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drawings/drawing12.xml" ContentType="application/vnd.openxmlformats-officedocument.drawing+xml"/>
  <Override PartName="/xl/charts/chart8.xml" ContentType="application/vnd.openxmlformats-officedocument.drawingml.chart+xml"/>
  <Override PartName="/xl/drawings/drawing13.xml" ContentType="application/vnd.openxmlformats-officedocument.drawingml.chartshapes+xml"/>
  <Override PartName="/xl/charts/chart9.xml" ContentType="application/vnd.openxmlformats-officedocument.drawingml.chart+xml"/>
  <Override PartName="/xl/drawings/drawing14.xml" ContentType="application/vnd.openxmlformats-officedocument.drawingml.chartshapes+xml"/>
  <Override PartName="/xl/charts/chart10.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11.xml" ContentType="application/vnd.openxmlformats-officedocument.drawingml.chart+xml"/>
  <Override PartName="/xl/drawings/drawing17.xml" ContentType="application/vnd.openxmlformats-officedocument.drawingml.chartshapes+xml"/>
  <Override PartName="/xl/charts/chart12.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13.xml" ContentType="application/vnd.openxmlformats-officedocument.drawingml.chart+xml"/>
  <Override PartName="/xl/drawings/drawing20.xml" ContentType="application/vnd.openxmlformats-officedocument.drawingml.chartshapes+xml"/>
  <Override PartName="/xl/charts/chart14.xml" ContentType="application/vnd.openxmlformats-officedocument.drawingml.chart+xml"/>
  <Override PartName="/xl/charts/chart15.xml" ContentType="application/vnd.openxmlformats-officedocument.drawingml.chart+xml"/>
  <Override PartName="/xl/drawings/drawing21.xml" ContentType="application/vnd.openxmlformats-officedocument.drawingml.chartshapes+xml"/>
  <Override PartName="/xl/charts/chart16.xml" ContentType="application/vnd.openxmlformats-officedocument.drawingml.chart+xml"/>
  <Override PartName="/xl/charts/chart17.xml" ContentType="application/vnd.openxmlformats-officedocument.drawingml.chart+xml"/>
  <Override PartName="/xl/drawings/drawing22.xml" ContentType="application/vnd.openxmlformats-officedocument.drawingml.chartshapes+xml"/>
  <Override PartName="/xl/charts/chart18.xml" ContentType="application/vnd.openxmlformats-officedocument.drawingml.chart+xml"/>
  <Override PartName="/xl/charts/chart19.xml" ContentType="application/vnd.openxmlformats-officedocument.drawingml.chart+xml"/>
  <Override PartName="/xl/drawings/drawing23.xml" ContentType="application/vnd.openxmlformats-officedocument.drawingml.chartshapes+xml"/>
  <Override PartName="/xl/charts/chart20.xml" ContentType="application/vnd.openxmlformats-officedocument.drawingml.chart+xml"/>
  <Override PartName="/xl/charts/chart21.xml" ContentType="application/vnd.openxmlformats-officedocument.drawingml.chart+xml"/>
  <Override PartName="/xl/drawings/drawing24.xml" ContentType="application/vnd.openxmlformats-officedocument.drawingml.chartshapes+xml"/>
  <Override PartName="/xl/charts/chart22.xml" ContentType="application/vnd.openxmlformats-officedocument.drawingml.chart+xml"/>
  <Override PartName="/xl/drawings/drawing25.xml" ContentType="application/vnd.openxmlformats-officedocument.drawingml.chartshapes+xml"/>
  <Override PartName="/xl/charts/chart23.xml" ContentType="application/vnd.openxmlformats-officedocument.drawingml.chart+xml"/>
  <Override PartName="/xl/drawings/drawing26.xml" ContentType="application/vnd.openxmlformats-officedocument.drawingml.chartshapes+xml"/>
  <Override PartName="/xl/charts/chart24.xml" ContentType="application/vnd.openxmlformats-officedocument.drawingml.chart+xml"/>
  <Override PartName="/xl/drawings/drawing27.xml" ContentType="application/vnd.openxmlformats-officedocument.drawingml.chartshapes+xml"/>
  <Override PartName="/xl/charts/chart25.xml" ContentType="application/vnd.openxmlformats-officedocument.drawingml.chart+xml"/>
  <Override PartName="/xl/drawings/drawing28.xml" ContentType="application/vnd.openxmlformats-officedocument.drawingml.chartshapes+xml"/>
  <Override PartName="/xl/charts/chart26.xml" ContentType="application/vnd.openxmlformats-officedocument.drawingml.chart+xml"/>
  <Override PartName="/xl/drawings/drawing29.xml" ContentType="application/vnd.openxmlformats-officedocument.drawingml.chartshapes+xml"/>
  <Override PartName="/xl/charts/chart27.xml" ContentType="application/vnd.openxmlformats-officedocument.drawingml.chart+xml"/>
  <Override PartName="/xl/drawings/drawing30.xml" ContentType="application/vnd.openxmlformats-officedocument.drawingml.chartshapes+xml"/>
  <Override PartName="/xl/charts/chart28.xml" ContentType="application/vnd.openxmlformats-officedocument.drawingml.chart+xml"/>
  <Override PartName="/xl/drawings/drawing31.xml" ContentType="application/vnd.openxmlformats-officedocument.drawingml.chartshapes+xml"/>
  <Override PartName="/xl/charts/chart29.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bookViews>
    <workbookView xWindow="14505" yWindow="-15" windowWidth="5985" windowHeight="7800" tabRatio="841" activeTab="2"/>
  </bookViews>
  <sheets>
    <sheet name="Front" sheetId="11642" r:id="rId1"/>
    <sheet name="Contact info" sheetId="11645" r:id="rId2"/>
    <sheet name="Contents" sheetId="11607" r:id="rId3"/>
    <sheet name="Chapter 1" sheetId="11672" r:id="rId4"/>
    <sheet name="Results &amp; key fig." sheetId="55" r:id="rId5"/>
    <sheet name="NII" sheetId="11604" r:id="rId6"/>
    <sheet name="Non-NII" sheetId="5936" r:id="rId7"/>
    <sheet name="Expenses (1)" sheetId="1028" r:id="rId8"/>
    <sheet name="Expenses (2)" sheetId="11541" r:id="rId9"/>
    <sheet name="Loans" sheetId="11675" r:id="rId10"/>
    <sheet name="Impairment" sheetId="2316" r:id="rId11"/>
    <sheet name="NPL" sheetId="11533" r:id="rId12"/>
    <sheet name="EAD (1)" sheetId="11620" r:id="rId13"/>
    <sheet name="EAD (2)" sheetId="11577" r:id="rId14"/>
    <sheet name="Liq.&amp;funding (1)" sheetId="11618" r:id="rId15"/>
    <sheet name="Liq.&amp;funding (2)" sheetId="11585" r:id="rId16"/>
    <sheet name="Liq.&amp;funding (3)" sheetId="11646" r:id="rId17"/>
    <sheet name="Cap.adeq" sheetId="11590" r:id="rId18"/>
    <sheet name="Chapter 2" sheetId="11670" r:id="rId19"/>
    <sheet name="Fin perf (1)" sheetId="11648" r:id="rId20"/>
    <sheet name="Fin perf (2)" sheetId="11649" r:id="rId21"/>
    <sheet name="Fin perf (3)" sheetId="11650" r:id="rId22"/>
    <sheet name="Personal cust" sheetId="11651" r:id="rId23"/>
    <sheet name="SME" sheetId="11652" r:id="rId24"/>
    <sheet name="LCI" sheetId="11653" r:id="rId25"/>
    <sheet name="Trading" sheetId="11654" r:id="rId26"/>
    <sheet name="Other" sheetId="11676" r:id="rId27"/>
    <sheet name="Trad pension prod" sheetId="11655" r:id="rId28"/>
    <sheet name="Markets" sheetId="11656" r:id="rId29"/>
    <sheet name="Life" sheetId="11657" r:id="rId30"/>
    <sheet name="Asset Man." sheetId="11658" r:id="rId31"/>
    <sheet name="Non-life" sheetId="11659" r:id="rId32"/>
    <sheet name="Chapter 3" sheetId="11673" r:id="rId33"/>
    <sheet name="DNB Group" sheetId="11661" r:id="rId34"/>
    <sheet name="Market shares" sheetId="11662" r:id="rId35"/>
    <sheet name="Structure" sheetId="11663" r:id="rId36"/>
    <sheet name="Shareholders" sheetId="11664" r:id="rId37"/>
    <sheet name="Chapter 4" sheetId="11674" r:id="rId38"/>
    <sheet name="Norw.economy" sheetId="11668" r:id="rId39"/>
    <sheet name="Write-downs med splitt (2)" sheetId="11559" state="hidden" r:id="rId40"/>
    <sheet name="Appendix" sheetId="11679" r:id="rId41"/>
    <sheet name="Sub_loans" sheetId="11680" r:id="rId42"/>
    <sheet name="Footnotes" sheetId="11681" r:id="rId43"/>
  </sheets>
  <externalReferences>
    <externalReference r:id="rId44"/>
    <externalReference r:id="rId45"/>
    <externalReference r:id="rId46"/>
    <externalReference r:id="rId47"/>
    <externalReference r:id="rId48"/>
  </externalReferences>
  <definedNames>
    <definedName name="__123Graph_ABALADAGS" hidden="1">[1]Tabell!#REF!</definedName>
    <definedName name="__123Graph_BBALADAGS" hidden="1">[1]Tabell!#REF!</definedName>
    <definedName name="__123Graph_CBALADAGS" hidden="1">[1]Tabell!#REF!</definedName>
    <definedName name="__123Graph_DBALADAGS" hidden="1">[1]Tabell!#REF!</definedName>
    <definedName name="__123Graph_EBALADAGS" hidden="1">[1]Tabell!#REF!</definedName>
    <definedName name="__123Graph_FBALADAGS" hidden="1">[1]Tabell!#REF!</definedName>
    <definedName name="__123Graph_LBL_ABALADAGS" hidden="1">[1]Tabell!#REF!</definedName>
    <definedName name="__123Graph_LBL_BBALADAGS" hidden="1">[1]Tabell!#REF!</definedName>
    <definedName name="__123Graph_LBL_CBALADAGS" hidden="1">[1]Tabell!#REF!</definedName>
    <definedName name="__123Graph_LBL_DBALADAGS" hidden="1">[1]Tabell!#REF!</definedName>
    <definedName name="__123Graph_LBL_EBALADAGS" hidden="1">[1]Tabell!#REF!</definedName>
    <definedName name="__123Graph_LBL_FBALADAGS" hidden="1">[1]Tabell!#REF!</definedName>
    <definedName name="__123Graph_XBALADAGS" hidden="1">[1]Tabell!#REF!</definedName>
    <definedName name="_a10" hidden="1">{#N/A,#N/A,TRUE,"0 Deckbl.";#N/A,#N/A,TRUE,"S 1 Komm";#N/A,#N/A,TRUE,"S 1a Komm";#N/A,#N/A,TRUE,"S 1b Komm";#N/A,#N/A,TRUE,"S  2 DBR";#N/A,#N/A,TRUE,"S  3 Sparten";#N/A,#N/A,TRUE,"S 4  Betr. K.";#N/A,#N/A,TRUE,"6 Bilanz";#N/A,#N/A,TRUE,"6a Bilanz ";#N/A,#N/A,TRUE,"6b Bilanz ";#N/A,#N/A,TRUE,"7 GS I";#N/A,#N/A,TRUE,"S 8 EQ-GuV"}</definedName>
    <definedName name="_a11" hidden="1">{#N/A,#N/A,TRUE,"0 Deckbl.";#N/A,#N/A,TRUE,"S 1 Komm";#N/A,#N/A,TRUE,"S 1a Komm";#N/A,#N/A,TRUE,"S 1b Komm";#N/A,#N/A,TRUE,"S  2 DBR";#N/A,#N/A,TRUE,"S  3 Sparten";#N/A,#N/A,TRUE,"S 4  Betr. K.";#N/A,#N/A,TRUE,"6 Bilanz";#N/A,#N/A,TRUE,"6a Bilanz ";#N/A,#N/A,TRUE,"6b Bilanz ";#N/A,#N/A,TRUE,"7 GS I";#N/A,#N/A,TRUE,"S 8 EQ-GuV"}</definedName>
    <definedName name="_a3" hidden="1">{#N/A,#N/A,TRUE,"0 Deckbl.";#N/A,#N/A,TRUE,"S 1 Komm";#N/A,#N/A,TRUE,"S 1a Komm";#N/A,#N/A,TRUE,"S 1b Komm";#N/A,#N/A,TRUE,"S  2 DBR";#N/A,#N/A,TRUE,"S  3 Sparten";#N/A,#N/A,TRUE,"S 4  Betr. K.";#N/A,#N/A,TRUE,"6 Bilanz";#N/A,#N/A,TRUE,"6a Bilanz ";#N/A,#N/A,TRUE,"6b Bilanz ";#N/A,#N/A,TRUE,"7 GS I";#N/A,#N/A,TRUE,"S 8 EQ-GuV"}</definedName>
    <definedName name="_a50" hidden="1">{#N/A,#N/A,TRUE,"0 Deckbl.";#N/A,#N/A,TRUE,"S 1 Komm";#N/A,#N/A,TRUE,"S 1a Komm";#N/A,#N/A,TRUE,"S 1b Komm";#N/A,#N/A,TRUE,"S  2 DBR";#N/A,#N/A,TRUE,"S  3 Sparten";#N/A,#N/A,TRUE,"S 4  Betr. K.";#N/A,#N/A,TRUE,"6 Bilanz";#N/A,#N/A,TRUE,"6a Bilanz ";#N/A,#N/A,TRUE,"6b Bilanz ";#N/A,#N/A,TRUE,"7 GS I";#N/A,#N/A,TRUE,"S 8 EQ-GuV"}</definedName>
    <definedName name="_GSRATES_1" hidden="1">"CT30000119990101        "</definedName>
    <definedName name="_GSRATES_2" hidden="1">"CT30000119990919        "</definedName>
    <definedName name="_GSRATES_3" hidden="1">"CT30000119990928        "</definedName>
    <definedName name="_GSRATES_4" hidden="1">"CT30000119990928        "</definedName>
    <definedName name="_GSRATES_5" hidden="1">"CT30000119990331        "</definedName>
    <definedName name="_GSRATES_6" hidden="1">"CT30000119990101        "</definedName>
    <definedName name="_GSRATES_7" hidden="1">"CT30000119980930        "</definedName>
    <definedName name="_GSRATES_8" hidden="1">"CT30000119980630        "</definedName>
    <definedName name="_GSRATES_9" hidden="1">"CT30000119980331        "</definedName>
    <definedName name="_GSRATES_COUNT" hidden="1">2</definedName>
    <definedName name="_GSRATESR_1" hidden="1">'[2]Market Cap'!$A$25:$B$26</definedName>
    <definedName name="_GSRATESR_2" hidden="1">'[2]Market Cap'!#REF!</definedName>
    <definedName name="_GSRATESR_3" hidden="1">'[2]Market Cap'!$A$24:$B$25</definedName>
    <definedName name="_GSRATESR_4" hidden="1">'[2]Market Cap'!$A$22:$B$23</definedName>
    <definedName name="_GSRATESR_5" hidden="1">'[2]Market Cap'!$A$28:$B$29</definedName>
    <definedName name="_GSRATESR_6" hidden="1">'[2]Market Cap'!$A$31:$B$32</definedName>
    <definedName name="_GSRATESR_7" hidden="1">'[2]Market Cap'!$A$34:$B$35</definedName>
    <definedName name="_GSRATESR_8" hidden="1">'[2]Market Cap'!$A$37:$B$38</definedName>
    <definedName name="_GSRATESR_9" hidden="1">'[2]Market Cap'!$A$40:$B$41</definedName>
    <definedName name="_Key1" hidden="1">#REF!</definedName>
    <definedName name="_Order1" hidden="1">255</definedName>
    <definedName name="_SA1" hidden="1">{#N/A,#N/A,TRUE,"0 Deckbl.";#N/A,#N/A,TRUE,"S 1 Komm";#N/A,#N/A,TRUE,"S 1a Komm";#N/A,#N/A,TRUE,"S 1b Komm";#N/A,#N/A,TRUE,"S  2 DBR";#N/A,#N/A,TRUE,"S  3 Sparten";#N/A,#N/A,TRUE,"S 4  Betr. K.";#N/A,#N/A,TRUE,"6 Bilanz";#N/A,#N/A,TRUE,"6a Bilanz ";#N/A,#N/A,TRUE,"6b Bilanz ";#N/A,#N/A,TRUE,"7 GS I";#N/A,#N/A,TRUE,"S 8 EQ-GuV"}</definedName>
    <definedName name="_ZZ2" hidden="1">{#N/A,#N/A,TRUE,"0 Deckbl.";#N/A,#N/A,TRUE,"S 1 Komm";#N/A,#N/A,TRUE,"S 1a Komm";#N/A,#N/A,TRUE,"S 1b Komm";#N/A,#N/A,TRUE,"S  2 DBR";#N/A,#N/A,TRUE,"S  3 Sparten";#N/A,#N/A,TRUE,"S 4  Betr. K.";#N/A,#N/A,TRUE,"6 Bilanz";#N/A,#N/A,TRUE,"6a Bilanz ";#N/A,#N/A,TRUE,"6b Bilanz ";#N/A,#N/A,TRUE,"7 GS I";#N/A,#N/A,TRUE,"S 8 EQ-GuV"}</definedName>
    <definedName name="AAA_DOCTOPS" hidden="1">"AAA_SET"</definedName>
    <definedName name="AAA_duser" hidden="1">"OFF"</definedName>
    <definedName name="AAAAAA" hidden="1">{#N/A,#N/A,TRUE,"0 Deckbl.";#N/A,#N/A,TRUE,"S 1 Komm";#N/A,#N/A,TRUE,"S 1a Komm";#N/A,#N/A,TRUE,"S 1b Komm";#N/A,#N/A,TRUE,"S  2 DBR";#N/A,#N/A,TRUE,"S  3 Sparten";#N/A,#N/A,TRUE,"S 4  Betr. K.";#N/A,#N/A,TRUE,"6 Bilanz";#N/A,#N/A,TRUE,"6a Bilanz ";#N/A,#N/A,TRUE,"6b Bilanz ";#N/A,#N/A,TRUE,"7 GS I";#N/A,#N/A,TRUE,"S 8 EQ-GuV"}</definedName>
    <definedName name="AAB_Addin5" hidden="1">"AAB_Description for addin 5,Description for addin 5,Description for addin 5,Description for addin 5,Description for addin 5,Description for addin 5"</definedName>
    <definedName name="abc" hidden="1">{#N/A,#N/A,TRUE,"0 Deckbl.";#N/A,#N/A,TRUE,"S 1 Komm";#N/A,#N/A,TRUE,"S 1a Komm";#N/A,#N/A,TRUE,"S 1b Komm";#N/A,#N/A,TRUE,"S  2 DBR";#N/A,#N/A,TRUE,"S  3 Sparten";#N/A,#N/A,TRUE,"S 4  Betr. K.";#N/A,#N/A,TRUE,"6 Bilanz";#N/A,#N/A,TRUE,"6a Bilanz ";#N/A,#N/A,TRUE,"6b Bilanz ";#N/A,#N/A,TRUE,"7 GS I";#N/A,#N/A,TRUE,"S 8 EQ-GuV"}</definedName>
    <definedName name="AccessDatabase" hidden="1">"H:\KAPFORV\FELLES\accessdb\MndRapport.mdb"</definedName>
    <definedName name="AS2DocOpenMode" hidden="1">"AS2DocumentEdit"</definedName>
    <definedName name="BLPB1" hidden="1">#REF!</definedName>
    <definedName name="BLPB2" hidden="1">#REF!</definedName>
    <definedName name="BLPH1" hidden="1">#REF!</definedName>
    <definedName name="BLPH2" hidden="1">#REF!</definedName>
    <definedName name="BLPH3" hidden="1">#REF!</definedName>
    <definedName name="BLPH4" hidden="1">#REF!</definedName>
    <definedName name="BLPH5" hidden="1">#REF!</definedName>
    <definedName name="BLPH6" hidden="1">#REF!</definedName>
    <definedName name="BLPH7" hidden="1">#REF!</definedName>
    <definedName name="BLPH8" hidden="1">#REF!</definedName>
    <definedName name="business_model" hidden="1">{#N/A,#N/A,FALSE,"Annual Earnings Model";#N/A,#N/A,FALSE,"Quarterly Earnings Model";#N/A,#N/A,FALSE,"Header";#N/A,#N/A,FALSE,"Notes"}</definedName>
    <definedName name="D" hidden="1">{#N/A,#N/A,TRUE,"0 Deckbl.";#N/A,#N/A,TRUE,"S 1 Komm";#N/A,#N/A,TRUE,"S 1a Komm";#N/A,#N/A,TRUE,"S 1b Komm";#N/A,#N/A,TRUE,"S  2 DBR";#N/A,#N/A,TRUE,"S  3 Sparten";#N/A,#N/A,TRUE,"S 4  Betr. K.";#N/A,#N/A,TRUE,"6 Bilanz";#N/A,#N/A,TRUE,"6a Bilanz ";#N/A,#N/A,TRUE,"6b Bilanz ";#N/A,#N/A,TRUE,"7 GS I";#N/A,#N/A,TRUE,"S 8 EQ-GuV"}</definedName>
    <definedName name="E" hidden="1">{#N/A,#N/A,TRUE,"0 Deckbl.";#N/A,#N/A,TRUE,"S 1 Komm";#N/A,#N/A,TRUE,"S 1a Komm";#N/A,#N/A,TRUE,"S 1b Komm";#N/A,#N/A,TRUE,"S  2 DBR";#N/A,#N/A,TRUE,"S  3 Sparten";#N/A,#N/A,TRUE,"S 4  Betr. K.";#N/A,#N/A,TRUE,"6 Bilanz";#N/A,#N/A,TRUE,"6a Bilanz ";#N/A,#N/A,TRUE,"6b Bilanz ";#N/A,#N/A,TRUE,"7 GS I";#N/A,#N/A,TRUE,"S 8 EQ-GuV"}</definedName>
    <definedName name="fffff" hidden="1">{#N/A,#N/A,TRUE,"0 Deckbl.";#N/A,#N/A,TRUE,"S 1 Komm";#N/A,#N/A,TRUE,"S 1a Komm";#N/A,#N/A,TRUE,"S 1b Komm";#N/A,#N/A,TRUE,"S  2 DBR";#N/A,#N/A,TRUE,"S  3 Sparten";#N/A,#N/A,TRUE,"S 4  Betr. K.";#N/A,#N/A,TRUE,"6 Bilanz";#N/A,#N/A,TRUE,"6a Bilanz ";#N/A,#N/A,TRUE,"6b Bilanz ";#N/A,#N/A,TRUE,"7 GS I";#N/A,#N/A,TRUE,"S 8 EQ-GuV"}</definedName>
    <definedName name="FG" hidden="1">{#N/A,#N/A,TRUE,"0 Deckbl.";#N/A,#N/A,TRUE,"S 1 Komm";#N/A,#N/A,TRUE,"S 1a Komm";#N/A,#N/A,TRUE,"S 1b Komm";#N/A,#N/A,TRUE,"S  2 DBR";#N/A,#N/A,TRUE,"S  3 Sparten";#N/A,#N/A,TRUE,"S 4  Betr. K.";#N/A,#N/A,TRUE,"6 Bilanz";#N/A,#N/A,TRUE,"6a Bilanz ";#N/A,#N/A,TRUE,"6b Bilanz ";#N/A,#N/A,TRUE,"7 GS I";#N/A,#N/A,TRUE,"S 8 EQ-GuV"}</definedName>
    <definedName name="Formel" localSheetId="39">#REF!</definedName>
    <definedName name="G" hidden="1">{#N/A,#N/A,TRUE,"0 Deckbl.";#N/A,#N/A,TRUE,"S 1 Komm";#N/A,#N/A,TRUE,"S 1a Komm";#N/A,#N/A,TRUE,"S 1b Komm";#N/A,#N/A,TRUE,"S  2 DBR";#N/A,#N/A,TRUE,"S  3 Sparten";#N/A,#N/A,TRUE,"S 4  Betr. K.";#N/A,#N/A,TRUE,"6 Bilanz";#N/A,#N/A,TRUE,"6a Bilanz ";#N/A,#N/A,TRUE,"6b Bilanz ";#N/A,#N/A,TRUE,"7 GS I";#N/A,#N/A,TRUE,"S 8 EQ-GuV"}</definedName>
    <definedName name="i" hidden="1">{#N/A,#N/A,TRUE,"0 Deckbl.";#N/A,#N/A,TRUE,"S 1 Komm";#N/A,#N/A,TRUE,"S 1a Komm";#N/A,#N/A,TRUE,"S 1b Komm";#N/A,#N/A,TRUE,"S  2 DBR";#N/A,#N/A,TRUE,"S  3 Sparten";#N/A,#N/A,TRUE,"S 4  Betr. K.";#N/A,#N/A,TRUE,"6 Bilanz";#N/A,#N/A,TRUE,"6a Bilanz ";#N/A,#N/A,TRUE,"6b Bilanz ";#N/A,#N/A,TRUE,"7 GS I";#N/A,#N/A,TRUE,"S 8 EQ-GuV"}</definedName>
    <definedName name="j" hidden="1">{#N/A,#N/A,TRUE,"0 Deckbl.";#N/A,#N/A,TRUE,"S 1 Komm";#N/A,#N/A,TRUE,"S 1a Komm";#N/A,#N/A,TRUE,"S 1b Komm";#N/A,#N/A,TRUE,"S  2 DBR";#N/A,#N/A,TRUE,"S  3 Sparten";#N/A,#N/A,TRUE,"S 4  Betr. K.";#N/A,#N/A,TRUE,"6 Bilanz";#N/A,#N/A,TRUE,"6a Bilanz ";#N/A,#N/A,TRUE,"6b Bilanz ";#N/A,#N/A,TRUE,"7 GS I";#N/A,#N/A,TRUE,"S 8 EQ-GuV"}</definedName>
    <definedName name="janis" hidden="1">{#N/A,#N/A,TRUE,"0 Deckbl.";#N/A,#N/A,TRUE,"S 1 Komm";#N/A,#N/A,TRUE,"S 1a Komm";#N/A,#N/A,TRUE,"S 1b Komm";#N/A,#N/A,TRUE,"S  2 DBR";#N/A,#N/A,TRUE,"S  3 Sparten";#N/A,#N/A,TRUE,"S 4  Betr. K.";#N/A,#N/A,TRUE,"6 Bilanz";#N/A,#N/A,TRUE,"6a Bilanz ";#N/A,#N/A,TRUE,"6b Bilanz ";#N/A,#N/A,TRUE,"7 GS I";#N/A,#N/A,TRUE,"S 8 EQ-GuV"}</definedName>
    <definedName name="JK" hidden="1">{#N/A,#N/A,TRUE,"0 Deckbl.";#N/A,#N/A,TRUE,"S 1 Komm";#N/A,#N/A,TRUE,"S 1a Komm";#N/A,#N/A,TRUE,"S 1b Komm";#N/A,#N/A,TRUE,"S  2 DBR";#N/A,#N/A,TRUE,"S  3 Sparten";#N/A,#N/A,TRUE,"S 4  Betr. K.";#N/A,#N/A,TRUE,"6 Bilanz";#N/A,#N/A,TRUE,"6a Bilanz ";#N/A,#N/A,TRUE,"6b Bilanz ";#N/A,#N/A,TRUE,"7 GS I";#N/A,#N/A,TRUE,"S 8 EQ-GuV"}</definedName>
    <definedName name="k" hidden="1">{#N/A,#N/A,TRUE,"0 Deckbl.";#N/A,#N/A,TRUE,"S 1 Komm";#N/A,#N/A,TRUE,"S 1a Komm";#N/A,#N/A,TRUE,"S 1b Komm";#N/A,#N/A,TRUE,"S  2 DBR";#N/A,#N/A,TRUE,"S  3 Sparten";#N/A,#N/A,TRUE,"S 4  Betr. K.";#N/A,#N/A,TRUE,"6 Bilanz";#N/A,#N/A,TRUE,"6a Bilanz ";#N/A,#N/A,TRUE,"6b Bilanz ";#N/A,#N/A,TRUE,"7 GS I";#N/A,#N/A,TRUE,"S 8 EQ-GuV"}</definedName>
    <definedName name="kkk" hidden="1">{#N/A,#N/A,TRUE,"0 Deckbl.";#N/A,#N/A,TRUE,"S 1 Komm";#N/A,#N/A,TRUE,"S 1a Komm";#N/A,#N/A,TRUE,"S 1b Komm";#N/A,#N/A,TRUE,"S  2 DBR";#N/A,#N/A,TRUE,"S  3 Sparten";#N/A,#N/A,TRUE,"S 4  Betr. K.";#N/A,#N/A,TRUE,"6 Bilanz";#N/A,#N/A,TRUE,"6a Bilanz ";#N/A,#N/A,TRUE,"6b Bilanz ";#N/A,#N/A,TRUE,"7 GS I";#N/A,#N/A,TRUE,"S 8 EQ-GuV"}</definedName>
    <definedName name="L" hidden="1">{#N/A,#N/A,TRUE,"0 Deckbl.";#N/A,#N/A,TRUE,"S 1 Komm";#N/A,#N/A,TRUE,"S 1a Komm";#N/A,#N/A,TRUE,"S 1b Komm";#N/A,#N/A,TRUE,"S  2 DBR";#N/A,#N/A,TRUE,"S  3 Sparten";#N/A,#N/A,TRUE,"S 4  Betr. K.";#N/A,#N/A,TRUE,"6 Bilanz";#N/A,#N/A,TRUE,"6a Bilanz ";#N/A,#N/A,TRUE,"6b Bilanz ";#N/A,#N/A,TRUE,"7 GS I";#N/A,#N/A,TRUE,"S 8 EQ-GuV"}</definedName>
    <definedName name="M" hidden="1">{#N/A,#N/A,TRUE,"0 Deckbl.";#N/A,#N/A,TRUE,"S 1 Komm";#N/A,#N/A,TRUE,"S 1a Komm";#N/A,#N/A,TRUE,"S 1b Komm";#N/A,#N/A,TRUE,"S  2 DBR";#N/A,#N/A,TRUE,"S  3 Sparten";#N/A,#N/A,TRUE,"S 4  Betr. K.";#N/A,#N/A,TRUE,"6 Bilanz";#N/A,#N/A,TRUE,"6a Bilanz ";#N/A,#N/A,TRUE,"6b Bilanz ";#N/A,#N/A,TRUE,"7 GS I";#N/A,#N/A,TRUE,"S 8 EQ-GuV"}</definedName>
    <definedName name="marie" hidden="1">{#N/A,#N/A,TRUE,"0 Deckbl.";#N/A,#N/A,TRUE,"S 1 Komm";#N/A,#N/A,TRUE,"S 1a Komm";#N/A,#N/A,TRUE,"S 1b Komm";#N/A,#N/A,TRUE,"S  2 DBR";#N/A,#N/A,TRUE,"S  3 Sparten";#N/A,#N/A,TRUE,"S 4  Betr. K.";#N/A,#N/A,TRUE,"6 Bilanz";#N/A,#N/A,TRUE,"6a Bilanz ";#N/A,#N/A,TRUE,"6b Bilanz ";#N/A,#N/A,TRUE,"7 GS I";#N/A,#N/A,TRUE,"S 8 EQ-GuV"}</definedName>
    <definedName name="market" hidden="1">{#N/A,#N/A,TRUE,"0 Deckbl.";#N/A,#N/A,TRUE,"S 1 Komm";#N/A,#N/A,TRUE,"S 1a Komm";#N/A,#N/A,TRUE,"S 1b Komm";#N/A,#N/A,TRUE,"S  2 DBR";#N/A,#N/A,TRUE,"S  3 Sparten";#N/A,#N/A,TRUE,"S 4  Betr. K.";#N/A,#N/A,TRUE,"6 Bilanz";#N/A,#N/A,TRUE,"6a Bilanz ";#N/A,#N/A,TRUE,"6b Bilanz ";#N/A,#N/A,TRUE,"7 GS I";#N/A,#N/A,TRUE,"S 8 EQ-GuV"}</definedName>
    <definedName name="N" hidden="1">{#N/A,#N/A,TRUE,"0 Deckbl.";#N/A,#N/A,TRUE,"S 1 Komm";#N/A,#N/A,TRUE,"S 1a Komm";#N/A,#N/A,TRUE,"S 1b Komm";#N/A,#N/A,TRUE,"S  2 DBR";#N/A,#N/A,TRUE,"S  3 Sparten";#N/A,#N/A,TRUE,"S 4  Betr. K.";#N/A,#N/A,TRUE,"6 Bilanz";#N/A,#N/A,TRUE,"6a Bilanz ";#N/A,#N/A,TRUE,"6b Bilanz ";#N/A,#N/A,TRUE,"7 GS I";#N/A,#N/A,TRUE,"S 8 EQ-GuV"}</definedName>
    <definedName name="OL" hidden="1">{#N/A,#N/A,TRUE,"0 Deckbl.";#N/A,#N/A,TRUE,"S 1 Komm";#N/A,#N/A,TRUE,"S 1a Komm";#N/A,#N/A,TRUE,"S 1b Komm";#N/A,#N/A,TRUE,"S  2 DBR";#N/A,#N/A,TRUE,"S  3 Sparten";#N/A,#N/A,TRUE,"S 4  Betr. K.";#N/A,#N/A,TRUE,"6 Bilanz";#N/A,#N/A,TRUE,"6a Bilanz ";#N/A,#N/A,TRUE,"6b Bilanz ";#N/A,#N/A,TRUE,"7 GS I";#N/A,#N/A,TRUE,"S 8 EQ-GuV"}</definedName>
    <definedName name="PO" hidden="1">{#N/A,#N/A,TRUE,"0 Deckbl.";#N/A,#N/A,TRUE,"S 1 Komm";#N/A,#N/A,TRUE,"S 1a Komm";#N/A,#N/A,TRUE,"S 1b Komm";#N/A,#N/A,TRUE,"S  2 DBR";#N/A,#N/A,TRUE,"S  3 Sparten";#N/A,#N/A,TRUE,"S 4  Betr. K.";#N/A,#N/A,TRUE,"6 Bilanz";#N/A,#N/A,TRUE,"6a Bilanz ";#N/A,#N/A,TRUE,"6b Bilanz ";#N/A,#N/A,TRUE,"7 GS I";#N/A,#N/A,TRUE,"S 8 EQ-GuV"}</definedName>
    <definedName name="q" hidden="1">{#N/A,#N/A,TRUE,"0 Deckbl.";#N/A,#N/A,TRUE,"S 1 Komm";#N/A,#N/A,TRUE,"S 1a Komm";#N/A,#N/A,TRUE,"S 1b Komm";#N/A,#N/A,TRUE,"S  2 DBR";#N/A,#N/A,TRUE,"S  3 Sparten";#N/A,#N/A,TRUE,"S 4  Betr. K.";#N/A,#N/A,TRUE,"6 Bilanz";#N/A,#N/A,TRUE,"6a Bilanz ";#N/A,#N/A,TRUE,"6b Bilanz ";#N/A,#N/A,TRUE,"7 GS I";#N/A,#N/A,TRUE,"S 8 EQ-GuV"}</definedName>
    <definedName name="qweqweqwe" hidden="1">{#N/A,#N/A,TRUE,"0 Deckbl.";#N/A,#N/A,TRUE,"S 1 Komm";#N/A,#N/A,TRUE,"S 1a Komm";#N/A,#N/A,TRUE,"S 1b Komm";#N/A,#N/A,TRUE,"S  2 DBR";#N/A,#N/A,TRUE,"S  3 Sparten";#N/A,#N/A,TRUE,"S 4  Betr. K.";#N/A,#N/A,TRUE,"6 Bilanz";#N/A,#N/A,TRUE,"6a Bilanz ";#N/A,#N/A,TRUE,"6b Bilanz ";#N/A,#N/A,TRUE,"7 GS I";#N/A,#N/A,TRUE,"S 8 EQ-GuV"}</definedName>
    <definedName name="rabota" hidden="1">{#N/A,#N/A,TRUE,"0 Deckbl.";#N/A,#N/A,TRUE,"S 1 Komm";#N/A,#N/A,TRUE,"S 1a Komm";#N/A,#N/A,TRUE,"S 1b Komm";#N/A,#N/A,TRUE,"S  2 DBR";#N/A,#N/A,TRUE,"S  3 Sparten";#N/A,#N/A,TRUE,"S 4  Betr. K.";#N/A,#N/A,TRUE,"6 Bilanz";#N/A,#N/A,TRUE,"6a Bilanz ";#N/A,#N/A,TRUE,"6b Bilanz ";#N/A,#N/A,TRUE,"7 GS I";#N/A,#N/A,TRUE,"S 8 EQ-GuV"}</definedName>
    <definedName name="Rente" hidden="1">{#N/A,#N/A,FALSE,"Annual Earnings Model";#N/A,#N/A,FALSE,"Quarterly Earnings Model";#N/A,#N/A,FALSE,"Header";#N/A,#N/A,FALSE,"Notes"}</definedName>
    <definedName name="SD" hidden="1">{#N/A,#N/A,TRUE,"0 Deckbl.";#N/A,#N/A,TRUE,"S 1 Komm";#N/A,#N/A,TRUE,"S 1a Komm";#N/A,#N/A,TRUE,"S 1b Komm";#N/A,#N/A,TRUE,"S  2 DBR";#N/A,#N/A,TRUE,"S  3 Sparten";#N/A,#N/A,TRUE,"S 4  Betr. K.";#N/A,#N/A,TRUE,"6 Bilanz";#N/A,#N/A,TRUE,"6a Bilanz ";#N/A,#N/A,TRUE,"6b Bilanz ";#N/A,#N/A,TRUE,"7 GS I";#N/A,#N/A,TRUE,"S 8 EQ-GuV"}</definedName>
    <definedName name="u" hidden="1">{#N/A,#N/A,TRUE,"0 Deckbl.";#N/A,#N/A,TRUE,"S 1 Komm";#N/A,#N/A,TRUE,"S 1a Komm";#N/A,#N/A,TRUE,"S 1b Komm";#N/A,#N/A,TRUE,"S  2 DBR";#N/A,#N/A,TRUE,"S  3 Sparten";#N/A,#N/A,TRUE,"S 4  Betr. K.";#N/A,#N/A,TRUE,"6 Bilanz";#N/A,#N/A,TRUE,"6a Bilanz ";#N/A,#N/A,TRUE,"6b Bilanz ";#N/A,#N/A,TRUE,"7 GS I";#N/A,#N/A,TRUE,"S 8 EQ-GuV"}</definedName>
    <definedName name="_xlnm.Print_Area" localSheetId="30">'Asset Man.'!$A$1:$J$35</definedName>
    <definedName name="_xlnm.Print_Area" localSheetId="17">Cap.adeq!$A$1:$J$211</definedName>
    <definedName name="_xlnm.Print_Area" localSheetId="2">Contents!$A$1:$D$214</definedName>
    <definedName name="_xlnm.Print_Area" localSheetId="33">'DNB Group'!$A$1:$H$61</definedName>
    <definedName name="_xlnm.Print_Area" localSheetId="12">'EAD (1)'!$A$1:$J$411</definedName>
    <definedName name="_xlnm.Print_Area" localSheetId="7">'Expenses (1)'!$A$1:$J$77</definedName>
    <definedName name="_xlnm.Print_Area" localSheetId="8">'Expenses (2)'!$A$1:$E$58</definedName>
    <definedName name="_xlnm.Print_Area" localSheetId="20">'Fin perf (2)'!$A$1:$O$72</definedName>
    <definedName name="_xlnm.Print_Area" localSheetId="21">'Fin perf (3)'!$A$1:$J$24</definedName>
    <definedName name="_xlnm.Print_Area" localSheetId="0">Front!$A$1:$A$51</definedName>
    <definedName name="_xlnm.Print_Area" localSheetId="10">Impairment!$A$1:$J$77</definedName>
    <definedName name="_xlnm.Print_Area" localSheetId="24">LCI!$A$1:$J$282</definedName>
    <definedName name="_xlnm.Print_Area" localSheetId="29">Life!$A$1:$K$338</definedName>
    <definedName name="_xlnm.Print_Area" localSheetId="14">'Liq.&amp;funding (1)'!$A$1:$J$10</definedName>
    <definedName name="_xlnm.Print_Area" localSheetId="15">'Liq.&amp;funding (2)'!$A$1:$M$53</definedName>
    <definedName name="_xlnm.Print_Area" localSheetId="16">'Liq.&amp;funding (3)'!$A$1:$J$92</definedName>
    <definedName name="_xlnm.Print_Area" localSheetId="9">Loans!$A$1:$J$37</definedName>
    <definedName name="_xlnm.Print_Area" localSheetId="34">'Market shares'!$A$1:$J$58</definedName>
    <definedName name="_xlnm.Print_Area" localSheetId="5">NII!$A$1:$J$185</definedName>
    <definedName name="_xlnm.Print_Area" localSheetId="31">'Non-life'!$A$1:$J$33</definedName>
    <definedName name="_xlnm.Print_Area" localSheetId="6">'Non-NII'!$A$1:$J$62</definedName>
    <definedName name="_xlnm.Print_Area" localSheetId="38">Norw.economy!$A$1:$G$116</definedName>
    <definedName name="_xlnm.Print_Area" localSheetId="11">NPL!$A$1:$J$200</definedName>
    <definedName name="_xlnm.Print_Area" localSheetId="26">Other!$A$1:$J$21</definedName>
    <definedName name="_xlnm.Print_Area" localSheetId="22">'Personal cust'!$A$1:$J$198</definedName>
    <definedName name="_xlnm.Print_Area" localSheetId="4">'Results &amp; key fig.'!$A$1:$K$446</definedName>
    <definedName name="_xlnm.Print_Area" localSheetId="23">SME!$A$1:$J$85</definedName>
    <definedName name="_xlnm.Print_Area" localSheetId="39">'Write-downs med splitt (2)'!$A$1:$H$28</definedName>
    <definedName name="_xlnm.Print_Area">#N/A</definedName>
    <definedName name="v" hidden="1">{#N/A,#N/A,TRUE,"0 Deckbl.";#N/A,#N/A,TRUE,"S 1 Komm";#N/A,#N/A,TRUE,"S 1a Komm";#N/A,#N/A,TRUE,"S 1b Komm";#N/A,#N/A,TRUE,"S  2 DBR";#N/A,#N/A,TRUE,"S  3 Sparten";#N/A,#N/A,TRUE,"S 4  Betr. K.";#N/A,#N/A,TRUE,"6 Bilanz";#N/A,#N/A,TRUE,"6a Bilanz ";#N/A,#N/A,TRUE,"6b Bilanz ";#N/A,#N/A,TRUE,"7 GS I";#N/A,#N/A,TRUE,"S 8 EQ-GuV"}</definedName>
    <definedName name="W" hidden="1">{#N/A,#N/A,TRUE,"0 Deckbl.";#N/A,#N/A,TRUE,"S 1 Komm";#N/A,#N/A,TRUE,"S 1a Komm";#N/A,#N/A,TRUE,"S 1b Komm";#N/A,#N/A,TRUE,"S  2 DBR";#N/A,#N/A,TRUE,"S  3 Sparten";#N/A,#N/A,TRUE,"S 4  Betr. K.";#N/A,#N/A,TRUE,"6 Bilanz";#N/A,#N/A,TRUE,"6a Bilanz ";#N/A,#N/A,TRUE,"6b Bilanz ";#N/A,#N/A,TRUE,"7 GS I";#N/A,#N/A,TRUE,"S 8 EQ-GuV"}</definedName>
    <definedName name="wrn.All." hidden="1">{#N/A,#N/A,FALSE,"Annual Earnings Model";#N/A,#N/A,FALSE,"Quarterly Earnings Model";#N/A,#N/A,FALSE,"Header";#N/A,#N/A,FALSE,"Notes"}</definedName>
    <definedName name="wrn.Druck._.Monatsreporting." hidden="1">{#N/A,#N/A,TRUE,"0 Deckbl.";#N/A,#N/A,TRUE,"S 1 Komm";#N/A,#N/A,TRUE,"S 1a Komm";#N/A,#N/A,TRUE,"S 1b Komm";#N/A,#N/A,TRUE,"S  2 DBR";#N/A,#N/A,TRUE,"S  3 Sparten";#N/A,#N/A,TRUE,"S 4  Betr. K.";#N/A,#N/A,TRUE,"6 Bilanz";#N/A,#N/A,TRUE,"6a Bilanz ";#N/A,#N/A,TRUE,"6b Bilanz ";#N/A,#N/A,TRUE,"7 GS I";#N/A,#N/A,TRUE,"S 8 EQ-GuV"}</definedName>
    <definedName name="x" hidden="1">{#N/A,#N/A,TRUE,"0 Deckbl.";#N/A,#N/A,TRUE,"S 1 Komm";#N/A,#N/A,TRUE,"S 1a Komm";#N/A,#N/A,TRUE,"S 1b Komm";#N/A,#N/A,TRUE,"S  2 DBR";#N/A,#N/A,TRUE,"S  3 Sparten";#N/A,#N/A,TRUE,"S 4  Betr. K.";#N/A,#N/A,TRUE,"6 Bilanz";#N/A,#N/A,TRUE,"6a Bilanz ";#N/A,#N/A,TRUE,"6b Bilanz ";#N/A,#N/A,TRUE,"7 GS I";#N/A,#N/A,TRUE,"S 8 EQ-GuV"}</definedName>
    <definedName name="xxxxxxx" hidden="1">[3]In99!#REF!</definedName>
    <definedName name="Y" hidden="1">{#N/A,#N/A,TRUE,"0 Deckbl.";#N/A,#N/A,TRUE,"S 1 Komm";#N/A,#N/A,TRUE,"S 1a Komm";#N/A,#N/A,TRUE,"S 1b Komm";#N/A,#N/A,TRUE,"S  2 DBR";#N/A,#N/A,TRUE,"S  3 Sparten";#N/A,#N/A,TRUE,"S 4  Betr. K.";#N/A,#N/A,TRUE,"6 Bilanz";#N/A,#N/A,TRUE,"6a Bilanz ";#N/A,#N/A,TRUE,"6b Bilanz ";#N/A,#N/A,TRUE,"7 GS I";#N/A,#N/A,TRUE,"S 8 EQ-GuV"}</definedName>
    <definedName name="z" hidden="1">{#N/A,#N/A,TRUE,"0 Deckbl.";#N/A,#N/A,TRUE,"S 1 Komm";#N/A,#N/A,TRUE,"S 1a Komm";#N/A,#N/A,TRUE,"S 1b Komm";#N/A,#N/A,TRUE,"S  2 DBR";#N/A,#N/A,TRUE,"S  3 Sparten";#N/A,#N/A,TRUE,"S 4  Betr. K.";#N/A,#N/A,TRUE,"6 Bilanz";#N/A,#N/A,TRUE,"6a Bilanz ";#N/A,#N/A,TRUE,"6b Bilanz ";#N/A,#N/A,TRUE,"7 GS I";#N/A,#N/A,TRUE,"S 8 EQ-GuV"}</definedName>
  </definedNames>
  <calcPr calcId="145621"/>
</workbook>
</file>

<file path=xl/calcChain.xml><?xml version="1.0" encoding="utf-8"?>
<calcChain xmlns="http://schemas.openxmlformats.org/spreadsheetml/2006/main">
  <c r="B425" i="11620" l="1"/>
  <c r="B424" i="11620"/>
  <c r="B423" i="11620" l="1"/>
  <c r="C423" i="11620" l="1"/>
  <c r="F423" i="11620" s="1"/>
  <c r="C424" i="11620"/>
  <c r="C425" i="11620"/>
  <c r="A1" i="11559"/>
  <c r="B7" i="11559"/>
  <c r="C7" i="11559"/>
  <c r="D7" i="11559"/>
  <c r="E7" i="11559"/>
  <c r="F7" i="11559"/>
  <c r="G7" i="11559"/>
  <c r="H7" i="11559"/>
  <c r="B8" i="11559"/>
  <c r="C8" i="11559"/>
  <c r="D8" i="11559"/>
  <c r="E8" i="11559"/>
  <c r="F8" i="11559"/>
  <c r="H8" i="11559"/>
  <c r="B9" i="11559"/>
  <c r="C9" i="11559"/>
  <c r="D9" i="11559"/>
  <c r="E9" i="11559"/>
  <c r="F9" i="11559"/>
  <c r="H9" i="11559"/>
  <c r="B10" i="11559"/>
  <c r="C10" i="11559"/>
  <c r="D10" i="11559"/>
  <c r="E10" i="11559"/>
  <c r="F10" i="11559"/>
  <c r="G10" i="11559"/>
  <c r="H10" i="11559"/>
  <c r="B12" i="11559"/>
  <c r="C12" i="11559"/>
  <c r="D12" i="11559"/>
  <c r="E12" i="11559"/>
  <c r="F12" i="11559"/>
  <c r="H12" i="11559"/>
  <c r="B13" i="11559"/>
  <c r="C13" i="11559"/>
  <c r="D13" i="11559"/>
  <c r="E13" i="11559"/>
  <c r="F13" i="11559"/>
  <c r="H13" i="11559"/>
  <c r="B14" i="11559"/>
  <c r="C14" i="11559"/>
  <c r="D14" i="11559"/>
  <c r="E14" i="11559"/>
  <c r="F14" i="11559"/>
  <c r="G14" i="11559"/>
  <c r="H14" i="11559"/>
  <c r="B15" i="11559"/>
  <c r="C15" i="11559"/>
  <c r="D15" i="11559"/>
  <c r="E15" i="11559"/>
  <c r="F15" i="11559"/>
  <c r="H15" i="11559"/>
  <c r="B16" i="11559"/>
  <c r="C16" i="11559"/>
  <c r="D16" i="11559"/>
  <c r="E16" i="11559"/>
  <c r="F16" i="11559"/>
  <c r="G16" i="11559"/>
  <c r="H16" i="11559"/>
  <c r="B18" i="11559"/>
  <c r="C18" i="11559"/>
  <c r="D18" i="11559"/>
  <c r="E18" i="11559"/>
  <c r="F18" i="11559"/>
  <c r="C21" i="11559"/>
  <c r="D21" i="11559"/>
  <c r="E21" i="11559"/>
  <c r="F21" i="11559"/>
  <c r="B22" i="11559"/>
  <c r="B23" i="11559" s="1"/>
  <c r="C22" i="11559"/>
  <c r="D22" i="11559"/>
  <c r="E22" i="11559"/>
  <c r="F22" i="11559"/>
  <c r="H23" i="11559"/>
  <c r="G26" i="11559"/>
  <c r="G21" i="11559" l="1"/>
  <c r="G8" i="11559"/>
  <c r="G9" i="11559"/>
  <c r="H17" i="11559"/>
  <c r="H19" i="11559" s="1"/>
  <c r="H24" i="11559" s="1"/>
  <c r="D17" i="11559"/>
  <c r="D19" i="11559" s="1"/>
  <c r="E23" i="11559"/>
  <c r="F17" i="11559"/>
  <c r="F19" i="11559" s="1"/>
  <c r="B17" i="11559"/>
  <c r="B19" i="11559" s="1"/>
  <c r="B24" i="11559" s="1"/>
  <c r="C23" i="11559"/>
  <c r="F23" i="11559"/>
  <c r="E17" i="11559"/>
  <c r="E19" i="11559" s="1"/>
  <c r="G18" i="11559"/>
  <c r="G12" i="11559"/>
  <c r="D23" i="11559"/>
  <c r="G22" i="11559"/>
  <c r="C17" i="11559"/>
  <c r="C19" i="11559" s="1"/>
  <c r="G13" i="11559"/>
  <c r="C24" i="11559" l="1"/>
  <c r="D24" i="11559"/>
  <c r="E24" i="11559"/>
  <c r="F24" i="11559"/>
  <c r="G23" i="11559"/>
  <c r="G17" i="11559"/>
  <c r="G19" i="11559" s="1"/>
  <c r="G24" i="11559" l="1"/>
</calcChain>
</file>

<file path=xl/sharedStrings.xml><?xml version="1.0" encoding="utf-8"?>
<sst xmlns="http://schemas.openxmlformats.org/spreadsheetml/2006/main" count="5047" uniqueCount="2035">
  <si>
    <t xml:space="preserve"> </t>
  </si>
  <si>
    <t>Amounts in NOK million</t>
  </si>
  <si>
    <t>30 June</t>
  </si>
  <si>
    <t>31 Dec.</t>
  </si>
  <si>
    <t>Net other operating income</t>
  </si>
  <si>
    <t>31 March</t>
  </si>
  <si>
    <t>30 Sept.</t>
  </si>
  <si>
    <t>Total operating expenses</t>
  </si>
  <si>
    <t>IT expenses</t>
  </si>
  <si>
    <t>Pre-tax operating profit</t>
  </si>
  <si>
    <t>Profit for the period</t>
  </si>
  <si>
    <t>Amounts in NOK billion</t>
  </si>
  <si>
    <t>Change</t>
  </si>
  <si>
    <t>Net interest income</t>
  </si>
  <si>
    <t>Full-time positions</t>
  </si>
  <si>
    <t>Other</t>
  </si>
  <si>
    <t>Other income</t>
  </si>
  <si>
    <t>Cash and deposits with central banks</t>
  </si>
  <si>
    <t>Intangible assets</t>
  </si>
  <si>
    <t>Deferred tax assets</t>
  </si>
  <si>
    <t>Fixed assets</t>
  </si>
  <si>
    <t>Other assets</t>
  </si>
  <si>
    <t>Total assets</t>
  </si>
  <si>
    <t>Deposits from customers</t>
  </si>
  <si>
    <t>Other liabilities</t>
  </si>
  <si>
    <t>Provisions</t>
  </si>
  <si>
    <t>Subordinated loan capital</t>
  </si>
  <si>
    <t>Total liabilities</t>
  </si>
  <si>
    <t>Total equity</t>
  </si>
  <si>
    <t>Total liabilities and equity</t>
  </si>
  <si>
    <t>Net gains on fixed and intangible assets</t>
  </si>
  <si>
    <t>Net gains on financial instruments at fair value</t>
  </si>
  <si>
    <t>Share capital</t>
  </si>
  <si>
    <t>Investment property</t>
  </si>
  <si>
    <t>Total combined assets at end of period (NOK billion)</t>
  </si>
  <si>
    <t>Deductions</t>
  </si>
  <si>
    <t>Interest rate analysis</t>
  </si>
  <si>
    <t>Rate of return/profitability</t>
  </si>
  <si>
    <t>Cost/income ratio (%)</t>
  </si>
  <si>
    <t>Liquidity</t>
  </si>
  <si>
    <t>Customer savings at end of period (NOK billion)</t>
  </si>
  <si>
    <t>Staff</t>
  </si>
  <si>
    <t>Number of full-time positions at end of period</t>
  </si>
  <si>
    <t>Number of shares at end of period (1 000)</t>
  </si>
  <si>
    <t>Average number of shares (1 000)</t>
  </si>
  <si>
    <t>Earnings per share (NOK)</t>
  </si>
  <si>
    <t>Total shareholder's return (%)</t>
  </si>
  <si>
    <t>Share price at end of period (NOK)</t>
  </si>
  <si>
    <t xml:space="preserve">Price/book value </t>
  </si>
  <si>
    <t>Market capitalisation (NOK billion)</t>
  </si>
  <si>
    <t>Per cent</t>
  </si>
  <si>
    <t>Total</t>
  </si>
  <si>
    <t>Money transfer and interbank transactions</t>
  </si>
  <si>
    <t>Asset management services</t>
  </si>
  <si>
    <t>Real estate broking</t>
  </si>
  <si>
    <t>Custodial services</t>
  </si>
  <si>
    <t>Other income from banking services</t>
  </si>
  <si>
    <t>Corporate finance etc.</t>
  </si>
  <si>
    <t>As a percentage of total income</t>
  </si>
  <si>
    <t>Total interest income</t>
  </si>
  <si>
    <t>Total interest expenses</t>
  </si>
  <si>
    <t>Salaries and other personnel expenses</t>
  </si>
  <si>
    <t>Other expenses</t>
  </si>
  <si>
    <t>Shareholdings</t>
  </si>
  <si>
    <t>Financial assets, customers bearing the risk</t>
  </si>
  <si>
    <t>Financial derivatives</t>
  </si>
  <si>
    <t>Commercial paper and bonds, held to maturity</t>
  </si>
  <si>
    <t>Insurance liabilities, customers bearing the risk</t>
  </si>
  <si>
    <t>Payable taxes</t>
  </si>
  <si>
    <t>Deferred taxes</t>
  </si>
  <si>
    <t>Real estate</t>
  </si>
  <si>
    <t>Employer's national insurance contributions</t>
  </si>
  <si>
    <t>Total salaries and other personnel expenses</t>
  </si>
  <si>
    <t>Postage and telecommunications</t>
  </si>
  <si>
    <t>Office supplies</t>
  </si>
  <si>
    <t>Marketing and public relations</t>
  </si>
  <si>
    <t>Travel expenses</t>
  </si>
  <si>
    <t>Reimbursement to Norway Post for transactions executed</t>
  </si>
  <si>
    <t>Training expenses</t>
  </si>
  <si>
    <t>Operating expenses on properties and premises</t>
  </si>
  <si>
    <t>Manufacturing</t>
  </si>
  <si>
    <t>Trade</t>
  </si>
  <si>
    <t>Oil and gas</t>
  </si>
  <si>
    <t>Transportation and communication</t>
  </si>
  <si>
    <t>Building and construction</t>
  </si>
  <si>
    <t>Power and water supply</t>
  </si>
  <si>
    <t>Hotels and restaurants</t>
  </si>
  <si>
    <t>Agriculture and forestry</t>
  </si>
  <si>
    <t>Other sectors</t>
  </si>
  <si>
    <t>Total individual write-downs</t>
  </si>
  <si>
    <t>DnB NORD</t>
  </si>
  <si>
    <t>Risk class</t>
  </si>
  <si>
    <t xml:space="preserve">As from </t>
  </si>
  <si>
    <t xml:space="preserve">Up to </t>
  </si>
  <si>
    <t>Central and local government</t>
  </si>
  <si>
    <t xml:space="preserve">Probability of default
(per cent) </t>
  </si>
  <si>
    <t>External rating</t>
  </si>
  <si>
    <t xml:space="preserve">Moody's </t>
  </si>
  <si>
    <t>BB+</t>
  </si>
  <si>
    <t>BB</t>
  </si>
  <si>
    <t>B+</t>
  </si>
  <si>
    <t>B</t>
  </si>
  <si>
    <t>Aaa - A3</t>
  </si>
  <si>
    <t>Ba1</t>
  </si>
  <si>
    <t>Ba2</t>
  </si>
  <si>
    <t>Ba3</t>
  </si>
  <si>
    <t>B1</t>
  </si>
  <si>
    <t>B2</t>
  </si>
  <si>
    <t>B3, Caa/C</t>
  </si>
  <si>
    <t>Standard &amp; Poor's</t>
  </si>
  <si>
    <t>Return on equity, annualised (%)</t>
  </si>
  <si>
    <t>Credit broking</t>
  </si>
  <si>
    <t>Dividend yield (%)</t>
  </si>
  <si>
    <t xml:space="preserve">Total net interest income </t>
  </si>
  <si>
    <t>impaired</t>
  </si>
  <si>
    <t>Other personnel expenses</t>
  </si>
  <si>
    <t>Individual write-downs</t>
  </si>
  <si>
    <t xml:space="preserve">Coverage ratio (per cent) </t>
  </si>
  <si>
    <t>Price/earnings ratio</t>
  </si>
  <si>
    <t>Average total assets (NOK billion)</t>
  </si>
  <si>
    <t>Total income</t>
  </si>
  <si>
    <t>Sale of insurance products</t>
  </si>
  <si>
    <t xml:space="preserve">Net other operating income, per cent of total income </t>
  </si>
  <si>
    <t>Average equity including allocated dividend (NOK million)</t>
  </si>
  <si>
    <t>Return on average risk-weighted volume, annualised (%)</t>
  </si>
  <si>
    <t>Baa1 - Baa2</t>
  </si>
  <si>
    <t>Baa3</t>
  </si>
  <si>
    <t>BBB+ - BBB</t>
  </si>
  <si>
    <t>2008</t>
  </si>
  <si>
    <t>Seafood</t>
  </si>
  <si>
    <t>3Q08</t>
  </si>
  <si>
    <t>Total customers</t>
  </si>
  <si>
    <t>Credit institutions</t>
  </si>
  <si>
    <t>Other units</t>
  </si>
  <si>
    <t>DnB NOR excl. DnB NORD</t>
  </si>
  <si>
    <t>Group write-downs</t>
  </si>
  <si>
    <t>1) Of which Norwegian units</t>
  </si>
  <si>
    <t>Total group write-downs on loans</t>
  </si>
  <si>
    <t>Average volumes</t>
  </si>
  <si>
    <t>4Q08</t>
  </si>
  <si>
    <t>Share premium reserve</t>
  </si>
  <si>
    <t>Other equity</t>
  </si>
  <si>
    <t>- DnB NOR Finans</t>
  </si>
  <si>
    <t>1Q09</t>
  </si>
  <si>
    <t>2009</t>
  </si>
  <si>
    <t>2Q09</t>
  </si>
  <si>
    <t>- Shipping Offshore and Logistics Division</t>
  </si>
  <si>
    <t>Jan. - Sept.</t>
  </si>
  <si>
    <t>3Q09</t>
  </si>
  <si>
    <t>Large Corporates and International:</t>
  </si>
  <si>
    <t xml:space="preserve">Tier 1 capital </t>
  </si>
  <si>
    <t>Tier 2 capital</t>
  </si>
  <si>
    <t>Private individuals</t>
  </si>
  <si>
    <t>- Nordlandsbanken</t>
  </si>
  <si>
    <t>- Nord-Europa (Sverige + Monchebank)</t>
  </si>
  <si>
    <t>- Special and Structured Finance</t>
  </si>
  <si>
    <t>Retail Norway:</t>
  </si>
  <si>
    <t>- Retail Banking</t>
  </si>
  <si>
    <t>- Regional Divisions</t>
  </si>
  <si>
    <t>- International Corporate and Institutions and Nordic Corporate</t>
  </si>
  <si>
    <r>
      <t xml:space="preserve">Write-downs on loans and guarantees </t>
    </r>
    <r>
      <rPr>
        <b/>
        <vertAlign val="superscript"/>
        <sz val="7"/>
        <rFont val="Verdana"/>
        <family val="2"/>
      </rPr>
      <t>1)</t>
    </r>
  </si>
  <si>
    <t>Earnings/diluted earnings per share (NOK)</t>
  </si>
  <si>
    <t>Earnings per share excluding operations held for sale (NOK)</t>
  </si>
  <si>
    <t>Debt securities issued</t>
  </si>
  <si>
    <t>Salaries</t>
  </si>
  <si>
    <t>AAA - A÷</t>
  </si>
  <si>
    <t>BB÷</t>
  </si>
  <si>
    <t>BBB÷</t>
  </si>
  <si>
    <t>B÷, CCC/C</t>
  </si>
  <si>
    <t>Impairment losses for goodwill and intangible assets</t>
  </si>
  <si>
    <t>Operating expenses</t>
  </si>
  <si>
    <t>- Energy Division</t>
  </si>
  <si>
    <t>- Nordic Corporates Division</t>
  </si>
  <si>
    <t>2011</t>
  </si>
  <si>
    <t>Pension commitments</t>
  </si>
  <si>
    <t>Net other operating income, total</t>
  </si>
  <si>
    <t>- Shipping, Offshore and Logistics Division</t>
  </si>
  <si>
    <t>Portugal</t>
  </si>
  <si>
    <t>Ireland</t>
  </si>
  <si>
    <t>Italy</t>
  </si>
  <si>
    <t>Greece</t>
  </si>
  <si>
    <t>Spain</t>
  </si>
  <si>
    <t>Total PIIGS</t>
  </si>
  <si>
    <t>Government</t>
  </si>
  <si>
    <t>debt</t>
  </si>
  <si>
    <t>International</t>
  </si>
  <si>
    <t>Average spread for deposits from customers (%)</t>
  </si>
  <si>
    <t>of which</t>
  </si>
  <si>
    <t>Corporate</t>
  </si>
  <si>
    <t>portfolio</t>
  </si>
  <si>
    <t>Common</t>
  </si>
  <si>
    <t>in the bank</t>
  </si>
  <si>
    <t xml:space="preserve">investments in </t>
  </si>
  <si>
    <t>Treasury bonds</t>
  </si>
  <si>
    <t>DNB Group</t>
  </si>
  <si>
    <t>The DNB share</t>
  </si>
  <si>
    <t>Profit from operations held for sale, after taxes</t>
  </si>
  <si>
    <t>Assets held for sale</t>
  </si>
  <si>
    <t>Liabilities to life insurance policyholders in DNB Livsforsikring</t>
  </si>
  <si>
    <t>Liabilities held for sale</t>
  </si>
  <si>
    <t>Funding</t>
  </si>
  <si>
    <t>Covered bonds</t>
  </si>
  <si>
    <t>Senior bonds</t>
  </si>
  <si>
    <t xml:space="preserve">Maturity </t>
  </si>
  <si>
    <t xml:space="preserve">NOK billion </t>
  </si>
  <si>
    <t>Transportation by sea and pipelines and vessel construction</t>
  </si>
  <si>
    <t>DNB</t>
  </si>
  <si>
    <t>Livsforsikring</t>
  </si>
  <si>
    <t xml:space="preserve">Write-offs </t>
  </si>
  <si>
    <t xml:space="preserve">Write-offs etc. </t>
  </si>
  <si>
    <t>Net gains on investment property</t>
  </si>
  <si>
    <t>2012</t>
  </si>
  <si>
    <t>Amounts in 
NOK million</t>
  </si>
  <si>
    <t>2013</t>
  </si>
  <si>
    <t>In addition: LTRO funding</t>
  </si>
  <si>
    <t>Customer assets under management at end of period (NOK billion)</t>
  </si>
  <si>
    <t>Commercial paper and bonds at fair value</t>
  </si>
  <si>
    <t>Change in</t>
  </si>
  <si>
    <t>per cent</t>
  </si>
  <si>
    <t>Expenses directly related to operations</t>
  </si>
  <si>
    <t>Basis swaps</t>
  </si>
  <si>
    <t>Services</t>
  </si>
  <si>
    <t>80 per cent of RWA, transitional rule</t>
  </si>
  <si>
    <t>Tier 1 capital ratio, transitional rules (%)</t>
  </si>
  <si>
    <t>Minimum capital requirement, transitional rules</t>
  </si>
  <si>
    <t>Risk-weighted volume, full IRB</t>
  </si>
  <si>
    <t>Minimum capital requirement, full IRB</t>
  </si>
  <si>
    <t>Tier 1 capital ratio, full IRB (%)</t>
  </si>
  <si>
    <t>Capital ratio, full IRB (%)</t>
  </si>
  <si>
    <t>IRB approach</t>
  </si>
  <si>
    <t>Standardised approach</t>
  </si>
  <si>
    <t>Market risk</t>
  </si>
  <si>
    <t>Specialised Lending (SL)</t>
  </si>
  <si>
    <t xml:space="preserve">Retail - other exposures </t>
  </si>
  <si>
    <t>Securitisation</t>
  </si>
  <si>
    <t>Total credit risk, IRB approach</t>
  </si>
  <si>
    <t>Central government</t>
  </si>
  <si>
    <t>Institutions</t>
  </si>
  <si>
    <t>Retail - other exposures</t>
  </si>
  <si>
    <t>Equity positions</t>
  </si>
  <si>
    <t>Total credit risk, standardised approach</t>
  </si>
  <si>
    <t>Total credit risk</t>
  </si>
  <si>
    <t>Position risk, debt instruments</t>
  </si>
  <si>
    <t>Position risk, equity instruments</t>
  </si>
  <si>
    <t>Currency risk</t>
  </si>
  <si>
    <t>Commodity risk</t>
  </si>
  <si>
    <t>Total market risk</t>
  </si>
  <si>
    <t>Operational risk</t>
  </si>
  <si>
    <t>Net insurance, after eliminations</t>
  </si>
  <si>
    <t>Depreciation and impairment of fixed and intangible assets</t>
  </si>
  <si>
    <t>Pre-tax operating profit before impairment</t>
  </si>
  <si>
    <t>Due from credit institutions</t>
  </si>
  <si>
    <t>Loans to customers</t>
  </si>
  <si>
    <t>Due to credit institutions</t>
  </si>
  <si>
    <t xml:space="preserve">Change in collective impairment of loans </t>
  </si>
  <si>
    <t>Impairment of loans and guarantees</t>
  </si>
  <si>
    <t>Total collective impairment of loans</t>
  </si>
  <si>
    <t xml:space="preserve">Impairment of loans and guarantees </t>
  </si>
  <si>
    <t>Impairment of loans and guarantees for principal customer groups</t>
  </si>
  <si>
    <t>*) Of which individual impairment of guarantees</t>
  </si>
  <si>
    <t>Commission and fee income etc.</t>
  </si>
  <si>
    <t>Commission and fee expenses etc.</t>
  </si>
  <si>
    <t xml:space="preserve">Individual impairment </t>
  </si>
  <si>
    <t>Net impaired loans and guarantees</t>
  </si>
  <si>
    <t>Collective impairment</t>
  </si>
  <si>
    <t>Collateral for impaired loans and guarantees</t>
  </si>
  <si>
    <t>Non-performing loans and guarantees</t>
  </si>
  <si>
    <t>Doubtful loans and guarantees</t>
  </si>
  <si>
    <t>Individual impairment</t>
  </si>
  <si>
    <t>Net individual impairment</t>
  </si>
  <si>
    <t>Total individual impairment</t>
  </si>
  <si>
    <t xml:space="preserve">Total </t>
  </si>
  <si>
    <t>Total individual</t>
  </si>
  <si>
    <t>Total impaired loans and guarantees</t>
  </si>
  <si>
    <t>and doubtful</t>
  </si>
  <si>
    <t>Gross non-performing</t>
  </si>
  <si>
    <t>and net doubtful</t>
  </si>
  <si>
    <t>Net non-performing</t>
  </si>
  <si>
    <t>loans and guarantees</t>
  </si>
  <si>
    <t>impairment</t>
  </si>
  <si>
    <t>Non-performing loans and guarantees not subject to impairment</t>
  </si>
  <si>
    <t>Individual impairment relative to average net loans to customers, annualised (%)</t>
  </si>
  <si>
    <t>Net non-performing and net doubtful loans and guarantees, per cent of net loans</t>
  </si>
  <si>
    <t>Net non-performing and net doubtful loans and guarantees at end of period (NOK million)</t>
  </si>
  <si>
    <t>Loan portfolio and impairment</t>
  </si>
  <si>
    <t>Ratio of customer deposits to net loans to customers at end of period (%)</t>
  </si>
  <si>
    <t>Total other expenses</t>
  </si>
  <si>
    <t>Recoveries on loans and guarantees previously written off</t>
  </si>
  <si>
    <t>volume</t>
  </si>
  <si>
    <t>Capital</t>
  </si>
  <si>
    <t>Nominal</t>
  </si>
  <si>
    <t>exposure</t>
  </si>
  <si>
    <t>Interest on amounts due from credit institutions</t>
  </si>
  <si>
    <t>Interest on loans to customers</t>
  </si>
  <si>
    <t>Interest on impaired loans and guarantees</t>
  </si>
  <si>
    <t>Interest on commercial paper and bonds</t>
  </si>
  <si>
    <t>Front-end fees etc.</t>
  </si>
  <si>
    <t>Other interest income</t>
  </si>
  <si>
    <t xml:space="preserve">Total interest income </t>
  </si>
  <si>
    <t>Interest on amounts due to credit institutions</t>
  </si>
  <si>
    <t>Interest on deposits from customers</t>
  </si>
  <si>
    <t>Interest on debt securities issued</t>
  </si>
  <si>
    <t>Interest on subordinated loan capital</t>
  </si>
  <si>
    <t>Development in net non-performing and net doubtful loans and guarantees</t>
  </si>
  <si>
    <r>
      <t xml:space="preserve">Total credit risk </t>
    </r>
    <r>
      <rPr>
        <vertAlign val="superscript"/>
        <sz val="6.5"/>
        <color indexed="60"/>
        <rFont val="Arial"/>
        <family val="2"/>
      </rPr>
      <t>1)</t>
    </r>
  </si>
  <si>
    <t>**) Of which Norwegian units</t>
  </si>
  <si>
    <t>at default</t>
  </si>
  <si>
    <t>RAROC, annualised (%)</t>
  </si>
  <si>
    <t>- Baltics and Poland</t>
  </si>
  <si>
    <t>Baltics and Poland</t>
  </si>
  <si>
    <t>Financial strength at end of period</t>
  </si>
  <si>
    <t>Dividend per share (NOK)</t>
  </si>
  <si>
    <t>Earnings per share excl. operations held for sale (NOK)</t>
  </si>
  <si>
    <t>Equity per share incl. allocated dividend at end of period (NOK)</t>
  </si>
  <si>
    <t>Common equity Tier 1 capital</t>
  </si>
  <si>
    <t xml:space="preserve"> *) Of which Baltics and Poland</t>
  </si>
  <si>
    <t>Income-related costs</t>
  </si>
  <si>
    <t>Total capital requirements according to transitional rules</t>
  </si>
  <si>
    <t>Average</t>
  </si>
  <si>
    <t>Asset encumbrance</t>
  </si>
  <si>
    <t xml:space="preserve">debt </t>
  </si>
  <si>
    <t xml:space="preserve">Govern- </t>
  </si>
  <si>
    <t xml:space="preserve">instru- </t>
  </si>
  <si>
    <t xml:space="preserve">ments </t>
  </si>
  <si>
    <t xml:space="preserve">national </t>
  </si>
  <si>
    <t xml:space="preserve">bonds </t>
  </si>
  <si>
    <t xml:space="preserve">Covered </t>
  </si>
  <si>
    <t xml:space="preserve">institu- </t>
  </si>
  <si>
    <t xml:space="preserve">tions </t>
  </si>
  <si>
    <t xml:space="preserve">by credit </t>
  </si>
  <si>
    <t xml:space="preserve">issued </t>
  </si>
  <si>
    <t xml:space="preserve">Debt </t>
  </si>
  <si>
    <t xml:space="preserve">issuers </t>
  </si>
  <si>
    <t xml:space="preserve">and other </t>
  </si>
  <si>
    <t xml:space="preserve">corporate </t>
  </si>
  <si>
    <t xml:space="preserve">issued by </t>
  </si>
  <si>
    <t xml:space="preserve">real estate </t>
  </si>
  <si>
    <t xml:space="preserve">Commercial </t>
  </si>
  <si>
    <t xml:space="preserve">(ABS) </t>
  </si>
  <si>
    <t xml:space="preserve">securities </t>
  </si>
  <si>
    <t xml:space="preserve">backed </t>
  </si>
  <si>
    <t>Derivatives</t>
  </si>
  <si>
    <t xml:space="preserve">NOK </t>
  </si>
  <si>
    <t xml:space="preserve">EUR </t>
  </si>
  <si>
    <t xml:space="preserve">USD </t>
  </si>
  <si>
    <t xml:space="preserve">Other </t>
  </si>
  <si>
    <t>- own issued</t>
  </si>
  <si>
    <t xml:space="preserve">Securities issued by non-financial corporates </t>
  </si>
  <si>
    <t>Additional assets available for secured funding</t>
  </si>
  <si>
    <t xml:space="preserve">Supra- </t>
  </si>
  <si>
    <t xml:space="preserve">mortgages </t>
  </si>
  <si>
    <t xml:space="preserve">Residential </t>
  </si>
  <si>
    <t>Covered bonds issued</t>
  </si>
  <si>
    <t xml:space="preserve">Distribution by type of liability (rows) and encumbered asset (columns) </t>
  </si>
  <si>
    <t xml:space="preserve">ment/ </t>
  </si>
  <si>
    <t xml:space="preserve">guaranteed </t>
  </si>
  <si>
    <t>Due to central banks</t>
  </si>
  <si>
    <t>Securities</t>
  </si>
  <si>
    <t>Non-recurring effects</t>
  </si>
  <si>
    <t>Restructuring costs - employees</t>
  </si>
  <si>
    <t>Ordinary depreciation on operational leasing</t>
  </si>
  <si>
    <t xml:space="preserve">loans </t>
  </si>
  <si>
    <t>(per cent)</t>
  </si>
  <si>
    <t xml:space="preserve">Net interest income </t>
  </si>
  <si>
    <t>Liquidity and funding</t>
  </si>
  <si>
    <t>Loans</t>
  </si>
  <si>
    <t>Capital adequacy</t>
  </si>
  <si>
    <t>The Group's exposure to the PIIGS countries</t>
  </si>
  <si>
    <t>DNB's risk classification</t>
  </si>
  <si>
    <t>Net non-performing and net doubtful loans and guarantees for principal customer groups</t>
  </si>
  <si>
    <t>Specification of capital requirements</t>
  </si>
  <si>
    <t>Senior unsecured bonds</t>
  </si>
  <si>
    <t>Income statement - condensed</t>
  </si>
  <si>
    <t>Income statement - condensed - adjusted for basis swaps</t>
  </si>
  <si>
    <t>Key figures - quarterly figures</t>
  </si>
  <si>
    <t>DNB Bank ASA issues senior debt and subordinated debt. DNB Boligkreditt AS, which is a wholly owned subsidiary of DNB Bank ASA, issues covered bonds. DNB issues bonds through large public transactions and private placements.</t>
  </si>
  <si>
    <t>1)  Excluding assets in DNB Livsforsikring and encumbered securities. Including trading portfolio.</t>
  </si>
  <si>
    <t>1)  Based on DNB's risk classification system. The volumes represent the expected outstanding amount in the event of default.
PD = probability of default.</t>
  </si>
  <si>
    <t>Key figures - definitions</t>
  </si>
  <si>
    <t>1, 2, 3</t>
  </si>
  <si>
    <t xml:space="preserve">Based on nominal values excluding impaired loans, measured against the 3-month money market rate. </t>
  </si>
  <si>
    <t xml:space="preserve">Total operating expenses relative to total income. Total expenses exclude impairment losses for goodwill and other intangible assets. </t>
  </si>
  <si>
    <t>Total assets and customer assets under management.</t>
  </si>
  <si>
    <t>Total deposits from customers, assets under management and equity-linked bonds.</t>
  </si>
  <si>
    <t>Closing price at end of period less closing price at beginning of period, including dividends reinvested in DNB shares on the dividend payment date, relative to closing price at beginning of period.</t>
  </si>
  <si>
    <t>Closing price at end of period relative to annualised earnings per share.</t>
  </si>
  <si>
    <t>Number of shares multiplied by the closing share price at end of period.</t>
  </si>
  <si>
    <t>1.1</t>
  </si>
  <si>
    <t>1.2</t>
  </si>
  <si>
    <t>1.4</t>
  </si>
  <si>
    <t>1.6</t>
  </si>
  <si>
    <t>2.1</t>
  </si>
  <si>
    <t>2.2</t>
  </si>
  <si>
    <t>2.3</t>
  </si>
  <si>
    <t>2.4</t>
  </si>
  <si>
    <t>3.1</t>
  </si>
  <si>
    <t>4.1</t>
  </si>
  <si>
    <t>4.2</t>
  </si>
  <si>
    <t>4.3</t>
  </si>
  <si>
    <t>4.4</t>
  </si>
  <si>
    <t>4.5</t>
  </si>
  <si>
    <t>5.1</t>
  </si>
  <si>
    <t>5.2</t>
  </si>
  <si>
    <t>6.1</t>
  </si>
  <si>
    <t>6.2</t>
  </si>
  <si>
    <t>7.1</t>
  </si>
  <si>
    <t>7.2</t>
  </si>
  <si>
    <t>7.3</t>
  </si>
  <si>
    <t>7.4</t>
  </si>
  <si>
    <t>8.1</t>
  </si>
  <si>
    <t>8.2</t>
  </si>
  <si>
    <t>8.3</t>
  </si>
  <si>
    <t>8.4</t>
  </si>
  <si>
    <t>8.5</t>
  </si>
  <si>
    <t>9.1</t>
  </si>
  <si>
    <t>9.2</t>
  </si>
  <si>
    <t>9.3</t>
  </si>
  <si>
    <t>10.1</t>
  </si>
  <si>
    <t>10.2</t>
  </si>
  <si>
    <t>7.5</t>
  </si>
  <si>
    <t>7.6</t>
  </si>
  <si>
    <t>2.5</t>
  </si>
  <si>
    <t>FX and interest rate instruments</t>
  </si>
  <si>
    <r>
      <t xml:space="preserve">Net gains on equity investments </t>
    </r>
    <r>
      <rPr>
        <vertAlign val="superscript"/>
        <sz val="6.5"/>
        <color indexed="60"/>
        <rFont val="Arial"/>
        <family val="2"/>
      </rPr>
      <t>1)</t>
    </r>
  </si>
  <si>
    <t>Corporate Banking Norway</t>
  </si>
  <si>
    <t>- adjusted for basis swaps</t>
  </si>
  <si>
    <t xml:space="preserve">2016 </t>
  </si>
  <si>
    <t xml:space="preserve">2017 </t>
  </si>
  <si>
    <t xml:space="preserve">2018 </t>
  </si>
  <si>
    <t xml:space="preserve">2019 </t>
  </si>
  <si>
    <t xml:space="preserve">2020 </t>
  </si>
  <si>
    <t xml:space="preserve">2021 </t>
  </si>
  <si>
    <t xml:space="preserve">2022 </t>
  </si>
  <si>
    <t>Development in volumes - deposits from customers</t>
  </si>
  <si>
    <t>Deposits at end of period</t>
  </si>
  <si>
    <t>Development in volumes - net loans to customers</t>
  </si>
  <si>
    <t>Loans at end of period</t>
  </si>
  <si>
    <t>1)  DNB's risk classification system, where 1 represents the lowest risk and 10 the highest risk.</t>
  </si>
  <si>
    <r>
      <t xml:space="preserve">Impairment of loans and guarantees </t>
    </r>
    <r>
      <rPr>
        <b/>
        <vertAlign val="superscript"/>
        <sz val="6.5"/>
        <color indexed="60"/>
        <rFont val="Arial"/>
        <family val="2"/>
      </rPr>
      <t>*)</t>
    </r>
  </si>
  <si>
    <t>Net non-performing and net doubtful loans and guarantees at beginning of period</t>
  </si>
  <si>
    <t>New non-performing and doubtful loans and guarantees</t>
  </si>
  <si>
    <t>Transferred to current loans and guarantees</t>
  </si>
  <si>
    <t>Net non-performing and net doubtful loans and guarantees at end of period</t>
  </si>
  <si>
    <t>Securities issued or guaranteed by municipalities or public sector entities</t>
  </si>
  <si>
    <t>Additional capital requirements according to transitional rules</t>
  </si>
  <si>
    <t>Ordinary cost/income ratio</t>
  </si>
  <si>
    <t>Gross impaired loans and guarantees subject to individual impairment</t>
  </si>
  <si>
    <t>Commercial real estate</t>
  </si>
  <si>
    <t>Construction</t>
  </si>
  <si>
    <t>Other corporate customers</t>
  </si>
  <si>
    <t>Branded goods</t>
  </si>
  <si>
    <t>Other business activities</t>
  </si>
  <si>
    <t>Other energy</t>
  </si>
  <si>
    <t>Logistics</t>
  </si>
  <si>
    <t>Risk-weighted volume, basis for transitional rule, Basel I</t>
  </si>
  <si>
    <r>
      <t xml:space="preserve">Total net non-performing and net doubtful loans and guarantees </t>
    </r>
    <r>
      <rPr>
        <b/>
        <vertAlign val="superscript"/>
        <sz val="6.5"/>
        <color indexed="60"/>
        <rFont val="Arial"/>
        <family val="2"/>
      </rPr>
      <t>**)</t>
    </r>
  </si>
  <si>
    <t>*) of which Baltics and Poland:</t>
  </si>
  <si>
    <t>PD 0.01% -</t>
  </si>
  <si>
    <t>PD 0.75% -</t>
  </si>
  <si>
    <t>*) of which international portfolio</t>
  </si>
  <si>
    <t>Total international portfolio</t>
  </si>
  <si>
    <t>*) of which commercial real estate</t>
  </si>
  <si>
    <t>Total commercial real estate</t>
  </si>
  <si>
    <t>Operating expenses on machinery, vehicles and office equipment</t>
  </si>
  <si>
    <t>Gross non-performing and gross doubtful loans and guarantees</t>
  </si>
  <si>
    <t>Net non-performing and net doubtful loans and guarantees</t>
  </si>
  <si>
    <t>Collateral for non-performing and doubtful loans and guarantees</t>
  </si>
  <si>
    <r>
      <t xml:space="preserve">Total DNB Group </t>
    </r>
    <r>
      <rPr>
        <vertAlign val="superscript"/>
        <sz val="6.5"/>
        <color indexed="60"/>
        <rFont val="Arial"/>
        <family val="2"/>
      </rPr>
      <t>*)</t>
    </r>
  </si>
  <si>
    <t>Non-performing and doubtful loans</t>
  </si>
  <si>
    <t>Commitments (on and off-balance sheet items)</t>
  </si>
  <si>
    <t>10.3</t>
  </si>
  <si>
    <t>8.6</t>
  </si>
  <si>
    <t>9.4</t>
  </si>
  <si>
    <t>9.5</t>
  </si>
  <si>
    <t>Nordic Corporates Division</t>
  </si>
  <si>
    <t>International Corporates Division</t>
  </si>
  <si>
    <t>Energy Division</t>
  </si>
  <si>
    <t>Other Europe</t>
  </si>
  <si>
    <t>Sweden</t>
  </si>
  <si>
    <t>Western Norway</t>
  </si>
  <si>
    <t>Leasing of office premises</t>
  </si>
  <si>
    <t>Leasing of shopping centres</t>
  </si>
  <si>
    <t>Leasing of hotels</t>
  </si>
  <si>
    <t>Leasing of retail store facilities</t>
  </si>
  <si>
    <r>
      <t xml:space="preserve">Shipping, Offshore and Logistics Division </t>
    </r>
    <r>
      <rPr>
        <vertAlign val="superscript"/>
        <sz val="6.5"/>
        <rFont val="Arial"/>
        <family val="2"/>
      </rPr>
      <t>*)</t>
    </r>
  </si>
  <si>
    <t>Total net loans</t>
  </si>
  <si>
    <t>PD 3.00% -</t>
  </si>
  <si>
    <t>Total net exposure at default</t>
  </si>
  <si>
    <t xml:space="preserve">DNB Bank ASA </t>
  </si>
  <si>
    <t xml:space="preserve">DNB Group </t>
  </si>
  <si>
    <t xml:space="preserve">DNB Bank Group </t>
  </si>
  <si>
    <t>10.4</t>
  </si>
  <si>
    <t>8.7</t>
  </si>
  <si>
    <t>Specification of capital requirements for credit risk</t>
  </si>
  <si>
    <t xml:space="preserve">Total equity </t>
  </si>
  <si>
    <t>Pension funds above pension commitments</t>
  </si>
  <si>
    <t>Goodwill</t>
  </si>
  <si>
    <t xml:space="preserve">Other intangible assets </t>
  </si>
  <si>
    <t>Dividends payable etc.</t>
  </si>
  <si>
    <t>Unrealised gains on fixed assets</t>
  </si>
  <si>
    <t>Minimum requirement reassurance allocation</t>
  </si>
  <si>
    <t>Common Equity Tier 1 capital</t>
  </si>
  <si>
    <t>Tier 1 capital</t>
  </si>
  <si>
    <t>Tier 1 capital incl. 50 per cent of profit for the period</t>
  </si>
  <si>
    <t xml:space="preserve">Perpetual subordinated loan capital </t>
  </si>
  <si>
    <t>Additions</t>
  </si>
  <si>
    <t>45 per cent of unrealised gains on fixed assets</t>
  </si>
  <si>
    <t>Minimum capital requirement</t>
  </si>
  <si>
    <t>Risk-weighted volume, transitional rules</t>
  </si>
  <si>
    <t>Capital ratio, transitional rules (%)</t>
  </si>
  <si>
    <t>Markets</t>
  </si>
  <si>
    <t>Other net interest income</t>
  </si>
  <si>
    <t>Interest days</t>
  </si>
  <si>
    <t>Exchange rate movements</t>
  </si>
  <si>
    <t>Deposit spreads</t>
  </si>
  <si>
    <t>Lending spreads</t>
  </si>
  <si>
    <t>Deposit volumes</t>
  </si>
  <si>
    <t>Lending volumes</t>
  </si>
  <si>
    <t xml:space="preserve">Risk-weighted volume, transitional rules (NOK million) </t>
  </si>
  <si>
    <t>Primary capital  - DNB Group</t>
  </si>
  <si>
    <t>Primary capital - including DNB Bank ASA and DNB Bank Group</t>
  </si>
  <si>
    <t>Common Equity Tier 1 capital incl. 50 per cent of profit for the period</t>
  </si>
  <si>
    <t>Changes in net interest income, six quarters</t>
  </si>
  <si>
    <t>Risk classification of portfolio</t>
  </si>
  <si>
    <t>Small and medium-sized enterprises</t>
  </si>
  <si>
    <t>Large corporates and international customers</t>
  </si>
  <si>
    <r>
      <t xml:space="preserve">Large corporates and international customers </t>
    </r>
    <r>
      <rPr>
        <vertAlign val="superscript"/>
        <sz val="6.5"/>
        <rFont val="Arial"/>
        <family val="2"/>
      </rPr>
      <t>*)</t>
    </r>
  </si>
  <si>
    <t>Total Large corporates and international customers</t>
  </si>
  <si>
    <t>Securities broking</t>
  </si>
  <si>
    <t>Chapter 1 - Financial results DNB Group</t>
  </si>
  <si>
    <t>Impairment of loans and guarantees per segment</t>
  </si>
  <si>
    <t>Net non-performing and net doubtful loans and guarantees per segment</t>
  </si>
  <si>
    <t>Collective impairment per segment</t>
  </si>
  <si>
    <r>
      <t xml:space="preserve">Cost/income ratio (%) </t>
    </r>
    <r>
      <rPr>
        <vertAlign val="superscript"/>
        <sz val="6.5"/>
        <color indexed="60"/>
        <rFont val="Arial"/>
        <family val="2"/>
      </rPr>
      <t>1)</t>
    </r>
  </si>
  <si>
    <t xml:space="preserve">1)  Excluding impairment losses for goodwill and other intangible assets. </t>
  </si>
  <si>
    <t>Shipping</t>
  </si>
  <si>
    <t>Oil, gas and offshore</t>
  </si>
  <si>
    <t>Energy</t>
  </si>
  <si>
    <t>Public sector</t>
  </si>
  <si>
    <t>Telecom and media</t>
  </si>
  <si>
    <t>Residential mortgages</t>
  </si>
  <si>
    <t>Financial institutions</t>
  </si>
  <si>
    <t>Seafood and agriculture</t>
  </si>
  <si>
    <t>Healthcare</t>
  </si>
  <si>
    <t>Technology, media and telecom</t>
  </si>
  <si>
    <t>Midstream</t>
  </si>
  <si>
    <t>Oilfield services</t>
  </si>
  <si>
    <t>Power and heat</t>
  </si>
  <si>
    <t>Chemical and product tankers</t>
  </si>
  <si>
    <t>Container</t>
  </si>
  <si>
    <t>Crude oil tankers</t>
  </si>
  <si>
    <t>Cruise</t>
  </si>
  <si>
    <t>Dry cargo</t>
  </si>
  <si>
    <t>Gas</t>
  </si>
  <si>
    <t>Offshore</t>
  </si>
  <si>
    <t>Other non-shipping</t>
  </si>
  <si>
    <t>RoRo/PCC</t>
  </si>
  <si>
    <r>
      <t xml:space="preserve"> bond portfolio</t>
    </r>
    <r>
      <rPr>
        <vertAlign val="superscript"/>
        <sz val="6.5"/>
        <color indexed="60"/>
        <rFont val="Arial"/>
        <family val="2"/>
      </rPr>
      <t xml:space="preserve"> 1)</t>
    </r>
  </si>
  <si>
    <t xml:space="preserve">Total assets owned or managed by DNB </t>
  </si>
  <si>
    <r>
      <t xml:space="preserve">Pension expenses </t>
    </r>
    <r>
      <rPr>
        <vertAlign val="superscript"/>
        <sz val="6.5"/>
        <color indexed="60"/>
        <rFont val="Arial"/>
        <family val="2"/>
      </rPr>
      <t>1)</t>
    </r>
  </si>
  <si>
    <r>
      <t xml:space="preserve">Fees </t>
    </r>
    <r>
      <rPr>
        <vertAlign val="superscript"/>
        <sz val="6.5"/>
        <color indexed="60"/>
        <rFont val="Arial"/>
        <family val="2"/>
      </rPr>
      <t>2)</t>
    </r>
  </si>
  <si>
    <t>Long term funding</t>
  </si>
  <si>
    <t>*) Of which collective impairment in Baltics and Poland</t>
  </si>
  <si>
    <r>
      <t xml:space="preserve">Total collective impairment of loans </t>
    </r>
    <r>
      <rPr>
        <b/>
        <vertAlign val="superscript"/>
        <sz val="6.5"/>
        <color indexed="60"/>
        <rFont val="Arial"/>
        <family val="2"/>
      </rPr>
      <t>*)</t>
    </r>
  </si>
  <si>
    <t>7.7</t>
  </si>
  <si>
    <t>Collective impairment for principal customer groups</t>
  </si>
  <si>
    <t>Personal customers</t>
  </si>
  <si>
    <t>1)  The breakdown into principal customer groups corresponds to the EU's standard industrial classification, NACE Rev.2.</t>
  </si>
  <si>
    <t xml:space="preserve">1)  The breakdown into principal customer groups corresponds to the EU's standard industrial classification, NACE Rev.2. </t>
  </si>
  <si>
    <t>1)  Loans after individual impairment. The breakdown into principal customer groups corresponds to the EU's standard industrial classification, NACE Rev.2.</t>
  </si>
  <si>
    <t>Statements regarding DNB's relative market positions are, unless otherwise specified, based on internal DNB analyses.</t>
  </si>
  <si>
    <t>Information on the Internet</t>
  </si>
  <si>
    <t>DNB switchboard: +47 915 03000</t>
  </si>
  <si>
    <t>E-mail Investor Relations: investor.relations@dnb.no</t>
  </si>
  <si>
    <t>DNB ASA, P.O.Box 1600 Sentrum, N-0021 Oslo</t>
  </si>
  <si>
    <t>Address</t>
  </si>
  <si>
    <t>+47 4790 9878</t>
  </si>
  <si>
    <t>merete.stigen@dnb.no</t>
  </si>
  <si>
    <t>+47 4150 5201</t>
  </si>
  <si>
    <t>bjorn.erik.naess@dnb.no</t>
  </si>
  <si>
    <t>Bjørn Erik Næss, Chief Financial Officer</t>
  </si>
  <si>
    <t>For further information, please contact</t>
  </si>
  <si>
    <t>Rune Bjerke</t>
  </si>
  <si>
    <t>Group Chief Executive</t>
  </si>
  <si>
    <t>Contact information</t>
  </si>
  <si>
    <t>Repurchase agreements</t>
  </si>
  <si>
    <r>
      <t xml:space="preserve">Cover pool overcollateralisation </t>
    </r>
    <r>
      <rPr>
        <vertAlign val="superscript"/>
        <sz val="6"/>
        <color indexed="60"/>
        <rFont val="Arial"/>
        <family val="2"/>
      </rPr>
      <t>1)</t>
    </r>
  </si>
  <si>
    <r>
      <t xml:space="preserve">Cover pool eligible assets </t>
    </r>
    <r>
      <rPr>
        <vertAlign val="superscript"/>
        <sz val="6"/>
        <color indexed="60"/>
        <rFont val="Arial"/>
        <family val="2"/>
      </rPr>
      <t>2)</t>
    </r>
  </si>
  <si>
    <t>weights</t>
  </si>
  <si>
    <t>Risk-</t>
  </si>
  <si>
    <t>weighted</t>
  </si>
  <si>
    <t>require-</t>
  </si>
  <si>
    <t>ments</t>
  </si>
  <si>
    <t>EAD,</t>
  </si>
  <si>
    <t>For definitions of selected key figures, see next page.</t>
  </si>
  <si>
    <r>
      <t xml:space="preserve">Provision ratio (per cent) </t>
    </r>
    <r>
      <rPr>
        <vertAlign val="superscript"/>
        <sz val="6.5"/>
        <color indexed="60"/>
        <rFont val="Arial"/>
        <family val="2"/>
      </rPr>
      <t>1)</t>
    </r>
  </si>
  <si>
    <t>1.3</t>
  </si>
  <si>
    <t>1.5</t>
  </si>
  <si>
    <t>1.7</t>
  </si>
  <si>
    <t xml:space="preserve">Segment areas - exposure at default according to sector </t>
  </si>
  <si>
    <t>Key figures</t>
  </si>
  <si>
    <r>
      <t xml:space="preserve">1.1.1  Income statement - condensed </t>
    </r>
    <r>
      <rPr>
        <b/>
        <u/>
        <vertAlign val="superscript"/>
        <sz val="12"/>
        <color indexed="25"/>
        <rFont val="Arial"/>
        <family val="2"/>
      </rPr>
      <t>1)</t>
    </r>
  </si>
  <si>
    <t>1.1.2  Income statement - condensed - adjusted for basis swaps</t>
  </si>
  <si>
    <t>1.3.1  Net other operating income</t>
  </si>
  <si>
    <t>1.4.1  Operating expenses</t>
  </si>
  <si>
    <t>1.4.2  Number of employees - full time positions based on the operational structure of the DNB Group</t>
  </si>
  <si>
    <t>1.4.3  IT expenses</t>
  </si>
  <si>
    <r>
      <t xml:space="preserve">1.4.4  Ordinary cost/income ratio </t>
    </r>
    <r>
      <rPr>
        <b/>
        <u/>
        <vertAlign val="superscript"/>
        <sz val="12"/>
        <color indexed="25"/>
        <rFont val="Arial"/>
        <family val="2"/>
      </rPr>
      <t>1)</t>
    </r>
  </si>
  <si>
    <t>1.4.5  Changes in total operating expenses</t>
  </si>
  <si>
    <t>1.7.1  Net non-performing and net doubtful loans and guarantees</t>
  </si>
  <si>
    <t>1.7.2  Development in net non-performing and net doubtful loans and guarantees</t>
  </si>
  <si>
    <t>1.9.1  Development in volumes - deposits from customers</t>
  </si>
  <si>
    <t>1.9.2  Funding</t>
  </si>
  <si>
    <t>1.10.1  Primary capital - DNB Group</t>
  </si>
  <si>
    <t>1)  See next page for further details.</t>
  </si>
  <si>
    <t>Net non-performing and net doubtful commitments</t>
  </si>
  <si>
    <t>Download DNB's IR app for stock-related information from 
http://m.euroland.com/n-dnb/en or by scanning the QR code</t>
  </si>
  <si>
    <t>Financial results</t>
  </si>
  <si>
    <t>DNB's Investor Relations page: dnb.no/ir</t>
  </si>
  <si>
    <t>Chapter 2 - Segmental reporting</t>
  </si>
  <si>
    <t>Financial performance</t>
  </si>
  <si>
    <t>Development - reporting segments</t>
  </si>
  <si>
    <t>Extracts from income statement</t>
  </si>
  <si>
    <t>Main average balance sheet items and key figures</t>
  </si>
  <si>
    <t>Key figures - Norwegian and international units</t>
  </si>
  <si>
    <t>Development in average volumes and interest rate spreads</t>
  </si>
  <si>
    <t>Residential mortgages, distribution of loans according to collateral value</t>
  </si>
  <si>
    <t>Distribution of loan to value</t>
  </si>
  <si>
    <t>2.6</t>
  </si>
  <si>
    <t>3.2</t>
  </si>
  <si>
    <t>Trading</t>
  </si>
  <si>
    <t>Traditional pension products</t>
  </si>
  <si>
    <t>Main subsidiaries and product units</t>
  </si>
  <si>
    <t>Total DNB Markets activity:</t>
  </si>
  <si>
    <t>DNB Livsforsikring Group:</t>
  </si>
  <si>
    <t>DNB Asset Management:</t>
  </si>
  <si>
    <t>Changes in net interest income</t>
  </si>
  <si>
    <t>Changes in net other operating income</t>
  </si>
  <si>
    <t>Changes in operating expenses</t>
  </si>
  <si>
    <t>Changes in impairment of loans and guarantees</t>
  </si>
  <si>
    <t>Personal
customers</t>
  </si>
  <si>
    <t>DNB
Group</t>
  </si>
  <si>
    <t>Profit from repossessed operations</t>
  </si>
  <si>
    <t>Gains on fixed and intangible assets</t>
  </si>
  <si>
    <t>Eksportfinans ASA</t>
  </si>
  <si>
    <t>Unallocated impairment of loans and guarantees</t>
  </si>
  <si>
    <t>Ownership-related expenses (costs relating to shareholders, investor relations, strategic planning etc.)</t>
  </si>
  <si>
    <t xml:space="preserve">Main average balance sheet items </t>
  </si>
  <si>
    <t>Other
operations/
eliminations</t>
  </si>
  <si>
    <t>Assets under management</t>
  </si>
  <si>
    <t>Other
operations</t>
  </si>
  <si>
    <t>Norwegian units</t>
  </si>
  <si>
    <t>Non-performing and doubtful loans and guarantees relative to total loans</t>
  </si>
  <si>
    <t>Individual impairment in relation to net loans, annualised</t>
  </si>
  <si>
    <t>International units</t>
  </si>
  <si>
    <t>1)  The figures are based on the financial accounts.</t>
  </si>
  <si>
    <t xml:space="preserve">Operating expenses </t>
  </si>
  <si>
    <t>Volumes (NOK billion):</t>
  </si>
  <si>
    <t>Spread income (NOK million):</t>
  </si>
  <si>
    <t>Spreads in per cent:</t>
  </si>
  <si>
    <t>Mortgages within 60 per cent of collateral value</t>
  </si>
  <si>
    <t>Mortgages between 60 and 80 per cent of collateral value</t>
  </si>
  <si>
    <t>Mortgages above 80 per cent of collateral value</t>
  </si>
  <si>
    <t>1)  Distribution of residential mortgages in the Personal customer segment within actual collateral categories.</t>
  </si>
  <si>
    <t>Risk grade</t>
  </si>
  <si>
    <t>Loan to value in per cent:</t>
  </si>
  <si>
    <t>0-40</t>
  </si>
  <si>
    <t>40-60</t>
  </si>
  <si>
    <t>60-75</t>
  </si>
  <si>
    <t>75-85</t>
  </si>
  <si>
    <t>&gt;85</t>
  </si>
  <si>
    <t>Development in loan to value</t>
  </si>
  <si>
    <t>Total loans (NOK billion)</t>
  </si>
  <si>
    <t>Average loans to customers</t>
  </si>
  <si>
    <t>Spreads measured against actual funding costs (per cent)</t>
  </si>
  <si>
    <t xml:space="preserve">Number of properties sold </t>
  </si>
  <si>
    <t>Fees on real estate broking (NOK million)</t>
  </si>
  <si>
    <r>
      <t xml:space="preserve">Market shares (per cent) </t>
    </r>
    <r>
      <rPr>
        <vertAlign val="superscript"/>
        <sz val="6.5"/>
        <color indexed="60"/>
        <rFont val="Arial"/>
        <family val="2"/>
      </rPr>
      <t>1)</t>
    </r>
  </si>
  <si>
    <t>1)  Management's estimates.</t>
  </si>
  <si>
    <t>Guarantees</t>
  </si>
  <si>
    <t>Total loans and guarantees</t>
  </si>
  <si>
    <t>Commercial paper issues during the period</t>
  </si>
  <si>
    <t>Bond issues during the period</t>
  </si>
  <si>
    <t>2.5.1  Trading - Financial performance</t>
  </si>
  <si>
    <r>
      <t xml:space="preserve">Pre-tax operating profit </t>
    </r>
    <r>
      <rPr>
        <vertAlign val="superscript"/>
        <sz val="6.5"/>
        <color indexed="60"/>
        <rFont val="Arial"/>
        <family val="2"/>
      </rPr>
      <t>*)</t>
    </r>
  </si>
  <si>
    <t>*) of which:</t>
  </si>
  <si>
    <t>Upfront pricing of risk and guaranteed rate of return</t>
  </si>
  <si>
    <t>Owner's share of administration result</t>
  </si>
  <si>
    <t>Owner's share of risk result</t>
  </si>
  <si>
    <t>Return on corporate portfolio</t>
  </si>
  <si>
    <t>As Norwegian life insurance companies offer life-long pension payments, higher life expectancy in the population is one of many risk factors.</t>
  </si>
  <si>
    <t>Accumu-</t>
  </si>
  <si>
    <t>lated</t>
  </si>
  <si>
    <t>balance</t>
  </si>
  <si>
    <t xml:space="preserve"> *)  Of which attributable  to the owner</t>
  </si>
  <si>
    <t>FX, interest rate and commodity derivatives</t>
  </si>
  <si>
    <t>Investment products</t>
  </si>
  <si>
    <t>Corporate finance</t>
  </si>
  <si>
    <t>Securities services</t>
  </si>
  <si>
    <t>Interest income on allocated capital, customer activity</t>
  </si>
  <si>
    <t>Total customer revenues</t>
  </si>
  <si>
    <t>Net income international bond portfolio</t>
  </si>
  <si>
    <t>Other market making/trading revenues</t>
  </si>
  <si>
    <t>Interest income on allocated capital, trading</t>
  </si>
  <si>
    <t>Total trading revenues</t>
  </si>
  <si>
    <t>Actual</t>
  </si>
  <si>
    <t xml:space="preserve">Average </t>
  </si>
  <si>
    <t xml:space="preserve">Maximum </t>
  </si>
  <si>
    <t xml:space="preserve">Minimum </t>
  </si>
  <si>
    <t>Interest rate risk</t>
  </si>
  <si>
    <t>Equities</t>
  </si>
  <si>
    <r>
      <t xml:space="preserve">Diversification effects </t>
    </r>
    <r>
      <rPr>
        <vertAlign val="superscript"/>
        <sz val="6.5"/>
        <rFont val="Arial"/>
        <family val="2"/>
      </rPr>
      <t>2)</t>
    </r>
  </si>
  <si>
    <t>1)  Value-at-Risk is the maximum loss that could be incurred on trading positions from one day to the next at a 99 per cent confidence level.</t>
  </si>
  <si>
    <t>2)  Diversification effects refer to currency and interest rate risk only.</t>
  </si>
  <si>
    <r>
      <t xml:space="preserve">Value-adjusted financial result </t>
    </r>
    <r>
      <rPr>
        <vertAlign val="superscript"/>
        <sz val="6.5"/>
        <color indexed="60"/>
        <rFont val="Arial"/>
        <family val="2"/>
      </rPr>
      <t xml:space="preserve">1) </t>
    </r>
  </si>
  <si>
    <t>Guaranteed return on policyholders' funds</t>
  </si>
  <si>
    <t>Financial result after guaranteed returns</t>
  </si>
  <si>
    <t>+ From market value adjustment reserve</t>
  </si>
  <si>
    <t xml:space="preserve">Recorded interest result before the application of/(transfers to) additional allocations </t>
  </si>
  <si>
    <t xml:space="preserve">Application of/(transfers to) additional allocations </t>
  </si>
  <si>
    <t>Recorded interest result</t>
  </si>
  <si>
    <t xml:space="preserve">Risk result  </t>
  </si>
  <si>
    <t xml:space="preserve">Administration result  </t>
  </si>
  <si>
    <r>
      <t>Provisions for higher life expectancy, group pension</t>
    </r>
    <r>
      <rPr>
        <vertAlign val="superscript"/>
        <sz val="6.5"/>
        <color indexed="60"/>
        <rFont val="Arial"/>
        <family val="2"/>
      </rPr>
      <t xml:space="preserve"> </t>
    </r>
  </si>
  <si>
    <t xml:space="preserve">Allocations to policyholders, products with guaranteed returns </t>
  </si>
  <si>
    <t>Interest on allocated capital</t>
  </si>
  <si>
    <t>Transferred from/(to) security reserve</t>
  </si>
  <si>
    <r>
      <rPr>
        <b/>
        <sz val="7.5"/>
        <color indexed="60"/>
        <rFont val="Arial"/>
        <family val="2"/>
      </rPr>
      <t xml:space="preserve">III  </t>
    </r>
    <r>
      <rPr>
        <sz val="6.5"/>
        <color indexed="60"/>
        <rFont val="Arial"/>
        <family val="2"/>
      </rPr>
      <t>Pre-tax operating profit - risk products</t>
    </r>
  </si>
  <si>
    <t>Pre-tax operating profit (I + II + III)</t>
  </si>
  <si>
    <t xml:space="preserve">Profit </t>
  </si>
  <si>
    <t>1)  Excluding unrealised gains on long-term securities.</t>
  </si>
  <si>
    <t>DNB Group:</t>
  </si>
  <si>
    <t>Net financial and risk result in DNB Livsforsikring Group</t>
  </si>
  <si>
    <t>- Administration result - corporate portfolio</t>
  </si>
  <si>
    <t xml:space="preserve">Risk result </t>
  </si>
  <si>
    <t>+ Costs from subsidiaries which are fully consolidated in DNB Livsforsikring Group's accounts</t>
  </si>
  <si>
    <t xml:space="preserve">Administration result including upfront pricing of risk and guaranteed rate of return </t>
  </si>
  <si>
    <t>+ Administration result - corporate portfolio</t>
  </si>
  <si>
    <t>- Costs from subsidiaries which are fully consolidated in DNB Livsforsikring Group's accounts</t>
  </si>
  <si>
    <r>
      <t xml:space="preserve">Return - common portfolio </t>
    </r>
    <r>
      <rPr>
        <b/>
        <vertAlign val="superscript"/>
        <sz val="6.5"/>
        <color indexed="60"/>
        <rFont val="Arial"/>
        <family val="2"/>
      </rPr>
      <t>1)</t>
    </r>
  </si>
  <si>
    <t>Financial assets</t>
  </si>
  <si>
    <t xml:space="preserve">  Norwegian equities</t>
  </si>
  <si>
    <r>
      <t xml:space="preserve">  International equities </t>
    </r>
    <r>
      <rPr>
        <vertAlign val="superscript"/>
        <sz val="6.5"/>
        <color indexed="60"/>
        <rFont val="Arial"/>
        <family val="2"/>
      </rPr>
      <t>2)</t>
    </r>
  </si>
  <si>
    <t xml:space="preserve">  Norwegian bonds</t>
  </si>
  <si>
    <t xml:space="preserve">  International bonds</t>
  </si>
  <si>
    <t xml:space="preserve">  Money market instruments</t>
  </si>
  <si>
    <t xml:space="preserve">  Bonds held to maturity</t>
  </si>
  <si>
    <t xml:space="preserve">  Investment property</t>
  </si>
  <si>
    <r>
      <t xml:space="preserve">Value-adjusted return on assets I </t>
    </r>
    <r>
      <rPr>
        <b/>
        <vertAlign val="superscript"/>
        <sz val="6.5"/>
        <color indexed="60"/>
        <rFont val="Arial"/>
        <family val="2"/>
      </rPr>
      <t xml:space="preserve">3) </t>
    </r>
  </si>
  <si>
    <r>
      <t xml:space="preserve">Value-adjusted return on assets I, annualised </t>
    </r>
    <r>
      <rPr>
        <vertAlign val="superscript"/>
        <sz val="6.5"/>
        <color indexed="60"/>
        <rFont val="Arial"/>
        <family val="2"/>
      </rPr>
      <t>3)</t>
    </r>
  </si>
  <si>
    <t>Return - corporate portfolio</t>
  </si>
  <si>
    <r>
      <t xml:space="preserve">Value-adjusted return on assets I  </t>
    </r>
    <r>
      <rPr>
        <vertAlign val="superscript"/>
        <sz val="6.5"/>
        <color indexed="60"/>
        <rFont val="Arial"/>
        <family val="2"/>
      </rPr>
      <t>3)</t>
    </r>
  </si>
  <si>
    <t>*)  Recorded return broken down on sub-portfolios in the common portfolio:</t>
  </si>
  <si>
    <t>Previously established individual products</t>
  </si>
  <si>
    <t>Paid-up policies</t>
  </si>
  <si>
    <t>- with low risk</t>
  </si>
  <si>
    <t>- with moderate risk</t>
  </si>
  <si>
    <t>- with high risk</t>
  </si>
  <si>
    <t>Common portfolio</t>
  </si>
  <si>
    <t>with low risk</t>
  </si>
  <si>
    <t>with moderate risk</t>
  </si>
  <si>
    <t>Guaranteed products for retail customers</t>
  </si>
  <si>
    <t>Public market</t>
  </si>
  <si>
    <t>Recorded return on assets</t>
  </si>
  <si>
    <t>1)  Returns are calculated on a quarterly basis.</t>
  </si>
  <si>
    <t>2)  International equities include DNB Livsforsikring Group's exposure in hedge funds, private equities and real estate funds.</t>
  </si>
  <si>
    <t>3)  Excluding changes in value of commercial paper and bonds held to maturity.</t>
  </si>
  <si>
    <t xml:space="preserve">Equities, </t>
  </si>
  <si>
    <t xml:space="preserve">Bonds, </t>
  </si>
  <si>
    <t xml:space="preserve">Money </t>
  </si>
  <si>
    <t xml:space="preserve">Bonds </t>
  </si>
  <si>
    <t xml:space="preserve">inter- </t>
  </si>
  <si>
    <t xml:space="preserve">market </t>
  </si>
  <si>
    <t xml:space="preserve">held to </t>
  </si>
  <si>
    <t xml:space="preserve">Real </t>
  </si>
  <si>
    <t xml:space="preserve">Norwegian </t>
  </si>
  <si>
    <r>
      <t>national</t>
    </r>
    <r>
      <rPr>
        <vertAlign val="superscript"/>
        <sz val="6"/>
        <color indexed="60"/>
        <rFont val="Arial"/>
        <family val="2"/>
      </rPr>
      <t xml:space="preserve"> 2)</t>
    </r>
  </si>
  <si>
    <t xml:space="preserve">instruments </t>
  </si>
  <si>
    <t xml:space="preserve">maturity </t>
  </si>
  <si>
    <t xml:space="preserve">estate </t>
  </si>
  <si>
    <t>Total common portfolio</t>
  </si>
  <si>
    <t>Corporate portfolio</t>
  </si>
  <si>
    <r>
      <t xml:space="preserve">Equities, Norwegian </t>
    </r>
    <r>
      <rPr>
        <vertAlign val="superscript"/>
        <sz val="6.5"/>
        <color indexed="60"/>
        <rFont val="Arial"/>
        <family val="2"/>
      </rPr>
      <t>3)</t>
    </r>
  </si>
  <si>
    <r>
      <t xml:space="preserve">Equities, international </t>
    </r>
    <r>
      <rPr>
        <vertAlign val="superscript"/>
        <sz val="6.5"/>
        <color indexed="60"/>
        <rFont val="Arial"/>
        <family val="2"/>
      </rPr>
      <t>2) 3)</t>
    </r>
  </si>
  <si>
    <t>Bonds, Norwegian</t>
  </si>
  <si>
    <t>Bonds, international</t>
  </si>
  <si>
    <t>Money market instruments</t>
  </si>
  <si>
    <t>Bonds held to maturity</t>
  </si>
  <si>
    <t>1)  The figures represent net exposure after derivative contracts.</t>
  </si>
  <si>
    <t>3)  Equity exposure per sub-portfolio in the common portfolio, see table above.</t>
  </si>
  <si>
    <t>Liabilities to life insurance policyholders</t>
  </si>
  <si>
    <t>Insurance liablities sub-portfolio:</t>
  </si>
  <si>
    <t>Risk products</t>
  </si>
  <si>
    <t>Total insurance liablilities</t>
  </si>
  <si>
    <t>Interim profit, accumulated</t>
  </si>
  <si>
    <t>Market value adjustment reserve</t>
  </si>
  <si>
    <t>Additional allocations</t>
  </si>
  <si>
    <t>Security reserve</t>
  </si>
  <si>
    <t>Risk equalisation fund</t>
  </si>
  <si>
    <t xml:space="preserve">Equity </t>
  </si>
  <si>
    <t>Subordinated loan capital and perpetual subordinated loan capital securities</t>
  </si>
  <si>
    <t>Unrealised gains on long-term securities</t>
  </si>
  <si>
    <t>Solvency capital</t>
  </si>
  <si>
    <r>
      <t xml:space="preserve">Buffer capital </t>
    </r>
    <r>
      <rPr>
        <b/>
        <vertAlign val="superscript"/>
        <sz val="6.5"/>
        <color indexed="60"/>
        <rFont val="Arial"/>
        <family val="2"/>
      </rPr>
      <t>3)</t>
    </r>
  </si>
  <si>
    <t>1)  According to prevailing regulations for the statutory accounts of life insurance companies.</t>
  </si>
  <si>
    <t>2)  The table shows the composition of and development in solvency capital. All these elements, with the exception of part of the security reserve, can be used to meet the guaranteed rate of return on policyholders' funds.</t>
  </si>
  <si>
    <t>3)  Buffer capital represents the sum of equity and subordinated loan capital in excess of the minimum statutory capital requirement, interim profits, additional allocations and the market value adjustment reserve.</t>
  </si>
  <si>
    <r>
      <t xml:space="preserve">Capital adequacy </t>
    </r>
    <r>
      <rPr>
        <b/>
        <vertAlign val="superscript"/>
        <sz val="6.5"/>
        <color indexed="60"/>
        <rFont val="Arial"/>
        <family val="2"/>
      </rPr>
      <t>2)</t>
    </r>
  </si>
  <si>
    <t xml:space="preserve">Total eligible primary capital </t>
  </si>
  <si>
    <t>Capital adequacy ratio (%)</t>
  </si>
  <si>
    <t>Core capital</t>
  </si>
  <si>
    <t>Core capital (%)</t>
  </si>
  <si>
    <t>Risk-weighted assets</t>
  </si>
  <si>
    <r>
      <t xml:space="preserve">Solvency margin capital </t>
    </r>
    <r>
      <rPr>
        <b/>
        <vertAlign val="superscript"/>
        <sz val="6.5"/>
        <color indexed="60"/>
        <rFont val="Arial"/>
        <family val="2"/>
      </rPr>
      <t>3)</t>
    </r>
  </si>
  <si>
    <t>Solvency margin capital</t>
  </si>
  <si>
    <t>1)  Prepared in accordance with prevailing regulations for life insurance companies. New regulations are expected upon the introduction of Solvency II.</t>
  </si>
  <si>
    <t>2)  Capital adequacy regulations regulate the relationship between the company's primary capital and the investment exposure on the asset side of the balance sheet. Life insurance companies are subject to a minimum capital adequacy requirement of 8 per cent.</t>
  </si>
  <si>
    <t>3)  Solvency margin capital is measured against the solvency margin requirement, which is linked to the company's insurance commitments on the liabilities side of the balance sheet. The solvency margin requirements for Norwegian life insurance companies are subject to regulations on the calculation of solvency capital requirements and solvency margin capital, as laid down by the Ministry of Finance on 19 May 1995.</t>
  </si>
  <si>
    <t>Net commission income</t>
  </si>
  <si>
    <t>- from retail customers</t>
  </si>
  <si>
    <t>- from institutional clients</t>
  </si>
  <si>
    <t>Institutional</t>
  </si>
  <si>
    <t>Retail</t>
  </si>
  <si>
    <t>Retail market</t>
  </si>
  <si>
    <t>Institutional clients</t>
  </si>
  <si>
    <t>Premium income for own account</t>
  </si>
  <si>
    <t>Cost of claims for own account</t>
  </si>
  <si>
    <t>Insurance-related operating expenses for own account</t>
  </si>
  <si>
    <t>Technical insurance profits</t>
  </si>
  <si>
    <t>Net investment income</t>
  </si>
  <si>
    <t>Other income and costs</t>
  </si>
  <si>
    <t>Pre-tax profit</t>
  </si>
  <si>
    <t>Balance sheets</t>
  </si>
  <si>
    <t>Reinsurance assets</t>
  </si>
  <si>
    <t>Insurance receivables</t>
  </si>
  <si>
    <t>Reinsurance receivables</t>
  </si>
  <si>
    <t>Equity</t>
  </si>
  <si>
    <t>Reinsurance liabilities</t>
  </si>
  <si>
    <t>Total equity and liabilities</t>
  </si>
  <si>
    <t>Claims ratio for own account</t>
  </si>
  <si>
    <t>Cost ratio for own account</t>
  </si>
  <si>
    <t>Combined ratio for own account (per cent)</t>
  </si>
  <si>
    <t>Chapter 3 - About DNB</t>
  </si>
  <si>
    <t>DNB - Norway's leading financial services group</t>
  </si>
  <si>
    <t>Customer base</t>
  </si>
  <si>
    <t>Distribution network</t>
  </si>
  <si>
    <t>DNB's market shares in Norway</t>
  </si>
  <si>
    <t>Development in market shares, loans and deposits</t>
  </si>
  <si>
    <t>DNB Asset Management - market shares retail market</t>
  </si>
  <si>
    <t>Group business structure and financial governance</t>
  </si>
  <si>
    <t>Legal structure</t>
  </si>
  <si>
    <t>Operational structure</t>
  </si>
  <si>
    <t>Financial governance and reporting structure</t>
  </si>
  <si>
    <t>Shareholder structure</t>
  </si>
  <si>
    <t>Major shareholders</t>
  </si>
  <si>
    <t>3.1.1  DNB Group</t>
  </si>
  <si>
    <t>Total balance sheet</t>
  </si>
  <si>
    <t>Market capitalisation</t>
  </si>
  <si>
    <t>Total assets under management</t>
  </si>
  <si>
    <t>of which:</t>
  </si>
  <si>
    <t>total assets under management (external clients)</t>
  </si>
  <si>
    <t>mutual funds</t>
  </si>
  <si>
    <t>discretionary management</t>
  </si>
  <si>
    <t>total assets in DNB Livsforsikring</t>
  </si>
  <si>
    <t>3.1.3  Customer base</t>
  </si>
  <si>
    <t>3.1.4  Distribution network</t>
  </si>
  <si>
    <t>Provided by Norway Post (the Norwegian postal system):</t>
  </si>
  <si>
    <t>9 international branches</t>
  </si>
  <si>
    <t>DNB Luxembourg (subsidiary)</t>
  </si>
  <si>
    <t>Internet banking</t>
  </si>
  <si>
    <t>Telephone banking</t>
  </si>
  <si>
    <t>Online equities trading in 16 markets</t>
  </si>
  <si>
    <t>Online mutual fund trading</t>
  </si>
  <si>
    <t>3.1.5  DNB Bank ASA - credit ratings from international rating agencies</t>
  </si>
  <si>
    <t>Moody's</t>
  </si>
  <si>
    <t>Dominion Bond Rating Service</t>
  </si>
  <si>
    <t>Long-term</t>
  </si>
  <si>
    <t>Short-term</t>
  </si>
  <si>
    <t>P-1</t>
  </si>
  <si>
    <t>A-1</t>
  </si>
  <si>
    <t>R-1 (high)</t>
  </si>
  <si>
    <r>
      <t xml:space="preserve">Total loans to households </t>
    </r>
    <r>
      <rPr>
        <vertAlign val="superscript"/>
        <sz val="6.5"/>
        <color indexed="60"/>
        <rFont val="Arial"/>
        <family val="2"/>
      </rPr>
      <t>2) 3)</t>
    </r>
  </si>
  <si>
    <r>
      <t xml:space="preserve">Bank deposits from households </t>
    </r>
    <r>
      <rPr>
        <vertAlign val="superscript"/>
        <sz val="6.5"/>
        <color indexed="60"/>
        <rFont val="Arial"/>
        <family val="2"/>
      </rPr>
      <t>2) 4)</t>
    </r>
  </si>
  <si>
    <r>
      <t xml:space="preserve">Total loans to corporate customers </t>
    </r>
    <r>
      <rPr>
        <vertAlign val="superscript"/>
        <sz val="6.5"/>
        <color indexed="60"/>
        <rFont val="Arial"/>
        <family val="2"/>
      </rPr>
      <t>5)</t>
    </r>
  </si>
  <si>
    <r>
      <t xml:space="preserve">Deposits from corporate customers </t>
    </r>
    <r>
      <rPr>
        <vertAlign val="superscript"/>
        <sz val="6.5"/>
        <color indexed="60"/>
        <rFont val="Arial"/>
        <family val="2"/>
      </rPr>
      <t>6)</t>
    </r>
  </si>
  <si>
    <t>1)  Based on nominal values.</t>
  </si>
  <si>
    <t>2)  Households are defined as employees, recipients of property income, pensions and social contributions, students etc., housing cooperatives etc., unincorporated enterprises within households and non-profit institutions serving households.</t>
  </si>
  <si>
    <t>4)  Domestic commercial and savings banks.</t>
  </si>
  <si>
    <t>6)  Excluding deposits from financial institutions, central government and social security services.</t>
  </si>
  <si>
    <t>Source: Statistics Norway and DNB</t>
  </si>
  <si>
    <t>Insurance funds including products with a choice of investment profile</t>
  </si>
  <si>
    <t>Corporate market - defined benefit</t>
  </si>
  <si>
    <t>Corporate market - defined contribution</t>
  </si>
  <si>
    <t>Source: Finance Norway (FNO)</t>
  </si>
  <si>
    <t>3.2.4  DNB Asset Management - market shares retail market</t>
  </si>
  <si>
    <t>Equity funds</t>
  </si>
  <si>
    <t>Balanced funds</t>
  </si>
  <si>
    <t>Fixed-income funds</t>
  </si>
  <si>
    <t>Total mutual funds</t>
  </si>
  <si>
    <t>Source: Norwegian Mutual Fund Association</t>
  </si>
  <si>
    <t>3.3.1  Legal structure</t>
  </si>
  <si>
    <t>3.3.3  Financial governance and reporting structure</t>
  </si>
  <si>
    <t>Shares in 1 000</t>
  </si>
  <si>
    <t>Ownership in per cent</t>
  </si>
  <si>
    <t>Total largest shareholders</t>
  </si>
  <si>
    <t>Chapter 4 - The Norwegian economy</t>
  </si>
  <si>
    <t>Basic information about Norway</t>
  </si>
  <si>
    <t>Contribution to volume growth in GDP, mainland Norway</t>
  </si>
  <si>
    <t>Key macro-economic indicators, Norway</t>
  </si>
  <si>
    <t>1.8</t>
  </si>
  <si>
    <t>Key macro-economic indicators, Baltics and Poland</t>
  </si>
  <si>
    <t>1.9</t>
  </si>
  <si>
    <t>1.10</t>
  </si>
  <si>
    <t>1.11</t>
  </si>
  <si>
    <t>1.12</t>
  </si>
  <si>
    <t>4.1.1  Basic information about Norway</t>
  </si>
  <si>
    <t>Area</t>
  </si>
  <si>
    <t>Population</t>
  </si>
  <si>
    <t>Fertility rate</t>
  </si>
  <si>
    <t>Life expectancy</t>
  </si>
  <si>
    <t>Work participation rate, per cent 15-74 years</t>
  </si>
  <si>
    <t>Rating</t>
  </si>
  <si>
    <t>AAA, Aaa</t>
  </si>
  <si>
    <t>Currency exchange rate used</t>
  </si>
  <si>
    <t>Source: Statistics Norway</t>
  </si>
  <si>
    <t xml:space="preserve">                                Per cent of GDP</t>
  </si>
  <si>
    <t>4.1.3  GDP growth mainland Norway and unemployment rate</t>
  </si>
  <si>
    <t>4.1.4  Contribution to volume growth in GDP, mainland Norway</t>
  </si>
  <si>
    <t>F 2015</t>
  </si>
  <si>
    <t>F 2016</t>
  </si>
  <si>
    <t>Household demand</t>
  </si>
  <si>
    <t>Gross fixed capital formation, mainland companies</t>
  </si>
  <si>
    <t>Gross fixed capital formation, petroleum activity</t>
  </si>
  <si>
    <t>Public sector demand</t>
  </si>
  <si>
    <t>Exports, mainland Norway</t>
  </si>
  <si>
    <t>Imports, mainland Norway</t>
  </si>
  <si>
    <t>Changes in stocks and statistical discrepancies</t>
  </si>
  <si>
    <t>GDP, mainland Norway</t>
  </si>
  <si>
    <t>Source: Statistics Norway and DNB Markets</t>
  </si>
  <si>
    <t>4.1.7  Key macro-economic indicators, Norway</t>
  </si>
  <si>
    <t>GDP growth</t>
  </si>
  <si>
    <t>- mainland Norway</t>
  </si>
  <si>
    <t>- Norway, total</t>
  </si>
  <si>
    <t>Private consumption</t>
  </si>
  <si>
    <t>Gross fixed investment</t>
  </si>
  <si>
    <t>Inflation (CPI)</t>
  </si>
  <si>
    <r>
      <t xml:space="preserve">Savings ratio </t>
    </r>
    <r>
      <rPr>
        <vertAlign val="superscript"/>
        <sz val="6.5"/>
        <color indexed="60"/>
        <rFont val="Arial"/>
        <family val="2"/>
      </rPr>
      <t>1)</t>
    </r>
  </si>
  <si>
    <t>Unemployment rate</t>
  </si>
  <si>
    <t>1)  Per cent of household disposable income.</t>
  </si>
  <si>
    <t>4.1.8  Key macro-economic indicators, Baltics and Poland</t>
  </si>
  <si>
    <t>Estonia</t>
  </si>
  <si>
    <t>GDP</t>
  </si>
  <si>
    <t>Gross fixed investments</t>
  </si>
  <si>
    <t>Latvia</t>
  </si>
  <si>
    <t>Lithuania</t>
  </si>
  <si>
    <t>Poland</t>
  </si>
  <si>
    <t>Source: Consensus Economics Inc.</t>
  </si>
  <si>
    <t>4.1.9  Credit market, 12 month percentage growth</t>
  </si>
  <si>
    <t xml:space="preserve">           Per cent</t>
  </si>
  <si>
    <t>4.1.10  Deposit market, 12 month percentage growth</t>
  </si>
  <si>
    <t xml:space="preserve">            Per cent</t>
  </si>
  <si>
    <t>4.1.11  House prices</t>
  </si>
  <si>
    <t xml:space="preserve">            Indices: 1985 = 100</t>
  </si>
  <si>
    <r>
      <t xml:space="preserve">4.1.12  Household debt burden </t>
    </r>
    <r>
      <rPr>
        <b/>
        <u/>
        <vertAlign val="superscript"/>
        <sz val="12"/>
        <color theme="5"/>
        <rFont val="Arial"/>
        <family val="2"/>
      </rPr>
      <t>1)</t>
    </r>
    <r>
      <rPr>
        <b/>
        <u/>
        <sz val="12"/>
        <color theme="5"/>
        <rFont val="Arial"/>
        <family val="2"/>
      </rPr>
      <t xml:space="preserve"> and interest burden </t>
    </r>
    <r>
      <rPr>
        <b/>
        <u/>
        <vertAlign val="superscript"/>
        <sz val="12"/>
        <color theme="5"/>
        <rFont val="Arial"/>
        <family val="2"/>
      </rPr>
      <t>2)</t>
    </r>
  </si>
  <si>
    <t>1)  Loan debt as a percentage of disposable income.</t>
  </si>
  <si>
    <t>2)  Interest expenses after tax as a percentage of disposable income.</t>
  </si>
  <si>
    <t>Net loans to principal customer groups, nominal amounts</t>
  </si>
  <si>
    <t>Liquid assets</t>
  </si>
  <si>
    <t>1)  Including non-performing loans and guarantees and loans and guarantees subject to individual impairment. Accumulated individual impairment is deducted.</t>
  </si>
  <si>
    <t>1.10.2  Specification of capital requirements</t>
  </si>
  <si>
    <t>Changes in total operating expenses</t>
  </si>
  <si>
    <t>*) Excluding dividends:</t>
  </si>
  <si>
    <t>4Q13</t>
  </si>
  <si>
    <t>As at 31 December 2013</t>
  </si>
  <si>
    <t>PAGE</t>
  </si>
  <si>
    <t>Leverage ratio, Basel III (%)</t>
  </si>
  <si>
    <t>Contents chapter 2 - Segmental reporting</t>
  </si>
  <si>
    <t>Contents chapter 3 - About DNB</t>
  </si>
  <si>
    <t>Contents chapter 4 - The Norwegian economy</t>
  </si>
  <si>
    <t>Group business structures and financial governance</t>
  </si>
  <si>
    <t>1.1.4  Full income statement - quarterly figures</t>
  </si>
  <si>
    <t>Customer assets under management at end of period (NOK  billion)</t>
  </si>
  <si>
    <t>Full income statement - quarterly figures</t>
  </si>
  <si>
    <t>Income statement - five years</t>
  </si>
  <si>
    <t>Full balance sheet - quarterly figures</t>
  </si>
  <si>
    <t>Balance sheet - five years</t>
  </si>
  <si>
    <t>Key figures - five years</t>
  </si>
  <si>
    <t xml:space="preserve">1)  The breakdown into principal customer groups is based on the internal segmentation in DNB.  </t>
  </si>
  <si>
    <t>Property revaluation</t>
  </si>
  <si>
    <t>Elements of other comprehensive income allocated to customers (life insurance)</t>
  </si>
  <si>
    <t>Other comprehensive income that will not be reclassified to profit or loss, net of tax</t>
  </si>
  <si>
    <t>Currency translation of foreign operations</t>
  </si>
  <si>
    <t>Other comprehensive income for the period</t>
  </si>
  <si>
    <t>Comprehensive income for the period</t>
  </si>
  <si>
    <t xml:space="preserve">Other comprehensive income that may subsequently be reclassified to profit or loss, net of tax </t>
  </si>
  <si>
    <t>Total deposits</t>
  </si>
  <si>
    <t>6.3</t>
  </si>
  <si>
    <t>7.8</t>
  </si>
  <si>
    <t>2)  The definition of these segments reflects the actual underlying commercial property risk.</t>
  </si>
  <si>
    <t>Exposure at default, breakdown of commercial real estate exposure</t>
  </si>
  <si>
    <t>Other operations/eliminations</t>
  </si>
  <si>
    <t xml:space="preserve">8.1    Financial performance </t>
  </si>
  <si>
    <t>8.2    Revenues within various segments</t>
  </si>
  <si>
    <t>8.3    Value-at-Risk</t>
  </si>
  <si>
    <t>8.4    Financial performance</t>
  </si>
  <si>
    <t>8.5    Reconciliation of DNB Livsforsikring Group's and the DNB Group's financial statements</t>
  </si>
  <si>
    <t>8.6    Value-adjusted return on assets</t>
  </si>
  <si>
    <t>8.7    Financial exposure per sub-portfolio</t>
  </si>
  <si>
    <t>8.8    Financial exposure - common portfolio</t>
  </si>
  <si>
    <t>8.9    Balance sheets</t>
  </si>
  <si>
    <t xml:space="preserve">8.12  Financial performance </t>
  </si>
  <si>
    <t xml:space="preserve">8.13  Financial performance </t>
  </si>
  <si>
    <t>Hedging of net investments, net of tax</t>
  </si>
  <si>
    <t>Assets</t>
  </si>
  <si>
    <t>Liabilities and equity</t>
  </si>
  <si>
    <t>Interest rate spreads - split by segments</t>
  </si>
  <si>
    <t>Average volumes - split by segments</t>
  </si>
  <si>
    <t>Net interest income - split by segments</t>
  </si>
  <si>
    <t>2.7.1  Traditional pension products - Financial performance</t>
  </si>
  <si>
    <t>2.7.2  Traditional pension products - Provisions for higher life expectancy</t>
  </si>
  <si>
    <t>2.8.1  Total DNB Markets activity - Financial performance</t>
  </si>
  <si>
    <t>2.8.2  Total DNB Markets activity - Revenues within various segments</t>
  </si>
  <si>
    <r>
      <t xml:space="preserve">2.8.3  Total DNB Markets activity - Value-at-Risk </t>
    </r>
    <r>
      <rPr>
        <b/>
        <u/>
        <vertAlign val="superscript"/>
        <sz val="12"/>
        <color theme="5"/>
        <rFont val="Arial"/>
        <family val="2"/>
      </rPr>
      <t>1)</t>
    </r>
  </si>
  <si>
    <t>2.8.4  DNB Livsforsikring Group - Financial performance</t>
  </si>
  <si>
    <t>2.8.6  DNB Livsforsikring Group - Value-adjusted return on assets</t>
  </si>
  <si>
    <r>
      <t xml:space="preserve">2.8.8  DNB Livsforsikring Group - Financial exposure - common portfolio </t>
    </r>
    <r>
      <rPr>
        <b/>
        <u/>
        <vertAlign val="superscript"/>
        <sz val="12"/>
        <color indexed="25"/>
        <rFont val="Arial"/>
        <family val="2"/>
      </rPr>
      <t>1)</t>
    </r>
  </si>
  <si>
    <r>
      <t xml:space="preserve">2.8.9  DNB Livsforsikring Group - Balance sheets </t>
    </r>
    <r>
      <rPr>
        <b/>
        <u/>
        <vertAlign val="superscript"/>
        <sz val="12"/>
        <color indexed="25"/>
        <rFont val="Arial"/>
        <family val="2"/>
      </rPr>
      <t>1)</t>
    </r>
  </si>
  <si>
    <r>
      <t xml:space="preserve">2.8.10  DNB Livsforsikring Group - Solvency capital </t>
    </r>
    <r>
      <rPr>
        <b/>
        <u/>
        <vertAlign val="superscript"/>
        <sz val="12"/>
        <color theme="5"/>
        <rFont val="Arial"/>
        <family val="2"/>
      </rPr>
      <t>1) 2)</t>
    </r>
  </si>
  <si>
    <r>
      <t xml:space="preserve">2.8.11  DNB Livsforsikring Group - Capital adequacy and solvency margin capital </t>
    </r>
    <r>
      <rPr>
        <b/>
        <u/>
        <vertAlign val="superscript"/>
        <sz val="12"/>
        <color theme="5"/>
        <rFont val="Arial"/>
        <family val="2"/>
      </rPr>
      <t>1)</t>
    </r>
  </si>
  <si>
    <t>2.8.12  DNB Asset Management - Financial performance</t>
  </si>
  <si>
    <t xml:space="preserve">2)  Exposures at default are based on full implementation of IRB, i.e. some of the IRB reported portfolios are still subject to final IRB approval from the Norwegian FSA (Finanstilsynet). </t>
  </si>
  <si>
    <t xml:space="preserve">1)  Exposures at default are based on full implementation of IRB, i.e. some of the IRB reported portfolios are still subject to final IRB approval from the Norwegian FSA (Finanstilsynet). </t>
  </si>
  <si>
    <t>Other shipping</t>
  </si>
  <si>
    <t>Comprehensive income statement - quarterly figures</t>
  </si>
  <si>
    <t>Minority interests</t>
  </si>
  <si>
    <t>1.1.5  Comprehensive income statement - quarterly figures</t>
  </si>
  <si>
    <t>1.1.6  Income statement - five years</t>
  </si>
  <si>
    <r>
      <t xml:space="preserve">1.5.1  Development in volumes - net loans to customers </t>
    </r>
    <r>
      <rPr>
        <b/>
        <u/>
        <vertAlign val="superscript"/>
        <sz val="12"/>
        <color theme="5"/>
        <rFont val="Arial"/>
        <family val="2"/>
      </rPr>
      <t>1)</t>
    </r>
  </si>
  <si>
    <r>
      <t xml:space="preserve">1.5.2  Net loans to principal customer groups, nominal amounts </t>
    </r>
    <r>
      <rPr>
        <b/>
        <u/>
        <vertAlign val="superscript"/>
        <sz val="12"/>
        <color indexed="25"/>
        <rFont val="Arial"/>
        <family val="2"/>
      </rPr>
      <t>1)</t>
    </r>
  </si>
  <si>
    <t>1.6.1  Impairment of loans and guarantees per segment</t>
  </si>
  <si>
    <r>
      <t xml:space="preserve">1.6.2  Impairment of loans and guarantees for principal customer groups </t>
    </r>
    <r>
      <rPr>
        <b/>
        <u/>
        <vertAlign val="superscript"/>
        <sz val="12"/>
        <color indexed="25"/>
        <rFont val="Arial"/>
        <family val="2"/>
      </rPr>
      <t>1)</t>
    </r>
  </si>
  <si>
    <t>1.6.3  Impairment of loans and guarantees</t>
  </si>
  <si>
    <r>
      <t xml:space="preserve">1.7.4  Net non-performing and net doubtful loans and guarantees for principal customer groups </t>
    </r>
    <r>
      <rPr>
        <b/>
        <u/>
        <vertAlign val="superscript"/>
        <sz val="12"/>
        <color indexed="25"/>
        <rFont val="Arial"/>
        <family val="2"/>
      </rPr>
      <t>1)</t>
    </r>
  </si>
  <si>
    <r>
      <t xml:space="preserve">1.7.5  Net non-performing and net doubtful loans and guarantees per segment </t>
    </r>
    <r>
      <rPr>
        <b/>
        <u/>
        <vertAlign val="superscript"/>
        <sz val="12"/>
        <color indexed="25"/>
        <rFont val="Arial"/>
        <family val="2"/>
      </rPr>
      <t>1)</t>
    </r>
  </si>
  <si>
    <t>1.7.6  Net impaired loans and guarantees</t>
  </si>
  <si>
    <r>
      <t xml:space="preserve">1.7.7  Net non-performing and net doubtful loans and guarantees for principal customer groups </t>
    </r>
    <r>
      <rPr>
        <b/>
        <u/>
        <vertAlign val="superscript"/>
        <sz val="12"/>
        <color indexed="25"/>
        <rFont val="Arial"/>
        <family val="2"/>
      </rPr>
      <t>1) 2)</t>
    </r>
  </si>
  <si>
    <t>1.7.8  Collective impairment per segment</t>
  </si>
  <si>
    <r>
      <t xml:space="preserve">1.7.9  Collective impairment for principal customer groups </t>
    </r>
    <r>
      <rPr>
        <b/>
        <u/>
        <vertAlign val="superscript"/>
        <sz val="12"/>
        <color indexed="25"/>
        <rFont val="Arial"/>
        <family val="2"/>
      </rPr>
      <t>1)</t>
    </r>
  </si>
  <si>
    <t>1.10.4  Specification of capital requirements for credit risk</t>
  </si>
  <si>
    <t>1.10.5  Primary capital - including DNB Bank ASA and DNB Bank Group</t>
  </si>
  <si>
    <t>7.9</t>
  </si>
  <si>
    <t>Sub-segments in Large corporates and international customers - exposure at default according to sector</t>
  </si>
  <si>
    <t>Sub-segments in Large corporates and international customers - risk classification of portfolio</t>
  </si>
  <si>
    <t>8.8</t>
  </si>
  <si>
    <t>8.9</t>
  </si>
  <si>
    <t>10.5</t>
  </si>
  <si>
    <t>F 2017</t>
  </si>
  <si>
    <t>Impairment of investment property and fixed assets</t>
  </si>
  <si>
    <t>Actuarial gains and losses, net of tax</t>
  </si>
  <si>
    <t>Deposits adjusted for short-term money market investments</t>
  </si>
  <si>
    <t>2)  Fees also include system development fees and must be viewed relative to IT expenses.</t>
  </si>
  <si>
    <r>
      <t xml:space="preserve">1.7.3  Net non-performing and net doubtful loans and guarantees </t>
    </r>
    <r>
      <rPr>
        <b/>
        <u/>
        <vertAlign val="superscript"/>
        <sz val="12"/>
        <color theme="5"/>
        <rFont val="Arial"/>
        <family val="2"/>
      </rPr>
      <t>1)</t>
    </r>
  </si>
  <si>
    <t>Other restructuring costs and non-recurring effects</t>
  </si>
  <si>
    <t>2)  The breakdown into principal customer groups corresponds to the EU's standard industrial classification, NACE Rev.2.</t>
  </si>
  <si>
    <t>3.3.2  Operational structure</t>
  </si>
  <si>
    <t>Norwegian Government/Ministry of Trade, Industry and Fisheries</t>
  </si>
  <si>
    <t>Other shareholders</t>
  </si>
  <si>
    <t>Contents chapter 1 - Financial results DNB Group</t>
  </si>
  <si>
    <t xml:space="preserve">        Per cent</t>
  </si>
  <si>
    <t>2014</t>
  </si>
  <si>
    <t>2023</t>
  </si>
  <si>
    <t>2024</t>
  </si>
  <si>
    <t>Key figures, adjusted for basis swaps</t>
  </si>
  <si>
    <t>- International Corporates Division</t>
  </si>
  <si>
    <t>1)  Excluding impairment losses for goodwill and other intangible assets.</t>
  </si>
  <si>
    <t xml:space="preserve">Cost/income ratio (%) </t>
  </si>
  <si>
    <t>NOK billion</t>
  </si>
  <si>
    <t>3.2.2  Development in market shares, loans and deposits</t>
  </si>
  <si>
    <t>3.2.3  DNB Livsforsikring - market shares</t>
  </si>
  <si>
    <t>3)  Total loans include all credits extended to Norwegian customers by domestic commercial and savings banks, state banks, insurance companies and finance companies.</t>
  </si>
  <si>
    <t>8.10  Solvency capital</t>
  </si>
  <si>
    <t>8.11  Capital adequacy and solvency margin capital</t>
  </si>
  <si>
    <t>Key figures, adjusted for basis swaps - five years</t>
  </si>
  <si>
    <t>1) Includes dividends and equity related derivatives.</t>
  </si>
  <si>
    <t>Net interest income on deposits from customers</t>
  </si>
  <si>
    <t>Eliminations in the group accounts</t>
  </si>
  <si>
    <t>Net financial and risk result from DNB Livsforsikring Group</t>
  </si>
  <si>
    <t>1.13</t>
  </si>
  <si>
    <t>Financial results and key figures</t>
  </si>
  <si>
    <t>Exposure at default, geographic distribution of commercial real estate exposure</t>
  </si>
  <si>
    <t>DNB Boligkreditt - Average mortgage lending - volumes and spreads</t>
  </si>
  <si>
    <t>DNB Eiendom - Residential real estate broking in Norway</t>
  </si>
  <si>
    <t>Small and medium-sized enterprises (SME)</t>
  </si>
  <si>
    <t>Large corporates and international customers (LCI)</t>
  </si>
  <si>
    <t>Provisions for higher life expectancy</t>
  </si>
  <si>
    <t>DNB Bank ASA - credit ratings from international rating agencies</t>
  </si>
  <si>
    <t>DNB Livsforsikring - market shares</t>
  </si>
  <si>
    <t>Profit from operations held for sale, after 
taxes</t>
  </si>
  <si>
    <t>1)  Based on DNB's risk classification system. The volumes represent the expected outstanding amount in the event of default. 
PD = probability of default.</t>
  </si>
  <si>
    <t>1Q14</t>
  </si>
  <si>
    <t>Changes from previous quarters:</t>
  </si>
  <si>
    <t>As at 31 March 2014</t>
  </si>
  <si>
    <t>1.2.5  Net interest income</t>
  </si>
  <si>
    <t>1.2.4  Quarterly development in average interest rate spreads</t>
  </si>
  <si>
    <t>Number of employees - full time positions</t>
  </si>
  <si>
    <t>9.6</t>
  </si>
  <si>
    <r>
      <t xml:space="preserve">Total </t>
    </r>
    <r>
      <rPr>
        <vertAlign val="superscript"/>
        <sz val="6"/>
        <color indexed="60"/>
        <rFont val="Arial"/>
        <family val="2"/>
      </rPr>
      <t>*)</t>
    </r>
  </si>
  <si>
    <t>*)  Total figures per quarter</t>
  </si>
  <si>
    <t>Net commissions and fees</t>
  </si>
  <si>
    <t>Net financial and risk result, DNB Livsforsikring</t>
  </si>
  <si>
    <t>Other operating income</t>
  </si>
  <si>
    <t>Net risk result, DNB Livsforsikring</t>
  </si>
  <si>
    <t>Net financial result, DNB Livsforsikring</t>
  </si>
  <si>
    <t>Tax expense</t>
  </si>
  <si>
    <r>
      <t xml:space="preserve">Total </t>
    </r>
    <r>
      <rPr>
        <vertAlign val="superscript"/>
        <sz val="6.5"/>
        <color indexed="60"/>
        <rFont val="Arial"/>
        <family val="2"/>
      </rPr>
      <t>*)</t>
    </r>
  </si>
  <si>
    <t>9.7</t>
  </si>
  <si>
    <t>Liquidity Coverage Ratio</t>
  </si>
  <si>
    <t>31 March 2014</t>
  </si>
  <si>
    <t>USD</t>
  </si>
  <si>
    <t>1.9.7   Liquidity Coverage Ratio</t>
  </si>
  <si>
    <t>Marketing</t>
  </si>
  <si>
    <t>Contents chapter 1 - Financial results DNB Group (continued)</t>
  </si>
  <si>
    <t>Net fees and commissions</t>
  </si>
  <si>
    <t>Net financial items</t>
  </si>
  <si>
    <t>About 1 600 rural postmen</t>
  </si>
  <si>
    <t>Profit from investments accounted for by the equity method</t>
  </si>
  <si>
    <t>Investments accounted for by the equity method</t>
  </si>
  <si>
    <r>
      <t xml:space="preserve">Recorded return on assets </t>
    </r>
    <r>
      <rPr>
        <vertAlign val="superscript"/>
        <sz val="6.5"/>
        <color indexed="60"/>
        <rFont val="Arial"/>
        <family val="2"/>
      </rPr>
      <t>4) *)</t>
    </r>
  </si>
  <si>
    <t>4)  Excluding unrealised gains on financial instruments.</t>
  </si>
  <si>
    <t>Retained covered bonds</t>
  </si>
  <si>
    <t>Changes from 4Q13</t>
  </si>
  <si>
    <r>
      <t xml:space="preserve">2.1.5  Key figures - Norwegian and international units </t>
    </r>
    <r>
      <rPr>
        <b/>
        <u/>
        <vertAlign val="superscript"/>
        <sz val="10"/>
        <color indexed="25"/>
        <rFont val="Arial"/>
        <family val="2"/>
      </rPr>
      <t>1)</t>
    </r>
  </si>
  <si>
    <t>Fishing and fish farming</t>
  </si>
  <si>
    <t>Mark-to-market adjustments Group Treasury and fair value of loans</t>
  </si>
  <si>
    <t xml:space="preserve">Other costs </t>
  </si>
  <si>
    <t>Adjustments for unrealised losses/(gains) on debt recorded at fair value</t>
  </si>
  <si>
    <t>Impairment relative to average net loans to customers, 
annualised (%)</t>
  </si>
  <si>
    <t>Impairment relative to average net loans to customers, annualised (%)</t>
  </si>
  <si>
    <t xml:space="preserve">Risk products - defined contribution </t>
  </si>
  <si>
    <t>Syndicated loans during the period</t>
  </si>
  <si>
    <t>- issued by other institutions</t>
  </si>
  <si>
    <t xml:space="preserve">Asset- </t>
  </si>
  <si>
    <t>Visiting address: Dronning Eufemias gate 30, Bjørvika, 0191 Oslo</t>
  </si>
  <si>
    <t>1)  Volumes include accrued interest and fair value adjustments.</t>
  </si>
  <si>
    <r>
      <t xml:space="preserve">Loans adjusted for exchange rate movements </t>
    </r>
    <r>
      <rPr>
        <vertAlign val="superscript"/>
        <sz val="6.5"/>
        <color indexed="60"/>
        <rFont val="Arial"/>
        <family val="2"/>
      </rPr>
      <t>2)</t>
    </r>
  </si>
  <si>
    <t>3.3</t>
  </si>
  <si>
    <t>2Q14</t>
  </si>
  <si>
    <r>
      <t xml:space="preserve">Large corporates and international customers </t>
    </r>
    <r>
      <rPr>
        <vertAlign val="superscript"/>
        <sz val="6.5"/>
        <rFont val="Arial"/>
        <family val="2"/>
      </rPr>
      <t>2)</t>
    </r>
  </si>
  <si>
    <t>30 June 2014</t>
  </si>
  <si>
    <t>As at 30 June 2014</t>
  </si>
  <si>
    <t>Average balance sheet items in NOK billion:</t>
  </si>
  <si>
    <t>Key figures in per cent:</t>
  </si>
  <si>
    <r>
      <t xml:space="preserve">Allocated capital </t>
    </r>
    <r>
      <rPr>
        <vertAlign val="superscript"/>
        <sz val="6.5"/>
        <color indexed="60"/>
        <rFont val="Arial"/>
        <family val="2"/>
      </rPr>
      <t>1)</t>
    </r>
  </si>
  <si>
    <t>Cost/income ratio</t>
  </si>
  <si>
    <r>
      <t xml:space="preserve">Return on allocated capital, annualised </t>
    </r>
    <r>
      <rPr>
        <vertAlign val="superscript"/>
        <sz val="6.5"/>
        <color indexed="60"/>
        <rFont val="Arial"/>
        <family val="2"/>
      </rPr>
      <t>1)</t>
    </r>
  </si>
  <si>
    <t>Ratio of deposits to loans</t>
  </si>
  <si>
    <t>Quarterly development in average interest rate spreads (graphs)</t>
  </si>
  <si>
    <t>Net non-performing and net doubtful loans and guarantees (graph)</t>
  </si>
  <si>
    <t>Net non-performing and net doubtful loans and guarantees for principal customer groups (graph)</t>
  </si>
  <si>
    <t>Redemption profile (table and graph)</t>
  </si>
  <si>
    <t>Retail market and Corporate market (graphs)</t>
  </si>
  <si>
    <t>Ownership according to investor category (graph)</t>
  </si>
  <si>
    <t>Government net financial liabilities (graph)</t>
  </si>
  <si>
    <t>GDP growth mainland Norway and unemployment rate (graph)</t>
  </si>
  <si>
    <t>Composition of GDP (graph)</t>
  </si>
  <si>
    <t>Composition of exports (graph)</t>
  </si>
  <si>
    <t>Credit market, 12 month percentage growth (graph)</t>
  </si>
  <si>
    <t>Deposit market, 12 month percentage growth (graph)</t>
  </si>
  <si>
    <t>House prices (graph)</t>
  </si>
  <si>
    <t>Household debt burden and interest burden (graph)</t>
  </si>
  <si>
    <t>Depreciation</t>
  </si>
  <si>
    <t>Total IT operating expenses</t>
  </si>
  <si>
    <t>Systems development expenses</t>
  </si>
  <si>
    <t>Total systems development expenses</t>
  </si>
  <si>
    <t>Capitalised systems development expenses</t>
  </si>
  <si>
    <t>2.8.4  DNB Livsforsikring Group - Financial performance (continued)</t>
  </si>
  <si>
    <t>Hotels and accomo-dation</t>
  </si>
  <si>
    <t>Other manu-facturing industries</t>
  </si>
  <si>
    <t>Forestry/ pulp and paper</t>
  </si>
  <si>
    <t>30 June 2013</t>
  </si>
  <si>
    <t>31 Dec. 2013</t>
  </si>
  <si>
    <t>Leasing of warehouse/ logistics/ multi-purpose buildings</t>
  </si>
  <si>
    <t>Eastern Norway excl. Oslo/ Akershus</t>
  </si>
  <si>
    <t>Central/ Northern Norway</t>
  </si>
  <si>
    <t>Oslo/ Akershus</t>
  </si>
  <si>
    <t>1)  Based on DNB's risk classification system. The volumes represent the expected outstanding amount in the event of default. PD = probability of default.</t>
  </si>
  <si>
    <t xml:space="preserve">1)  Including net non-performing and net doubtful loans and guarantees.  </t>
  </si>
  <si>
    <r>
      <t xml:space="preserve">1.8.1  Exposure at default by customer segments as defined in DNB's management reporting </t>
    </r>
    <r>
      <rPr>
        <b/>
        <u/>
        <vertAlign val="superscript"/>
        <sz val="12"/>
        <color theme="5"/>
        <rFont val="Arial"/>
        <family val="2"/>
      </rPr>
      <t>1) 2)</t>
    </r>
  </si>
  <si>
    <r>
      <t xml:space="preserve">1.8.2  Risk classification of portfolio </t>
    </r>
    <r>
      <rPr>
        <b/>
        <u/>
        <vertAlign val="superscript"/>
        <sz val="12"/>
        <color theme="5"/>
        <rFont val="Arial"/>
        <family val="2"/>
      </rPr>
      <t>1)</t>
    </r>
  </si>
  <si>
    <t>Total Personal customers</t>
  </si>
  <si>
    <t>Total Small and medium-sized enterprises</t>
  </si>
  <si>
    <r>
      <t xml:space="preserve">Total Large corporates and international customers </t>
    </r>
    <r>
      <rPr>
        <vertAlign val="superscript"/>
        <sz val="6.5"/>
        <rFont val="Arial"/>
        <family val="2"/>
      </rPr>
      <t>2)</t>
    </r>
  </si>
  <si>
    <t>Total risk classification of portfolio - DNB Group</t>
  </si>
  <si>
    <t>2)  The international portfolio comprises business recorded outside Norway.</t>
  </si>
  <si>
    <t>Exposure at default according to sector</t>
  </si>
  <si>
    <r>
      <t xml:space="preserve">Risk classification of portfolio </t>
    </r>
    <r>
      <rPr>
        <b/>
        <vertAlign val="superscript"/>
        <sz val="8"/>
        <color theme="5"/>
        <rFont val="Arial"/>
        <family val="2"/>
      </rPr>
      <t>1)</t>
    </r>
  </si>
  <si>
    <r>
      <t xml:space="preserve">2.3.2  SME - Risk classification of portfolio </t>
    </r>
    <r>
      <rPr>
        <b/>
        <vertAlign val="superscript"/>
        <sz val="8"/>
        <color theme="5"/>
        <rFont val="Arial"/>
        <family val="2"/>
      </rPr>
      <t>1)</t>
    </r>
  </si>
  <si>
    <r>
      <t xml:space="preserve">2.4.2  LCI - Risk classification of portfolio </t>
    </r>
    <r>
      <rPr>
        <b/>
        <vertAlign val="superscript"/>
        <sz val="8"/>
        <color theme="5"/>
        <rFont val="Arial"/>
        <family val="2"/>
      </rPr>
      <t>1)</t>
    </r>
  </si>
  <si>
    <t>2.4.4  LCI - Average volumes</t>
  </si>
  <si>
    <t>2.4.6  LCI - Nordic Corporates Division</t>
  </si>
  <si>
    <t>2.4.7  LCI - International Corporates Division</t>
  </si>
  <si>
    <t>2.4.8 LCI - Energy Division</t>
  </si>
  <si>
    <t>2.4.9  LCI - Shipping, Offshore and Logistics Division</t>
  </si>
  <si>
    <t>*)  Development in loan to value</t>
  </si>
  <si>
    <r>
      <t xml:space="preserve">2.2.2  Personal customers - Risk classification of portfolio </t>
    </r>
    <r>
      <rPr>
        <b/>
        <vertAlign val="superscript"/>
        <sz val="8"/>
        <color theme="5"/>
        <rFont val="Arial"/>
        <family val="2"/>
      </rPr>
      <t>1)</t>
    </r>
  </si>
  <si>
    <r>
      <t xml:space="preserve">2.2.6  Personal customers - Distribution of loan to value </t>
    </r>
    <r>
      <rPr>
        <b/>
        <u/>
        <vertAlign val="superscript"/>
        <sz val="12"/>
        <color indexed="25"/>
        <rFont val="Arial"/>
        <family val="2"/>
      </rPr>
      <t>1)</t>
    </r>
  </si>
  <si>
    <t>2.2.8  DNB Eiendom - Residential real estate broking in Norway</t>
  </si>
  <si>
    <r>
      <t xml:space="preserve">1.8.3  Risk classification of portfolio - DNB Group </t>
    </r>
    <r>
      <rPr>
        <b/>
        <u/>
        <vertAlign val="superscript"/>
        <sz val="12"/>
        <color theme="5"/>
        <rFont val="Arial"/>
        <family val="2"/>
      </rPr>
      <t>1) *)</t>
    </r>
  </si>
  <si>
    <r>
      <t xml:space="preserve">1.8.4  Segment areas - exposure at default according to sector </t>
    </r>
    <r>
      <rPr>
        <b/>
        <u/>
        <vertAlign val="superscript"/>
        <sz val="12"/>
        <color theme="5"/>
        <rFont val="Arial"/>
        <family val="2"/>
      </rPr>
      <t>1) 2)</t>
    </r>
  </si>
  <si>
    <r>
      <t xml:space="preserve">1.8.5  Exposure at default, breakdown of commercial real estate 
exposure </t>
    </r>
    <r>
      <rPr>
        <b/>
        <u/>
        <vertAlign val="superscript"/>
        <sz val="12"/>
        <color theme="5"/>
        <rFont val="Arial"/>
        <family val="2"/>
      </rPr>
      <t>1) 2)</t>
    </r>
  </si>
  <si>
    <r>
      <t xml:space="preserve">1.8.6  Exposure at default, geographic distribution of commercial real estate exposure </t>
    </r>
    <r>
      <rPr>
        <b/>
        <u/>
        <vertAlign val="superscript"/>
        <sz val="12"/>
        <color theme="5"/>
        <rFont val="Arial"/>
        <family val="2"/>
      </rPr>
      <t>1) 2)</t>
    </r>
  </si>
  <si>
    <r>
      <t xml:space="preserve">1.8.7  Sub-segments in Large corporates and international customers - exposure at default according to sector </t>
    </r>
    <r>
      <rPr>
        <b/>
        <u/>
        <vertAlign val="superscript"/>
        <sz val="12"/>
        <color theme="5"/>
        <rFont val="Arial"/>
        <family val="2"/>
      </rPr>
      <t>1)</t>
    </r>
  </si>
  <si>
    <r>
      <t xml:space="preserve">1.8.8  Sub-segments in Large corporates and international customers - risk classification of portfolio </t>
    </r>
    <r>
      <rPr>
        <b/>
        <u/>
        <vertAlign val="superscript"/>
        <sz val="12"/>
        <color theme="5"/>
        <rFont val="Arial"/>
        <family val="2"/>
      </rPr>
      <t>1)</t>
    </r>
  </si>
  <si>
    <r>
      <t xml:space="preserve">1.8.9  DNB's risk classification </t>
    </r>
    <r>
      <rPr>
        <b/>
        <u/>
        <vertAlign val="superscript"/>
        <sz val="12"/>
        <color indexed="25"/>
        <rFont val="Arial"/>
        <family val="2"/>
      </rPr>
      <t>1)</t>
    </r>
  </si>
  <si>
    <t>Exposure at default by customer segments as defined in DNB's management reporting</t>
  </si>
  <si>
    <t>8.10</t>
  </si>
  <si>
    <t>Risk classification of portfolio - DNB Group</t>
  </si>
  <si>
    <t>2.7</t>
  </si>
  <si>
    <t>2.8</t>
  </si>
  <si>
    <t>3.4</t>
  </si>
  <si>
    <t>4.6</t>
  </si>
  <si>
    <t>4.7</t>
  </si>
  <si>
    <t>4.8</t>
  </si>
  <si>
    <t>4.9</t>
  </si>
  <si>
    <t>4.10</t>
  </si>
  <si>
    <t>International Corporates Division:</t>
  </si>
  <si>
    <t>Nordic Corporates Division:</t>
  </si>
  <si>
    <t>Energy Division:</t>
  </si>
  <si>
    <t>Shipping, Offshore and Logistics Division (SOL):</t>
  </si>
  <si>
    <t>Risk classification of portfolio according to sub-segments in SOL:</t>
  </si>
  <si>
    <t>Tanker segment</t>
  </si>
  <si>
    <t>Dry bulk segment</t>
  </si>
  <si>
    <t>Container segment</t>
  </si>
  <si>
    <t>Remaining segments</t>
  </si>
  <si>
    <t>Contents chapter 2 - Segmental reporting (continued)</t>
  </si>
  <si>
    <t>Amounts in NOK thousand</t>
  </si>
  <si>
    <t>2)  Stable outlook.</t>
  </si>
  <si>
    <t>-</t>
  </si>
  <si>
    <t>1)  For more details, see table 1.1.4.</t>
  </si>
  <si>
    <t>Perpetual subordinated loan capital securities</t>
  </si>
  <si>
    <r>
      <t>Provisions for higher life expectancy, group pension</t>
    </r>
    <r>
      <rPr>
        <vertAlign val="superscript"/>
        <sz val="6.5"/>
        <color indexed="60"/>
        <rFont val="Arial"/>
        <family val="2"/>
      </rPr>
      <t xml:space="preserve"> 2)</t>
    </r>
  </si>
  <si>
    <t>Retail store facility building loans</t>
  </si>
  <si>
    <t>Hotel building loans</t>
  </si>
  <si>
    <t>Shopping centre building loans</t>
  </si>
  <si>
    <t>Office premises building loans</t>
  </si>
  <si>
    <t>Deposits adjusted for exchange rate movements</t>
  </si>
  <si>
    <t>3Q14</t>
  </si>
  <si>
    <t>Changes from 2Q14</t>
  </si>
  <si>
    <t>Changes from 1Q14</t>
  </si>
  <si>
    <t>30 Sept. 2014</t>
  </si>
  <si>
    <t>As at 30 September 2014</t>
  </si>
  <si>
    <t>Total equity for capital adequacy purpose</t>
  </si>
  <si>
    <t>Merete Stigen, head of Group Financial Reporting</t>
  </si>
  <si>
    <t>Fax Investor Relations: +47 2248 1994</t>
  </si>
  <si>
    <t>Total depreciation and impairment of fixed and intangible assets</t>
  </si>
  <si>
    <t>1)  The provision ratio includes individual and collective impairment as a percentage of gross non-performing and gross doubtful loans and guarantees.</t>
  </si>
  <si>
    <t>1)  The provision ratio includes individual and collective impairment as a percentage of gross impaired loans and guarantees subject to individual impairment.</t>
  </si>
  <si>
    <t>3)  For a breakdown of the different customer segments, see next page.</t>
  </si>
  <si>
    <t>2)  For a breakdown into sub-segments, see table 1.8.8.</t>
  </si>
  <si>
    <t>3)  For a breakdown into sub-segments, see table 1.8.7.</t>
  </si>
  <si>
    <t>1)  The Group's exposure to the PIIGS countries through its international bond portfolio mainly comprises residential mortgage-backed securities (RMBS). The portfolio includes no investments in Treasury bonds.</t>
  </si>
  <si>
    <t>Net risk-weighted volume, insurance</t>
  </si>
  <si>
    <t>Common equity Tier 1 capital ratio, full IRB (%)</t>
  </si>
  <si>
    <t>Common equity Tier 1 capital ratio, Basel III (%)</t>
  </si>
  <si>
    <t>risk</t>
  </si>
  <si>
    <t>Income from equity investments</t>
  </si>
  <si>
    <t xml:space="preserve">Share of group income </t>
  </si>
  <si>
    <t>Share of net group loans to customers</t>
  </si>
  <si>
    <t>Shipping, Offshore and Logistics Division</t>
  </si>
  <si>
    <r>
      <t xml:space="preserve">2.4.10  LCI - Risk classification of portfolio according to sub-segments in the Shipping, Offshore and Logistics Division (SOL) </t>
    </r>
    <r>
      <rPr>
        <b/>
        <u/>
        <vertAlign val="superscript"/>
        <sz val="12"/>
        <color theme="5"/>
        <rFont val="Arial"/>
        <family val="2"/>
      </rPr>
      <t>1)</t>
    </r>
  </si>
  <si>
    <t>Impairment losses on loans and guarantees</t>
  </si>
  <si>
    <r>
      <rPr>
        <b/>
        <sz val="7.5"/>
        <color indexed="60"/>
        <rFont val="Arial"/>
        <family val="2"/>
      </rPr>
      <t xml:space="preserve">I  </t>
    </r>
    <r>
      <rPr>
        <sz val="6.5"/>
        <color indexed="60"/>
        <rFont val="Arial"/>
        <family val="2"/>
      </rPr>
      <t>Pre-tax operating profit - traditional pension products</t>
    </r>
  </si>
  <si>
    <r>
      <rPr>
        <b/>
        <sz val="7.5"/>
        <color indexed="60"/>
        <rFont val="Arial"/>
        <family val="2"/>
      </rPr>
      <t xml:space="preserve">II  </t>
    </r>
    <r>
      <rPr>
        <sz val="6.5"/>
        <color indexed="60"/>
        <rFont val="Arial"/>
        <family val="2"/>
      </rPr>
      <t>Pre-tax operating profit - new pension products</t>
    </r>
  </si>
  <si>
    <t>2.8.5  Reconciliation of the DNB Livsforsikring Group's and the DNB Group's financial statements</t>
  </si>
  <si>
    <t xml:space="preserve">Common portfolio </t>
  </si>
  <si>
    <t>New pension products</t>
  </si>
  <si>
    <t>Solvency margin capital exceeding the minimum requirement</t>
  </si>
  <si>
    <t>Solvency margin capital in per cent of the solvency margin capital requirement (%)</t>
  </si>
  <si>
    <r>
      <t xml:space="preserve">Assets under management - net inflow </t>
    </r>
    <r>
      <rPr>
        <b/>
        <vertAlign val="superscript"/>
        <sz val="6.5"/>
        <rFont val="Arial"/>
        <family val="2"/>
      </rPr>
      <t>*)</t>
    </r>
    <r>
      <rPr>
        <b/>
        <sz val="6.5"/>
        <rFont val="Arial"/>
        <family val="2"/>
      </rPr>
      <t xml:space="preserve">
Changes from previous quarters (NOK million)</t>
    </r>
  </si>
  <si>
    <t>Premium reserve</t>
  </si>
  <si>
    <t>Claims reserve</t>
  </si>
  <si>
    <t>financial assets, customers bearing the risk</t>
  </si>
  <si>
    <t>Mobile banking and SMS services</t>
  </si>
  <si>
    <t>DNB Savings Bank Foundation</t>
  </si>
  <si>
    <t>385 199 square kilometres</t>
  </si>
  <si>
    <t>1,8</t>
  </si>
  <si>
    <t>Pension expenses</t>
  </si>
  <si>
    <t>Due to transitional rules, the minimum capital adequacy requirements cannot be reduced below 80 per cent of the corresponding figure calculated according to the Basel I regulations.</t>
  </si>
  <si>
    <r>
      <t xml:space="preserve">2.2.5  Personal customers - Residential mortgages, distribution of loans according to collateral value </t>
    </r>
    <r>
      <rPr>
        <b/>
        <u/>
        <vertAlign val="superscript"/>
        <sz val="12"/>
        <color indexed="25"/>
        <rFont val="Arial"/>
        <family val="2"/>
      </rPr>
      <t>1) 2)</t>
    </r>
  </si>
  <si>
    <t>Credit value adjustment risk (CVA)</t>
  </si>
  <si>
    <r>
      <t xml:space="preserve">Total non-performing and doubtful
  loans and guarantees </t>
    </r>
    <r>
      <rPr>
        <b/>
        <vertAlign val="superscript"/>
        <sz val="6.5"/>
        <rFont val="Arial"/>
        <family val="2"/>
      </rPr>
      <t>*)</t>
    </r>
  </si>
  <si>
    <t>Source: Real Estate Norway, Finn.no, Eiendomsverdi AS and Statistics Norway</t>
  </si>
  <si>
    <t>Unallocated IT and Operations expenses</t>
  </si>
  <si>
    <t xml:space="preserve">Credit institutions </t>
  </si>
  <si>
    <t>4 international representative offices</t>
  </si>
  <si>
    <t>Adjustments for unrealised losses/(gains) arising from the institution's own credit risk related to derivative liabilities</t>
  </si>
  <si>
    <t>2)  This table will be phased out, as it shows mortgage drawn-downs according to product codes that are no longer in use, i.e. mortgages within 60 per cent, between 60 and 80 per cent and above 80 per cent of collateral value. Hereafter, only the table in item 2.2.6 will be updated, while the table in item 2.2.5 will show figures prior to the second quarter of 2014.</t>
  </si>
  <si>
    <t>Tier 1 capital ratio, Basel III (%)</t>
  </si>
  <si>
    <t>Capital ratio, Basel III (%)</t>
  </si>
  <si>
    <t>Risk-weighted volume, Basel III</t>
  </si>
  <si>
    <t>Minimum capital requirement, Basel III</t>
  </si>
  <si>
    <t xml:space="preserve"> - administration income</t>
  </si>
  <si>
    <t xml:space="preserve"> - upfront pricing</t>
  </si>
  <si>
    <t>Defined benefit:</t>
  </si>
  <si>
    <t>Paid-up policies:</t>
  </si>
  <si>
    <t>Previously established individual products:</t>
  </si>
  <si>
    <t>Public market:</t>
  </si>
  <si>
    <t>*)  Details on commisions and fee income etc. for product groups</t>
  </si>
  <si>
    <t>Total capital requirements according to Basel III</t>
  </si>
  <si>
    <t>Total commisions and fee income etc.</t>
  </si>
  <si>
    <t>Equity and non-interest bearing items/Allocated capital</t>
  </si>
  <si>
    <r>
      <t xml:space="preserve">Commission and fee expenses etc. </t>
    </r>
    <r>
      <rPr>
        <vertAlign val="superscript"/>
        <sz val="6.5"/>
        <color indexed="60"/>
        <rFont val="Arial"/>
        <family val="2"/>
      </rPr>
      <t>**)</t>
    </r>
  </si>
  <si>
    <t>Total commission and fee expenses etc.</t>
  </si>
  <si>
    <t>Commisions and fee income etc. excl. DNB Pensjonstjenester</t>
  </si>
  <si>
    <r>
      <t xml:space="preserve">Income DNB Pensjonstjenester </t>
    </r>
    <r>
      <rPr>
        <vertAlign val="superscript"/>
        <sz val="6.5"/>
        <color indexed="60"/>
        <rFont val="Arial"/>
        <family val="2"/>
      </rPr>
      <t>1)</t>
    </r>
  </si>
  <si>
    <t>2.8.5  Reconciliation of the DNB Livsforsikring Group's and the DNB Group's financial statements (continued)</t>
  </si>
  <si>
    <r>
      <t xml:space="preserve">Commission and fee income etc. </t>
    </r>
    <r>
      <rPr>
        <vertAlign val="superscript"/>
        <sz val="6.5"/>
        <color indexed="60"/>
        <rFont val="Arial"/>
        <family val="2"/>
      </rPr>
      <t>*)</t>
    </r>
  </si>
  <si>
    <t xml:space="preserve">Basel III </t>
  </si>
  <si>
    <t>Defined benefit</t>
  </si>
  <si>
    <t>Paid-up policies, build-up of reserves completed</t>
  </si>
  <si>
    <t>Paid-up policies, build-up of reserves in progress</t>
  </si>
  <si>
    <t>**)  Details on commission and fee expenses etc. for product groups</t>
  </si>
  <si>
    <t>4Q14</t>
  </si>
  <si>
    <t>Changes from 3Q14</t>
  </si>
  <si>
    <t>31 Dec. 2014</t>
  </si>
  <si>
    <t>As at 31 December 2014</t>
  </si>
  <si>
    <t>1)  Included under "Net financial and risk result from DNB Livsforsikring Group" prior to 2Q14.</t>
  </si>
  <si>
    <t>Properties and premises</t>
  </si>
  <si>
    <t>Some 220 000 corporate customers in Norway</t>
  </si>
  <si>
    <t>Some 1 100 000 life and pension insurance customers in Norway</t>
  </si>
  <si>
    <t>4.1.2  Government net financial liabilities 2014</t>
  </si>
  <si>
    <t>F 2018</t>
  </si>
  <si>
    <t>Shipping portfolio - crude oil sector</t>
  </si>
  <si>
    <t>Shipping portfolio - dry bulk sector</t>
  </si>
  <si>
    <t>Shipping portfolio - container sector</t>
  </si>
  <si>
    <t>The oil segment portfolio - Oil and gas sector</t>
  </si>
  <si>
    <t>The oil segment portfolio - Offshore sector</t>
  </si>
  <si>
    <t>The oil segment portfolio - Oilfield services sector</t>
  </si>
  <si>
    <t>Net non-performing and net doubful commitments</t>
  </si>
  <si>
    <t>*) Breakdown into sub-segments in the</t>
  </si>
  <si>
    <t>Shipping, Offshore and Logistics Division:</t>
  </si>
  <si>
    <t>Total Shipping, Offshore and Logistics Division</t>
  </si>
  <si>
    <t>Total risk classification portfolio - Shipping, Offshore and Logistics Division</t>
  </si>
  <si>
    <t>Per-sonal cus-tomers</t>
  </si>
  <si>
    <t>SME</t>
  </si>
  <si>
    <t>LCI</t>
  </si>
  <si>
    <t>Term subordinated loan capital</t>
  </si>
  <si>
    <t>Breakdown into oil related segments</t>
  </si>
  <si>
    <r>
      <t xml:space="preserve">1.8.8  Sub-segments in Large corporates and international customers - risk classification 
of portfolio </t>
    </r>
    <r>
      <rPr>
        <b/>
        <u/>
        <vertAlign val="superscript"/>
        <sz val="10"/>
        <color theme="5"/>
        <rFont val="Arial"/>
        <family val="2"/>
      </rPr>
      <t>1)</t>
    </r>
    <r>
      <rPr>
        <b/>
        <u/>
        <sz val="10"/>
        <color theme="5"/>
        <rFont val="Arial"/>
        <family val="2"/>
      </rPr>
      <t xml:space="preserve"> (continued)</t>
    </r>
  </si>
  <si>
    <t>IT restructuring</t>
  </si>
  <si>
    <r>
      <t>Assets under management (NOK billion)</t>
    </r>
    <r>
      <rPr>
        <b/>
        <vertAlign val="superscript"/>
        <sz val="6.5"/>
        <rFont val="Arial"/>
        <family val="2"/>
      </rPr>
      <t xml:space="preserve"> 1)</t>
    </r>
  </si>
  <si>
    <r>
      <t>- of which DNB Livsforsikring Group</t>
    </r>
    <r>
      <rPr>
        <i/>
        <vertAlign val="superscript"/>
        <sz val="6.5"/>
        <color indexed="60"/>
        <rFont val="Arial"/>
        <family val="2"/>
      </rPr>
      <t xml:space="preserve"> 2)</t>
    </r>
  </si>
  <si>
    <t xml:space="preserve">1)  Assets under management and assets under operation at end of period. </t>
  </si>
  <si>
    <t>2)  Managed on behalf of the DNB Livsforsikring Group.</t>
  </si>
  <si>
    <t>As from the fourth quarter of 2014, it is assumed that properties will be sold and that deferred taxes will be calculated based on this assumption in the consolidated accounts. Comparable figures have been restated correspondingly.</t>
  </si>
  <si>
    <t>Deposits adjusted for short-term money market investments and exchange rate movements</t>
  </si>
  <si>
    <r>
      <t xml:space="preserve">Transportation by sea and pipelines and vessel construction </t>
    </r>
    <r>
      <rPr>
        <vertAlign val="superscript"/>
        <sz val="6.5"/>
        <color indexed="60"/>
        <rFont val="Arial"/>
        <family val="2"/>
      </rPr>
      <t>2)</t>
    </r>
  </si>
  <si>
    <r>
      <t xml:space="preserve">Manufacturing </t>
    </r>
    <r>
      <rPr>
        <vertAlign val="superscript"/>
        <sz val="6.5"/>
        <color indexed="60"/>
        <rFont val="Arial"/>
        <family val="2"/>
      </rPr>
      <t>2)</t>
    </r>
  </si>
  <si>
    <r>
      <t xml:space="preserve">Oil and gas </t>
    </r>
    <r>
      <rPr>
        <vertAlign val="superscript"/>
        <sz val="6.5"/>
        <color indexed="60"/>
        <rFont val="Arial"/>
        <family val="2"/>
      </rPr>
      <t>2)</t>
    </r>
  </si>
  <si>
    <r>
      <t xml:space="preserve">Transportation and communication </t>
    </r>
    <r>
      <rPr>
        <vertAlign val="superscript"/>
        <sz val="6.5"/>
        <color indexed="60"/>
        <rFont val="Arial"/>
        <family val="2"/>
      </rPr>
      <t>2)</t>
    </r>
  </si>
  <si>
    <t xml:space="preserve">Defined benefit </t>
  </si>
  <si>
    <t>As at 31 March 2015</t>
  </si>
  <si>
    <t>1Q15</t>
  </si>
  <si>
    <t>2015</t>
  </si>
  <si>
    <t>Changes from 4Q14</t>
  </si>
  <si>
    <t>31 March 2015</t>
  </si>
  <si>
    <t>New/increased individual impairment</t>
  </si>
  <si>
    <t>Total new/increased individual impairment</t>
  </si>
  <si>
    <t>Reassessed individual impairment previous years</t>
  </si>
  <si>
    <t>4.11</t>
  </si>
  <si>
    <t>Appendix</t>
  </si>
  <si>
    <t>The crude oil sector</t>
  </si>
  <si>
    <t>The dry bulk sector</t>
  </si>
  <si>
    <t>The container sector</t>
  </si>
  <si>
    <t>The remaining SOL sectors</t>
  </si>
  <si>
    <t>12 sales offices for life and pension insurance</t>
  </si>
  <si>
    <t>32 insurance agents</t>
  </si>
  <si>
    <t>Portion attributable to additional Tier 1 capital holders</t>
  </si>
  <si>
    <t>Share premium</t>
  </si>
  <si>
    <t>Additional Tier 1 capital</t>
  </si>
  <si>
    <t>5.2 million</t>
  </si>
  <si>
    <t>M: 80.0  F: 84.1</t>
  </si>
  <si>
    <t>Current balance 2014</t>
  </si>
  <si>
    <t>GDP per capita 2014</t>
  </si>
  <si>
    <t>Gross domestic product 2014</t>
  </si>
  <si>
    <t xml:space="preserve"> 2014</t>
  </si>
  <si>
    <r>
      <t xml:space="preserve">2.1.2  Extracts from income statement </t>
    </r>
    <r>
      <rPr>
        <b/>
        <u/>
        <vertAlign val="superscript"/>
        <sz val="12"/>
        <color theme="5"/>
        <rFont val="Arial"/>
        <family val="2"/>
      </rPr>
      <t>1)</t>
    </r>
  </si>
  <si>
    <r>
      <t>Traditional pension products</t>
    </r>
    <r>
      <rPr>
        <vertAlign val="superscript"/>
        <sz val="6"/>
        <color indexed="60"/>
        <rFont val="Arial"/>
        <family val="2"/>
      </rPr>
      <t xml:space="preserve"> 2)</t>
    </r>
  </si>
  <si>
    <r>
      <t>Other operations/ eliminations</t>
    </r>
    <r>
      <rPr>
        <vertAlign val="superscript"/>
        <sz val="6"/>
        <color indexed="60"/>
        <rFont val="Arial"/>
        <family val="2"/>
      </rPr>
      <t xml:space="preserve"> 3)</t>
    </r>
  </si>
  <si>
    <r>
      <t>Loans to customers</t>
    </r>
    <r>
      <rPr>
        <vertAlign val="superscript"/>
        <sz val="6"/>
        <color indexed="60"/>
        <rFont val="Arial"/>
        <family val="2"/>
      </rPr>
      <t xml:space="preserve"> 2)</t>
    </r>
  </si>
  <si>
    <r>
      <t>Deposits from customers</t>
    </r>
    <r>
      <rPr>
        <vertAlign val="superscript"/>
        <sz val="6"/>
        <color indexed="60"/>
        <rFont val="Arial"/>
        <family val="2"/>
      </rPr>
      <t xml:space="preserve"> 2)</t>
    </r>
  </si>
  <si>
    <r>
      <t>Allocated capital</t>
    </r>
    <r>
      <rPr>
        <vertAlign val="superscript"/>
        <sz val="6"/>
        <color indexed="60"/>
        <rFont val="Arial"/>
        <family val="2"/>
      </rPr>
      <t xml:space="preserve"> 3)</t>
    </r>
  </si>
  <si>
    <t>4)  Total operating expenses relative to total income.</t>
  </si>
  <si>
    <t>5)  Deposits from customers relative to loans to customers. Calculated on the basis of average balance sheet items.</t>
  </si>
  <si>
    <r>
      <t>Cost/income ratio</t>
    </r>
    <r>
      <rPr>
        <vertAlign val="superscript"/>
        <sz val="6"/>
        <color indexed="60"/>
        <rFont val="Arial"/>
        <family val="2"/>
      </rPr>
      <t xml:space="preserve"> 4)</t>
    </r>
  </si>
  <si>
    <r>
      <t>Ratio of deposits to loans</t>
    </r>
    <r>
      <rPr>
        <vertAlign val="superscript"/>
        <sz val="6"/>
        <color indexed="60"/>
        <rFont val="Arial"/>
        <family val="2"/>
      </rPr>
      <t xml:space="preserve"> 2) 5)</t>
    </r>
  </si>
  <si>
    <r>
      <t xml:space="preserve">Return on allocated capital, annualised </t>
    </r>
    <r>
      <rPr>
        <vertAlign val="superscript"/>
        <sz val="6"/>
        <color indexed="60"/>
        <rFont val="Arial"/>
        <family val="2"/>
      </rPr>
      <t>3)</t>
    </r>
  </si>
  <si>
    <r>
      <t>2.1.1  Development - reporting segments</t>
    </r>
    <r>
      <rPr>
        <b/>
        <u/>
        <vertAlign val="superscript"/>
        <sz val="12"/>
        <color theme="5"/>
        <rFont val="Arial"/>
        <family val="2"/>
      </rPr>
      <t xml:space="preserve"> 1)</t>
    </r>
  </si>
  <si>
    <r>
      <t>2.2.1  Personal customers - Financial performance</t>
    </r>
    <r>
      <rPr>
        <b/>
        <u/>
        <vertAlign val="superscript"/>
        <sz val="12"/>
        <color theme="5"/>
        <rFont val="Arial"/>
        <family val="2"/>
      </rPr>
      <t xml:space="preserve"> 1)</t>
    </r>
  </si>
  <si>
    <r>
      <t xml:space="preserve">2.3.1  Small and medium-sized enterprises (SME) - Financial performance </t>
    </r>
    <r>
      <rPr>
        <b/>
        <u/>
        <vertAlign val="superscript"/>
        <sz val="12"/>
        <color theme="5"/>
        <rFont val="Arial"/>
        <family val="2"/>
      </rPr>
      <t>1)</t>
    </r>
  </si>
  <si>
    <r>
      <t xml:space="preserve">2.4.1  Large corporates and international customers (LCI) - Financial performance </t>
    </r>
    <r>
      <rPr>
        <b/>
        <u/>
        <vertAlign val="superscript"/>
        <sz val="12"/>
        <color theme="5"/>
        <rFont val="Arial"/>
        <family val="2"/>
      </rPr>
      <t>1)</t>
    </r>
  </si>
  <si>
    <t>Portion attributable to minority interests</t>
  </si>
  <si>
    <t xml:space="preserve">The Annual General Meeting on 23 April 2015 authorised the Board of Directors of DNB ASA to acquire own shares for a total face value of up to NOK 325 759 772, corresponding to 2 per cent of share capital. The shares shall be purchased in a regulated market. Each share may be purchased at a price between NOK 10 and NOK 200 per share. The authorisation is valid for a period of 12 months from 23 April 2015. Acquired shares shall be redeemed in accordance with regulations on the reduction of capital. An agreement has been signed with Norwegian Government/Ministry of Trade, Industry and Fisheries for the redemption of a proportional share of government holdings to ensure that the government's percentage ownership does not change as a result of the redemption of repurchased shares. </t>
  </si>
  <si>
    <r>
      <t xml:space="preserve">2.6.1 Other operations/eliminations - Financial performance </t>
    </r>
    <r>
      <rPr>
        <b/>
        <u/>
        <vertAlign val="superscript"/>
        <sz val="12"/>
        <color theme="5"/>
        <rFont val="Arial"/>
        <family val="2"/>
      </rPr>
      <t>1)</t>
    </r>
  </si>
  <si>
    <t>Total ordinary operations</t>
  </si>
  <si>
    <t>Funding costs on goodwill</t>
  </si>
  <si>
    <t>Effect from regulatory consolidation</t>
  </si>
  <si>
    <t>Total equity excluding profit for the period</t>
  </si>
  <si>
    <t xml:space="preserve">Large corporates and international customers </t>
  </si>
  <si>
    <t>Risk classification of portfolio according to sub-segments in the oil related segments:</t>
  </si>
  <si>
    <t>Disclosure for main features of regulatory capital instruments</t>
  </si>
  <si>
    <t>Portion attributable to shareholders</t>
  </si>
  <si>
    <t>1)  The figures encompass DNB Livsforsikring AS including subsidiaries as included in the DNB Group accounts before eliminations of intra-group transactions and balances.</t>
  </si>
  <si>
    <t>Total non-performing and doubtful
  loans and guarantees</t>
  </si>
  <si>
    <t xml:space="preserve">*)  Of which: </t>
  </si>
  <si>
    <r>
      <t xml:space="preserve">Total adjusted operating expenses </t>
    </r>
    <r>
      <rPr>
        <b/>
        <vertAlign val="superscript"/>
        <sz val="8"/>
        <color indexed="60"/>
        <rFont val="Arial"/>
        <family val="2"/>
      </rPr>
      <t>*)</t>
    </r>
  </si>
  <si>
    <t>50 per cent of interim profits for the year to date</t>
  </si>
  <si>
    <t>Currency-adjusted operating expenses</t>
  </si>
  <si>
    <r>
      <t xml:space="preserve">1.2.1  Net interest income - split by segments </t>
    </r>
    <r>
      <rPr>
        <b/>
        <u/>
        <vertAlign val="superscript"/>
        <sz val="12"/>
        <color theme="5"/>
        <rFont val="Arial"/>
        <family val="2"/>
      </rPr>
      <t>1)</t>
    </r>
  </si>
  <si>
    <r>
      <t xml:space="preserve">1.2.2  Average volumes - split by segments </t>
    </r>
    <r>
      <rPr>
        <b/>
        <u/>
        <vertAlign val="superscript"/>
        <sz val="12"/>
        <color theme="5"/>
        <rFont val="Arial"/>
        <family val="2"/>
      </rPr>
      <t>1)</t>
    </r>
  </si>
  <si>
    <t>2)  Excluding impaired loans.</t>
  </si>
  <si>
    <r>
      <t xml:space="preserve">2.2.4  Personal customers - Development in average volumes and interest rate spreads </t>
    </r>
    <r>
      <rPr>
        <b/>
        <u/>
        <vertAlign val="superscript"/>
        <sz val="12"/>
        <color theme="5"/>
        <rFont val="Arial"/>
        <family val="2"/>
      </rPr>
      <t>1)</t>
    </r>
  </si>
  <si>
    <r>
      <t xml:space="preserve">Loans to customers </t>
    </r>
    <r>
      <rPr>
        <vertAlign val="superscript"/>
        <sz val="6.5"/>
        <color indexed="60"/>
        <rFont val="Arial"/>
        <family val="2"/>
      </rPr>
      <t>2)</t>
    </r>
  </si>
  <si>
    <r>
      <t xml:space="preserve">Deposits from customers </t>
    </r>
    <r>
      <rPr>
        <vertAlign val="superscript"/>
        <sz val="6.5"/>
        <color indexed="60"/>
        <rFont val="Arial"/>
        <family val="2"/>
      </rPr>
      <t>2)</t>
    </r>
  </si>
  <si>
    <t>2)  Loans to and deposits from customers. Nominal values, excluding impaired loans.</t>
  </si>
  <si>
    <r>
      <t xml:space="preserve">2.3.4  SME - Development in average volumes and interest rate spreads </t>
    </r>
    <r>
      <rPr>
        <b/>
        <u/>
        <vertAlign val="superscript"/>
        <sz val="12"/>
        <color theme="5"/>
        <rFont val="Arial"/>
        <family val="2"/>
      </rPr>
      <t>1)</t>
    </r>
  </si>
  <si>
    <t>2)  Loans to customers include accrued interest and impairment losses. Amounts due from credit institutions are not included.</t>
  </si>
  <si>
    <t>3)  Deposits from customers include accrued interest. Amounts due to credit institutions are not included.</t>
  </si>
  <si>
    <r>
      <t xml:space="preserve">Loans to customers </t>
    </r>
    <r>
      <rPr>
        <i/>
        <vertAlign val="superscript"/>
        <sz val="6.5"/>
        <rFont val="Arial"/>
        <family val="2"/>
      </rPr>
      <t>2)</t>
    </r>
  </si>
  <si>
    <r>
      <t xml:space="preserve">Other </t>
    </r>
    <r>
      <rPr>
        <vertAlign val="superscript"/>
        <sz val="6.5"/>
        <rFont val="Arial"/>
        <family val="2"/>
      </rPr>
      <t>4)</t>
    </r>
  </si>
  <si>
    <r>
      <t xml:space="preserve">Deposits from customers </t>
    </r>
    <r>
      <rPr>
        <i/>
        <vertAlign val="superscript"/>
        <sz val="6.5"/>
        <rFont val="Arial"/>
        <family val="2"/>
      </rPr>
      <t>3)</t>
    </r>
  </si>
  <si>
    <t>2)  In connection with the revision of the Norwegian national accounts for 2014 in 4Q, the industry "Other services linked to production of crude oil and natural gas" was moved from the category "Oil and gas" to "Manufacturing", and "Supply and other sea transport services" was moved from " Transportation by sea and pipelines and vessel construction" to "Transportation and communication".</t>
  </si>
  <si>
    <t xml:space="preserve">1)  As of 1 January 2015, DNB Finans’ operations in Sweden are included in the Large corporates and international customers segment. Figures for previous periods have been adjusted correspondingly. </t>
  </si>
  <si>
    <t xml:space="preserve">1) As of 1 January 2015, DNB Finans’ operations in Sweden and Denmark are included in the Large corporates and international customers segment. Figures for previous periods have been adjusted correspondingly. </t>
  </si>
  <si>
    <r>
      <t xml:space="preserve">Baltics and Poland </t>
    </r>
    <r>
      <rPr>
        <vertAlign val="superscript"/>
        <sz val="6.5"/>
        <rFont val="Arial"/>
        <family val="2"/>
      </rPr>
      <t>4)</t>
    </r>
  </si>
  <si>
    <r>
      <t xml:space="preserve">2.4.11  LCI - Risk classification of portfolio according to sub-segments in the oil related segments </t>
    </r>
    <r>
      <rPr>
        <b/>
        <u/>
        <vertAlign val="superscript"/>
        <sz val="12"/>
        <color theme="5"/>
        <rFont val="Arial"/>
        <family val="2"/>
      </rPr>
      <t>1)</t>
    </r>
  </si>
  <si>
    <t>Due to changes in principles, some comparative figures have been restated. See further details in Accounting principles in the annual report for 2014.</t>
  </si>
  <si>
    <t xml:space="preserve">2012 </t>
  </si>
  <si>
    <t xml:space="preserve">2013 </t>
  </si>
  <si>
    <t>Low</t>
  </si>
  <si>
    <t>Moderate</t>
  </si>
  <si>
    <t>High</t>
  </si>
  <si>
    <t xml:space="preserve">Share of </t>
  </si>
  <si>
    <t>loan to</t>
  </si>
  <si>
    <t>value in</t>
  </si>
  <si>
    <r>
      <t xml:space="preserve">per cent </t>
    </r>
    <r>
      <rPr>
        <vertAlign val="superscript"/>
        <sz val="6.5"/>
        <color indexed="60"/>
        <rFont val="Arial"/>
        <family val="2"/>
      </rPr>
      <t>*)</t>
    </r>
  </si>
  <si>
    <t>Return on equity represents the shareholders’ share of profit for the period relative to average equity.</t>
  </si>
  <si>
    <t xml:space="preserve">RAROC (Risk-Adjusted Return On Capital) is defined as risk-adjusted profits (shareholders’ share) relative to average equity. Risk-adjusted profits indicate the level of profits in a normalised situation. Among other things, recorded impairment losses on loans are replaced by normalised losses. </t>
  </si>
  <si>
    <t>The shareholders’ share of profit for the period relative to average risk-weighted volume.</t>
  </si>
  <si>
    <t>The shareholders’ share of profits relative to the average number of shares excluding any holdings of own shares.</t>
  </si>
  <si>
    <t>The shareholders’ share of profits excluding profits from operations held for sale. Holdings of own shares are not included in calculations of the number of shares.</t>
  </si>
  <si>
    <t>The shareholders’ share of equity, excluding additional Tier 1 capital, at end of period relative to the number of shares.</t>
  </si>
  <si>
    <t>Share price at end of period relative to equity per share.</t>
  </si>
  <si>
    <t>Average equity is estimated on the basis of recorded equity including allocated dividend, but excluding additional Tier 1 capital. Thus this amount corresponds to the shareholders’ share of equity.</t>
  </si>
  <si>
    <t>MFS Investment Management</t>
  </si>
  <si>
    <t>Henderson Global Investors</t>
  </si>
  <si>
    <t>Saudi Arabian Monetary Agency</t>
  </si>
  <si>
    <t>DNB Asset Management</t>
  </si>
  <si>
    <t>Total drawn amount (NOK billion)</t>
  </si>
  <si>
    <t>Total exposure at default</t>
  </si>
  <si>
    <t>Total exposure at default (NOK billion)</t>
  </si>
  <si>
    <t>Discontinued table</t>
  </si>
  <si>
    <t>Development in loan to value per risk grade - before recalibration</t>
  </si>
  <si>
    <t>2.2.6  Personal customers - Distribution of loan to value (continued)</t>
  </si>
  <si>
    <r>
      <t xml:space="preserve">2.4.5  LCI - Development in average volumes and interest rate spreads </t>
    </r>
    <r>
      <rPr>
        <b/>
        <u/>
        <vertAlign val="superscript"/>
        <sz val="12"/>
        <color theme="5"/>
        <rFont val="Arial"/>
        <family val="2"/>
      </rPr>
      <t>1)</t>
    </r>
  </si>
  <si>
    <r>
      <t xml:space="preserve">Deposits with other banks </t>
    </r>
    <r>
      <rPr>
        <vertAlign val="superscript"/>
        <sz val="6.5"/>
        <color indexed="60"/>
        <rFont val="Arial"/>
        <family val="2"/>
      </rPr>
      <t>2)</t>
    </r>
  </si>
  <si>
    <r>
      <t xml:space="preserve">Securities issued or guaranteed by sovereigns, central banks or multilateral development banks </t>
    </r>
    <r>
      <rPr>
        <vertAlign val="superscript"/>
        <sz val="6.5"/>
        <color indexed="60"/>
        <rFont val="Arial"/>
        <family val="2"/>
      </rPr>
      <t>3)</t>
    </r>
  </si>
  <si>
    <r>
      <t xml:space="preserve">Securities issued by financial corporates and ABS </t>
    </r>
    <r>
      <rPr>
        <vertAlign val="superscript"/>
        <sz val="6.5"/>
        <color indexed="60"/>
        <rFont val="Arial"/>
        <family val="2"/>
      </rPr>
      <t>3)</t>
    </r>
  </si>
  <si>
    <t>Comprehensive income statement - five years</t>
  </si>
  <si>
    <t>1.1.7  Comprehensive income statement - five years</t>
  </si>
  <si>
    <t>1.1.8  Full balance sheet - quarterly figures</t>
  </si>
  <si>
    <t>1.1.9  Balance sheet - five years</t>
  </si>
  <si>
    <t>1.1.10  Key figures - quarterly figures</t>
  </si>
  <si>
    <t>1.1.11  Key figures, adjusted for basis swaps</t>
  </si>
  <si>
    <t>1.1.12  Key figures - five years</t>
  </si>
  <si>
    <t>1.1.13  Key figures, adjusted for basis swaps - five years</t>
  </si>
  <si>
    <t>1.1.14  Key figures - definitions</t>
  </si>
  <si>
    <r>
      <t>Personal customers</t>
    </r>
    <r>
      <rPr>
        <vertAlign val="superscript"/>
        <sz val="6.5"/>
        <color indexed="60"/>
        <rFont val="Arial"/>
        <family val="2"/>
      </rPr>
      <t xml:space="preserve"> 1)</t>
    </r>
  </si>
  <si>
    <r>
      <t>Small and medium-sized enterprises</t>
    </r>
    <r>
      <rPr>
        <vertAlign val="superscript"/>
        <sz val="6.5"/>
        <color indexed="60"/>
        <rFont val="Arial"/>
        <family val="2"/>
      </rPr>
      <t xml:space="preserve"> 1)</t>
    </r>
  </si>
  <si>
    <r>
      <t xml:space="preserve">- Other units </t>
    </r>
    <r>
      <rPr>
        <vertAlign val="superscript"/>
        <sz val="6.5"/>
        <color indexed="60"/>
        <rFont val="Arial"/>
        <family val="2"/>
      </rPr>
      <t>1)</t>
    </r>
  </si>
  <si>
    <t>Issued before 31 December 2011</t>
  </si>
  <si>
    <t>N/A</t>
  </si>
  <si>
    <t>37. If yes, specify non-compliant features</t>
  </si>
  <si>
    <t>Yes</t>
  </si>
  <si>
    <t>No</t>
  </si>
  <si>
    <t>36. Non-compliant transitioned features</t>
  </si>
  <si>
    <t>Subordinated loans</t>
  </si>
  <si>
    <t>Additional Tier 1</t>
  </si>
  <si>
    <t>35. Position in subordination hierarchy in liquidation (specify
        instrument type immediately senior to instrument)</t>
  </si>
  <si>
    <t>See footnote 10</t>
  </si>
  <si>
    <t>See footnote 5</t>
  </si>
  <si>
    <t>34. If temporary write-down, description of revaluation mechanism</t>
  </si>
  <si>
    <t>Temporary</t>
  </si>
  <si>
    <t>NA</t>
  </si>
  <si>
    <t>33. If write-down, permanent or temporary</t>
  </si>
  <si>
    <t>Either full or partial</t>
  </si>
  <si>
    <t>Full and partial</t>
  </si>
  <si>
    <t>32. If write-down, full or partial</t>
  </si>
  <si>
    <t xml:space="preserve">31. If write-down, write-down trigger (s) </t>
  </si>
  <si>
    <t>30. Write-down features</t>
  </si>
  <si>
    <t>29. If convertible, specify issuer of instrument it converts into</t>
  </si>
  <si>
    <t>28. If convertible, specify instrument type convertible into</t>
  </si>
  <si>
    <t>27. If convertible, mandatory or optional conversion</t>
  </si>
  <si>
    <t>26. If convertible, conversion rate</t>
  </si>
  <si>
    <t>25. If convertible, fully or partially</t>
  </si>
  <si>
    <t>24. If convertible, conversion trigger(s)</t>
  </si>
  <si>
    <t>Non-convertible</t>
  </si>
  <si>
    <r>
      <t xml:space="preserve">23. Convertible or non-convertible </t>
    </r>
    <r>
      <rPr>
        <vertAlign val="superscript"/>
        <sz val="15"/>
        <color theme="1"/>
        <rFont val="Arial"/>
        <family val="2"/>
      </rPr>
      <t>4)</t>
    </r>
  </si>
  <si>
    <t xml:space="preserve">  Convertible or non-convertible</t>
  </si>
  <si>
    <r>
      <t xml:space="preserve">Non-cumulative </t>
    </r>
    <r>
      <rPr>
        <vertAlign val="superscript"/>
        <sz val="15"/>
        <color theme="1"/>
        <rFont val="Arial"/>
        <family val="2"/>
      </rPr>
      <t>6)</t>
    </r>
  </si>
  <si>
    <t>Cumulative</t>
  </si>
  <si>
    <t>Non-cumulative</t>
  </si>
  <si>
    <t>22. Non-cumulative or cumulative</t>
  </si>
  <si>
    <r>
      <t xml:space="preserve">Yes </t>
    </r>
    <r>
      <rPr>
        <vertAlign val="superscript"/>
        <sz val="15"/>
        <color theme="1"/>
        <rFont val="Arial"/>
        <family val="2"/>
      </rPr>
      <t>7)</t>
    </r>
  </si>
  <si>
    <t>21. Existence of a step-up or other incentive to redeem</t>
  </si>
  <si>
    <t>Partially discretionary</t>
  </si>
  <si>
    <t>Mandatory</t>
  </si>
  <si>
    <t>Fully discretionary</t>
  </si>
  <si>
    <r>
      <t xml:space="preserve">Mandatory </t>
    </r>
    <r>
      <rPr>
        <vertAlign val="superscript"/>
        <sz val="15"/>
        <color theme="1"/>
        <rFont val="Arial"/>
        <family val="2"/>
      </rPr>
      <t>3)</t>
    </r>
  </si>
  <si>
    <t xml:space="preserve">Fully discretionary </t>
  </si>
  <si>
    <t>20b. Fully discretionary, partially discretionary or mandatory (in terms of amount)</t>
  </si>
  <si>
    <t>20a. Fully discretionary, partially discretionary or mandatory (in terms of timing)</t>
  </si>
  <si>
    <t>19. Existence of a dividend stopper</t>
  </si>
  <si>
    <t>4.51%. From Feb. 2029 6m YEN Libor + 1.65% p.a.</t>
  </si>
  <si>
    <t>6m USD Libor + 13</t>
  </si>
  <si>
    <t>3-month NIBOR plus 170</t>
  </si>
  <si>
    <t>3%. Thereafter/  Reset period: EURO MS + 177</t>
  </si>
  <si>
    <t>4.75%. Thereafter/ Reset period: EURO MS+ 325</t>
  </si>
  <si>
    <t>5.75%. Fixed interest reset every 5 years at  5y USD MS + 407.5</t>
  </si>
  <si>
    <t>3m Nibor +325</t>
  </si>
  <si>
    <t>6.0116%.  Thereafter 3m Sterling Libor + 169.5 bp</t>
  </si>
  <si>
    <t>18. Coupon rate and any related index</t>
  </si>
  <si>
    <t>Fixed</t>
  </si>
  <si>
    <t>Floating</t>
  </si>
  <si>
    <t>Fixed to floating</t>
  </si>
  <si>
    <t>17. Fixed or floating dividend/coupon</t>
  </si>
  <si>
    <t xml:space="preserve">  Coupons/dividends</t>
  </si>
  <si>
    <t>Every 5 years thereafter</t>
  </si>
  <si>
    <t>Any interest payment date thereafter</t>
  </si>
  <si>
    <t>Any interest payment date after the interest payment date in June 2018</t>
  </si>
  <si>
    <t>The issuer has the right to call at every coupon payment date thereafter</t>
  </si>
  <si>
    <r>
      <t xml:space="preserve">The issuer has the right to call at every interest payment date thereafter </t>
    </r>
    <r>
      <rPr>
        <vertAlign val="superscript"/>
        <sz val="15"/>
        <color theme="1"/>
        <rFont val="Arial"/>
        <family val="2"/>
      </rPr>
      <t>8)</t>
    </r>
  </si>
  <si>
    <t>16. Subsequent call dates, if applicable</t>
  </si>
  <si>
    <t>February 2029</t>
  </si>
  <si>
    <t>5 years after issue</t>
  </si>
  <si>
    <t>August 1991</t>
  </si>
  <si>
    <t>November 1990</t>
  </si>
  <si>
    <t xml:space="preserve">The interest payment date in June 2018 </t>
  </si>
  <si>
    <t>26 September 2018.  Call at par</t>
  </si>
  <si>
    <t>8 March 2017. Call at par</t>
  </si>
  <si>
    <t>26 March 2020 at par</t>
  </si>
  <si>
    <t xml:space="preserve"> 26 February 2020 at par</t>
  </si>
  <si>
    <t>29 March 2017. The issuer has the right to call at par</t>
  </si>
  <si>
    <t>15. Optional call date, contingent call dates and redemption amount</t>
  </si>
  <si>
    <t>14. Issuer call subject to prior supervisory approval</t>
  </si>
  <si>
    <t>13. Original maturity date</t>
  </si>
  <si>
    <t>Perpetual</t>
  </si>
  <si>
    <t>Dated</t>
  </si>
  <si>
    <t>12. Perpetual or dated</t>
  </si>
  <si>
    <t>11. Original date of issuance</t>
  </si>
  <si>
    <t>Perpetual subordinated loan capital - amortised cost</t>
  </si>
  <si>
    <t>Subordinated loan capital - Fair value option</t>
  </si>
  <si>
    <t>Subordinated loan capital - amortised cost</t>
  </si>
  <si>
    <t>Shareholder's equity</t>
  </si>
  <si>
    <t>10. Accounting classification</t>
  </si>
  <si>
    <t>Redemption at par</t>
  </si>
  <si>
    <t>9b. Redemption price</t>
  </si>
  <si>
    <t>99.15</t>
  </si>
  <si>
    <t>99.548</t>
  </si>
  <si>
    <t>99.756</t>
  </si>
  <si>
    <t>Various</t>
  </si>
  <si>
    <t>9a. Issue price</t>
  </si>
  <si>
    <t>JPY 10 000, NOK 655</t>
  </si>
  <si>
    <t>USD 150, NOK 1 769</t>
  </si>
  <si>
    <t>USD 200, NOK 1 331</t>
  </si>
  <si>
    <t>USD 215, NOK 1 692</t>
  </si>
  <si>
    <t>EUR 750, NOK 5 898</t>
  </si>
  <si>
    <t>EUR 750, NOK 5 572</t>
  </si>
  <si>
    <t>USD 750, NOK 5 903</t>
  </si>
  <si>
    <t>NOK 2 150</t>
  </si>
  <si>
    <t>GBP 350, NOK 4 294</t>
  </si>
  <si>
    <t xml:space="preserve">9. Par value of instrument (amounts in millon in the relevant currency and in NOK million) </t>
  </si>
  <si>
    <t>Tier 2 subordinated debt</t>
  </si>
  <si>
    <t>Other additional Tier 1</t>
  </si>
  <si>
    <t>Other Additional Tier 1</t>
  </si>
  <si>
    <t>Common shares</t>
  </si>
  <si>
    <t>7. Instrument type</t>
  </si>
  <si>
    <t xml:space="preserve">Group </t>
  </si>
  <si>
    <t>Ind. company and group</t>
  </si>
  <si>
    <t xml:space="preserve">6. Eligible at ind. company/group/group &amp; ind. company level </t>
  </si>
  <si>
    <t>Tier 2</t>
  </si>
  <si>
    <t>Common Equity Tier 1</t>
  </si>
  <si>
    <t>5. Post-transitional rules</t>
  </si>
  <si>
    <t>4. Transitional rules</t>
  </si>
  <si>
    <t xml:space="preserve">  Regulatory treatment </t>
  </si>
  <si>
    <r>
      <t xml:space="preserve">English </t>
    </r>
    <r>
      <rPr>
        <vertAlign val="superscript"/>
        <sz val="15"/>
        <color theme="1"/>
        <rFont val="Arial"/>
        <family val="2"/>
      </rPr>
      <t>1)</t>
    </r>
  </si>
  <si>
    <r>
      <t xml:space="preserve">English </t>
    </r>
    <r>
      <rPr>
        <vertAlign val="superscript"/>
        <sz val="15"/>
        <color theme="1"/>
        <rFont val="Arial"/>
        <family val="2"/>
      </rPr>
      <t>2)</t>
    </r>
  </si>
  <si>
    <r>
      <t xml:space="preserve">English </t>
    </r>
    <r>
      <rPr>
        <vertAlign val="superscript"/>
        <sz val="15"/>
        <rFont val="Arial"/>
        <family val="2"/>
      </rPr>
      <t>9)</t>
    </r>
  </si>
  <si>
    <t>Norway</t>
  </si>
  <si>
    <t>3. Governing law for the instrument</t>
  </si>
  <si>
    <t>GB0042636166</t>
  </si>
  <si>
    <t>GB0040940875</t>
  </si>
  <si>
    <t>LU0001344653</t>
  </si>
  <si>
    <t>NO0010682511</t>
  </si>
  <si>
    <t>XS0974373515</t>
  </si>
  <si>
    <t>XS0754846235</t>
  </si>
  <si>
    <t>XS1207306652</t>
  </si>
  <si>
    <t>NO0010730708</t>
  </si>
  <si>
    <t>XS0285087358</t>
  </si>
  <si>
    <t>NO0010031479</t>
  </si>
  <si>
    <t>2. Unique identifier (e.g. CUSIP, ISIN, or Bloomberg identifier for private placement)</t>
  </si>
  <si>
    <t>DNB Bank ASA</t>
  </si>
  <si>
    <t>1. Issuer</t>
  </si>
  <si>
    <t>YEN loan</t>
  </si>
  <si>
    <t>USD loan</t>
  </si>
  <si>
    <t>NOK loan</t>
  </si>
  <si>
    <t>EUR loan 2013</t>
  </si>
  <si>
    <t>EUR loan 2012</t>
  </si>
  <si>
    <t>USD Notes</t>
  </si>
  <si>
    <t>NOK Notes</t>
  </si>
  <si>
    <t>GBP Notes</t>
  </si>
  <si>
    <t>Perpetual loans</t>
  </si>
  <si>
    <t>Ordinary shares</t>
  </si>
  <si>
    <t>Se footnotes on separate page.</t>
  </si>
  <si>
    <t>1) Except for the subordination provisions and certain provisions relating to the payment of interest and principal, which will be governed by the laws of Norway.</t>
  </si>
  <si>
    <t>2) Except for status and subordination which will be governed by the laws of Norway.</t>
  </si>
  <si>
    <t>3) Under certain circumstances there will be no coupon payment if capital requirements.are breached.</t>
  </si>
  <si>
    <t>4) All subordinated debt might be written down or converted according to the Guarantee Schemes Act.</t>
  </si>
  <si>
    <r>
      <t xml:space="preserve">5) Subject to the availability of Available Distributable Funds, the Issuer undertakes to reinstate all Converted Amounts as Notes upon the occurrence of any of the following events: (i) the Issuer or DNB ASA declares or makes a dividend (in the form of cash, stock or another instrument), an interest payment or any other payment on any share capital or any obligations of the Issuer ranking or expressed to rank junior to the Notes; or (ii) the Issuer or </t>
    </r>
    <r>
      <rPr>
        <sz val="15"/>
        <color rgb="FF000000"/>
        <rFont val="Arial"/>
        <family val="2"/>
      </rPr>
      <t>DNB ASA (as applicable) redeems, repurchases or otherwise acquires any of its respective share capital, or any Parity Tier 1 Securities or any obligations of the Issuer ranking or expressed to rank junior to the Notes or paysor makes available any moneys to a sinking fund or for redemption of any such share capital, Parity Tier 1 Securities or obligations other than as set out in Condition 3 of the "Terms and Conditions of the Notes".</t>
    </r>
  </si>
  <si>
    <t>6) Non-cumulative but cumulative under certain circumstances, e.g. dividend payment.</t>
  </si>
  <si>
    <t>7) The borrower undertakes not to make any distribution to Holders of Primary Capital certificates of the Borrower or to other creditors ranking junior to the Lender while any arrears of interest (including any corresponding additional interest amount) remains outstanding in respect of the loan.</t>
  </si>
  <si>
    <t>8) Subject to the outstanding principal amount of the notes being equal to their original principal amount.</t>
  </si>
  <si>
    <t xml:space="preserve">9) The Notes and any non-contractual obligations arising out of or in connection with the Notes will be governed by, and construed in accordance with, English law except that (i) the provisions relating to subordination, Write-Down and Discretionary Reinstatement and any non-contractual obligations arising out of or in connection with such provisions and (ii) any other write-down or conversion of the Notes in accordance with Norwegian law and regulation applicable to the Bank from time to time, will in each case be governed by, and construed in accordance with, Norwegian law. </t>
  </si>
  <si>
    <t>10) Fully discretionary reinstatement pro rata with any written-down AT1 instruments that are to be reinstated out of the same profits. Subject to the maximum write-up amount and to the MDA.</t>
  </si>
  <si>
    <t>Total equity excluding interim profits</t>
  </si>
  <si>
    <t>Non-eligible capital, DNB Livsforsikring</t>
  </si>
  <si>
    <t>Total eligible capital</t>
  </si>
  <si>
    <t>Value adjustments due to the requirements for prudent valuation (AVA)</t>
  </si>
  <si>
    <t>Total eligible capital incl. 50 per cent of profit for the 
period</t>
  </si>
  <si>
    <t>1)  Allocated capital corresponds to the external capital adequacy requirement (Basel III) which must be met by the Group.</t>
  </si>
  <si>
    <t>3)  Negative outlook.</t>
  </si>
  <si>
    <t>1)  Positive outlook.</t>
  </si>
  <si>
    <t xml:space="preserve">1)  As of 1 January 2015, DNB Finans’ operations in Sweden and Denmark are included in the Large corporates and international customers segment. Previously, these operations were divided between the Small and medium-sized enterprises and Personal customer segments. Figures for previous periods have been adjusted correspondingly. </t>
  </si>
  <si>
    <t>1)  The customer segments have recently been redefined. As of 1 January 2015, DNB Finans’ operations in Sweden and Denmark are included in the Large corporates and international customers segment. Previously, these operations were divided between the Small and medium-sized enterprises and Personal customer segments. Figures for previous periods have been adjusted correspondingly.</t>
  </si>
  <si>
    <t>1)  As of 1 January 2015, DNB Finans’ operations in Sweden and Denmark are included in the Large corporates and international customers segment. Previously, these operations were divided between the Small and medium-sized enterprises and Personal customer segments. Figures for previous periods have been adjusted correspondingly.</t>
  </si>
  <si>
    <r>
      <t>- Consumer finance</t>
    </r>
    <r>
      <rPr>
        <vertAlign val="superscript"/>
        <sz val="6.5"/>
        <color indexed="60"/>
        <rFont val="Arial"/>
        <family val="2"/>
      </rPr>
      <t xml:space="preserve"> 1)</t>
    </r>
  </si>
  <si>
    <r>
      <t>Small and medium-sized enterprises</t>
    </r>
    <r>
      <rPr>
        <b/>
        <vertAlign val="superscript"/>
        <sz val="6.5"/>
        <color indexed="60"/>
        <rFont val="Arial"/>
        <family val="2"/>
      </rPr>
      <t xml:space="preserve"> 1)</t>
    </r>
  </si>
  <si>
    <t>3m USD Libor + 15</t>
  </si>
  <si>
    <t>6m USD Libor + 25</t>
  </si>
  <si>
    <t>Exchange rate effects for units outside Norway</t>
  </si>
  <si>
    <t>Net additional Tier 1 capital instruments included in total equity</t>
  </si>
  <si>
    <t>Additional Tier 1 capital instruments</t>
  </si>
  <si>
    <t>Additional Tier 1 capital instruments included in total equity</t>
  </si>
  <si>
    <t>Net accrued interest on additional Tier 1 capital instruments</t>
  </si>
  <si>
    <t xml:space="preserve">Provisions for higher life expectancy, group pension </t>
  </si>
  <si>
    <t>1.14</t>
  </si>
  <si>
    <t>For definitions of selected key figures, see table 1.1.14</t>
  </si>
  <si>
    <t xml:space="preserve">Capital adequacy figures include 50 per cent of interim profits in all quarters. Annual figures are exclusive of dividend payments.
</t>
  </si>
  <si>
    <t>Rune Helland, head of Investor Relations</t>
  </si>
  <si>
    <t>rune.helland@dnb.no</t>
  </si>
  <si>
    <t>2Q15</t>
  </si>
  <si>
    <t xml:space="preserve">30 June </t>
  </si>
  <si>
    <t>Changes from 1Q15</t>
  </si>
  <si>
    <t>30 June 2015</t>
  </si>
  <si>
    <t>As at 30 June 2015</t>
  </si>
  <si>
    <t/>
  </si>
  <si>
    <r>
      <t xml:space="preserve">A1 </t>
    </r>
    <r>
      <rPr>
        <vertAlign val="superscript"/>
        <sz val="6.5"/>
        <color indexed="60"/>
        <rFont val="Arial"/>
        <family val="2"/>
      </rPr>
      <t>1)</t>
    </r>
  </si>
  <si>
    <r>
      <t xml:space="preserve">A1 </t>
    </r>
    <r>
      <rPr>
        <vertAlign val="superscript"/>
        <sz val="6.5"/>
        <color indexed="60"/>
        <rFont val="Arial"/>
        <family val="2"/>
      </rPr>
      <t>3)</t>
    </r>
  </si>
  <si>
    <r>
      <t xml:space="preserve">A1 </t>
    </r>
    <r>
      <rPr>
        <vertAlign val="superscript"/>
        <sz val="6.5"/>
        <color indexed="60"/>
        <rFont val="Arial"/>
        <family val="2"/>
      </rPr>
      <t>2)</t>
    </r>
  </si>
  <si>
    <r>
      <t xml:space="preserve">AA </t>
    </r>
    <r>
      <rPr>
        <vertAlign val="superscript"/>
        <sz val="6.5"/>
        <color indexed="60"/>
        <rFont val="Arial"/>
        <family val="2"/>
      </rPr>
      <t>2)</t>
    </r>
  </si>
  <si>
    <t>Full year figures</t>
  </si>
  <si>
    <r>
      <t xml:space="preserve">DNB Group </t>
    </r>
    <r>
      <rPr>
        <b/>
        <vertAlign val="superscript"/>
        <sz val="9"/>
        <color theme="5"/>
        <rFont val="Arial"/>
        <family val="2"/>
      </rPr>
      <t>3)</t>
    </r>
  </si>
  <si>
    <r>
      <t xml:space="preserve">*) of which international portfolio </t>
    </r>
    <r>
      <rPr>
        <b/>
        <vertAlign val="superscript"/>
        <sz val="9"/>
        <color theme="5"/>
        <rFont val="Arial"/>
        <family val="2"/>
      </rPr>
      <t>1) 2)</t>
    </r>
  </si>
  <si>
    <r>
      <t xml:space="preserve">*) of which commercial real estate </t>
    </r>
    <r>
      <rPr>
        <b/>
        <vertAlign val="superscript"/>
        <sz val="9"/>
        <color theme="5"/>
        <rFont val="Arial"/>
        <family val="2"/>
      </rPr>
      <t>1)</t>
    </r>
  </si>
  <si>
    <r>
      <t xml:space="preserve">Large corporates and international customers </t>
    </r>
    <r>
      <rPr>
        <b/>
        <vertAlign val="superscript"/>
        <sz val="9"/>
        <color theme="5"/>
        <rFont val="Arial"/>
        <family val="2"/>
      </rPr>
      <t>3)</t>
    </r>
  </si>
  <si>
    <r>
      <t xml:space="preserve">Exposure at default, breakdown of commercial real estate exposure </t>
    </r>
    <r>
      <rPr>
        <b/>
        <vertAlign val="superscript"/>
        <sz val="9"/>
        <color theme="5"/>
        <rFont val="Arial"/>
        <family val="2"/>
      </rPr>
      <t>1) 2)</t>
    </r>
  </si>
  <si>
    <r>
      <t xml:space="preserve">Exposure at default, geographic distribution of commercial real estate exposure </t>
    </r>
    <r>
      <rPr>
        <b/>
        <vertAlign val="superscript"/>
        <sz val="9"/>
        <color theme="5"/>
        <rFont val="Arial"/>
        <family val="2"/>
      </rPr>
      <t>1) 2)</t>
    </r>
  </si>
  <si>
    <r>
      <t xml:space="preserve">Retail customers </t>
    </r>
    <r>
      <rPr>
        <b/>
        <vertAlign val="superscript"/>
        <sz val="9"/>
        <color theme="5"/>
        <rFont val="Arial"/>
        <family val="2"/>
      </rPr>
      <t>1)</t>
    </r>
  </si>
  <si>
    <r>
      <t xml:space="preserve">Corporate customers </t>
    </r>
    <r>
      <rPr>
        <b/>
        <vertAlign val="superscript"/>
        <sz val="9"/>
        <color theme="5"/>
        <rFont val="Arial"/>
        <family val="2"/>
      </rPr>
      <t>1)</t>
    </r>
  </si>
  <si>
    <t>2.8.13  DNB Forsikring - Financial performance</t>
  </si>
  <si>
    <t>total assets in DNB Forsikring</t>
  </si>
  <si>
    <t>3.1.2  Assets under management in DNB Asset Management, DNB Livsforsikring and DNB Forsikring</t>
  </si>
  <si>
    <r>
      <t xml:space="preserve">Credit institutions </t>
    </r>
    <r>
      <rPr>
        <vertAlign val="superscript"/>
        <sz val="6.5"/>
        <color indexed="60"/>
        <rFont val="Arial"/>
        <family val="2"/>
      </rPr>
      <t>*)</t>
    </r>
  </si>
  <si>
    <t>*) Of wihch repo trading volumes</t>
  </si>
  <si>
    <t>First quarter 2016</t>
  </si>
  <si>
    <t>Second quarter 2016</t>
  </si>
  <si>
    <t>Third quarter 2016</t>
  </si>
  <si>
    <t>+47 2326 8400</t>
  </si>
  <si>
    <t>DNB Bank Polska (subsidiary)</t>
  </si>
  <si>
    <t>Financial calendar</t>
  </si>
  <si>
    <t>4 February 2016</t>
  </si>
  <si>
    <t>26 April 2016</t>
  </si>
  <si>
    <t>Annual general meeting 2016</t>
  </si>
  <si>
    <t>Ex-dividend date 2016</t>
  </si>
  <si>
    <t>27 April 2016</t>
  </si>
  <si>
    <t>28 April 2016</t>
  </si>
  <si>
    <t>12 July 2016</t>
  </si>
  <si>
    <t>27 October 2016</t>
  </si>
  <si>
    <t>Serving 2.1 million private individuals throughout Norway, of whom 1.9 million use one of the Group's Internet banks and 1.9 million use the Internet in active 
communication (e-dialogue customers)</t>
  </si>
  <si>
    <t xml:space="preserve">Restructuring costs and non-recurring effects </t>
  </si>
  <si>
    <t>Fourth quarter and preliminary results 2015</t>
  </si>
  <si>
    <t>DNB Forsikring:</t>
  </si>
  <si>
    <t>Assets under management in DNB Asset Management, DNB Livsforsikring and DNB Forsikring</t>
  </si>
  <si>
    <t>Net insurance result, DNB Forsikring</t>
  </si>
  <si>
    <t>Insurance liabilities, DNB Forsikring</t>
  </si>
  <si>
    <t>Total assets under management for external clients in DNB Asset Management, DNB Livsforsikring and DNB Forsikring.</t>
  </si>
  <si>
    <t>Net premium income/insurance claims, DNB Forsikring</t>
  </si>
  <si>
    <t>2)  Excluding impairment losses for goodwill and intangible assets.</t>
  </si>
  <si>
    <t>3)  The provision ratio includes individual and collective impairment as a percentage of gross non-performing and gross doubtful loans and guarantees.</t>
  </si>
  <si>
    <r>
      <t>Cost/income ratio</t>
    </r>
    <r>
      <rPr>
        <vertAlign val="superscript"/>
        <sz val="6.5"/>
        <color indexed="60"/>
        <rFont val="Arial"/>
        <family val="2"/>
      </rPr>
      <t xml:space="preserve"> 2) </t>
    </r>
  </si>
  <si>
    <r>
      <t>Provision ratio (per cent)</t>
    </r>
    <r>
      <rPr>
        <vertAlign val="superscript"/>
        <sz val="6.5"/>
        <color indexed="60"/>
        <rFont val="Arial"/>
        <family val="2"/>
      </rPr>
      <t xml:space="preserve"> 3)</t>
    </r>
  </si>
  <si>
    <r>
      <t>Cost/income ratio</t>
    </r>
    <r>
      <rPr>
        <vertAlign val="superscript"/>
        <sz val="6.5"/>
        <color indexed="60"/>
        <rFont val="Arial"/>
        <family val="2"/>
      </rPr>
      <t xml:space="preserve"> 2)</t>
    </r>
  </si>
  <si>
    <r>
      <t xml:space="preserve">Securities </t>
    </r>
    <r>
      <rPr>
        <vertAlign val="superscript"/>
        <sz val="6"/>
        <color indexed="60"/>
        <rFont val="Arial"/>
        <family val="2"/>
      </rPr>
      <t>1)</t>
    </r>
  </si>
  <si>
    <r>
      <t xml:space="preserve">Cover pool overcollateralisation </t>
    </r>
    <r>
      <rPr>
        <vertAlign val="superscript"/>
        <sz val="6"/>
        <color indexed="60"/>
        <rFont val="Arial"/>
        <family val="2"/>
      </rPr>
      <t>2)</t>
    </r>
  </si>
  <si>
    <r>
      <t xml:space="preserve">Cover pool eligible assets </t>
    </r>
    <r>
      <rPr>
        <vertAlign val="superscript"/>
        <sz val="6"/>
        <color indexed="60"/>
        <rFont val="Arial"/>
        <family val="2"/>
      </rPr>
      <t>3)</t>
    </r>
  </si>
  <si>
    <t>1)   Including available repo collateral.</t>
  </si>
  <si>
    <t>2)  Collateralisation in excess of the regulatory minimum. Uncommitted, rating-supportive overcollateralisation forms part of this volume.</t>
  </si>
  <si>
    <t>3)  Estimate.</t>
  </si>
  <si>
    <t>EUR</t>
  </si>
  <si>
    <t xml:space="preserve">2)  Including securities received in reverse repo transactions from 31 March 2015. </t>
  </si>
  <si>
    <t>2)  Callable after five years.</t>
  </si>
  <si>
    <r>
      <t xml:space="preserve">Additional Tier 1 capital and Tier 2 loans </t>
    </r>
    <r>
      <rPr>
        <vertAlign val="superscript"/>
        <sz val="6.5"/>
        <color indexed="60"/>
        <rFont val="Arial"/>
        <family val="2"/>
      </rPr>
      <t>2)</t>
    </r>
  </si>
  <si>
    <t xml:space="preserve">3)  Including hold-to-maturity portfolio. </t>
  </si>
  <si>
    <t>Bank deposits</t>
  </si>
  <si>
    <t>Senior unsecured debt</t>
  </si>
  <si>
    <r>
      <t xml:space="preserve">A+ </t>
    </r>
    <r>
      <rPr>
        <b/>
        <vertAlign val="superscript"/>
        <sz val="6.5"/>
        <rFont val="Arial"/>
        <family val="2"/>
      </rPr>
      <t>3)</t>
    </r>
  </si>
  <si>
    <r>
      <t xml:space="preserve">A+ </t>
    </r>
    <r>
      <rPr>
        <vertAlign val="superscript"/>
        <sz val="6.5"/>
        <color indexed="60"/>
        <rFont val="Arial"/>
        <family val="2"/>
      </rPr>
      <t>2)</t>
    </r>
  </si>
  <si>
    <r>
      <t xml:space="preserve">A+ </t>
    </r>
    <r>
      <rPr>
        <vertAlign val="superscript"/>
        <sz val="6.5"/>
        <rFont val="Arial"/>
        <family val="2"/>
      </rPr>
      <t>2)</t>
    </r>
  </si>
  <si>
    <t>Total including Tier 1 capital and Tier 2 loans</t>
  </si>
  <si>
    <t>4)  Poland was reported as a part of Baltics and Poland for 2013. Poland is included in the category "Other" as from 1 January 2014.</t>
  </si>
  <si>
    <t>SEK loan</t>
  </si>
  <si>
    <t>XS1239410043</t>
  </si>
  <si>
    <t>XS1239410712</t>
  </si>
  <si>
    <t>SEK 3000</t>
  </si>
  <si>
    <t>SEK 1000</t>
  </si>
  <si>
    <t>28 May 2015</t>
  </si>
  <si>
    <t>28 May 2025</t>
  </si>
  <si>
    <t>Interest date falling in or nearest to May 2025</t>
  </si>
  <si>
    <t>28 May 2020. Call at par.</t>
  </si>
  <si>
    <t>3-month STIBOR + 140</t>
  </si>
  <si>
    <t>1.97 %</t>
  </si>
  <si>
    <r>
      <t>1.10.3  Common equity Tier 1 capital ratio</t>
    </r>
    <r>
      <rPr>
        <b/>
        <u/>
        <vertAlign val="superscript"/>
        <sz val="12"/>
        <color theme="5"/>
        <rFont val="Arial"/>
        <family val="2"/>
      </rPr>
      <t>1)</t>
    </r>
  </si>
  <si>
    <t>Common equity Tier 1 capital ratio (graphs)</t>
  </si>
  <si>
    <t>3)  Average weights used by Swedish banks on corporate loans and loans secured by real estate.</t>
  </si>
  <si>
    <t>As from the fourth quarter of 2014, it is assumed that properties will be sold and deferred taxes will be calculated based on this assumption in the consolidated accounts. Comparable figures have been restated correspondingly.</t>
  </si>
  <si>
    <t>3Q15</t>
  </si>
  <si>
    <t>Changes from 2Q15</t>
  </si>
  <si>
    <t xml:space="preserve">30 Sept. </t>
  </si>
  <si>
    <t>30 Sept. 2015</t>
  </si>
  <si>
    <t>30 September 2015</t>
  </si>
  <si>
    <t>As at 30 September 2015</t>
  </si>
  <si>
    <r>
      <t xml:space="preserve">Allocations to policyholders, products with guaranteed 
returns </t>
    </r>
    <r>
      <rPr>
        <vertAlign val="superscript"/>
        <sz val="6.5"/>
        <color indexed="60"/>
        <rFont val="Arial"/>
        <family val="2"/>
      </rPr>
      <t>2)</t>
    </r>
  </si>
  <si>
    <r>
      <t>Impairment losses on loans and guarantees</t>
    </r>
    <r>
      <rPr>
        <vertAlign val="superscript"/>
        <sz val="6.5"/>
        <color indexed="60"/>
        <rFont val="Arial"/>
        <family val="2"/>
      </rPr>
      <t xml:space="preserve"> 2)</t>
    </r>
  </si>
  <si>
    <t>2)  Including collective impairment.</t>
  </si>
  <si>
    <r>
      <t>Profit from repossessed operations</t>
    </r>
    <r>
      <rPr>
        <vertAlign val="superscript"/>
        <sz val="6.5"/>
        <color indexed="60"/>
        <rFont val="Arial"/>
        <family val="2"/>
      </rPr>
      <t xml:space="preserve"> 3)</t>
    </r>
  </si>
  <si>
    <t>3)  Profits from repossessed operations which are fully consolidated in the DNB Group are presented net under ”Profit from repossessed operations” under the various segments.</t>
  </si>
  <si>
    <r>
      <t>Deposits from customers</t>
    </r>
    <r>
      <rPr>
        <vertAlign val="superscript"/>
        <sz val="6.5"/>
        <color indexed="60"/>
        <rFont val="Arial"/>
        <family val="2"/>
      </rPr>
      <t xml:space="preserve"> 4)</t>
    </r>
  </si>
  <si>
    <r>
      <t>Loans to customers</t>
    </r>
    <r>
      <rPr>
        <vertAlign val="superscript"/>
        <sz val="6.5"/>
        <color indexed="60"/>
        <rFont val="Arial"/>
        <family val="2"/>
      </rPr>
      <t xml:space="preserve"> 4)</t>
    </r>
  </si>
  <si>
    <t>4)  Loans to customers include accrued interest and impairment. Correspondingly, deposits from customers include accrued interest.</t>
  </si>
  <si>
    <r>
      <t>Return on allocated capital, annualised</t>
    </r>
    <r>
      <rPr>
        <vertAlign val="superscript"/>
        <sz val="6.5"/>
        <color indexed="60"/>
        <rFont val="Arial"/>
        <family val="2"/>
      </rPr>
      <t xml:space="preserve"> 5)</t>
    </r>
  </si>
  <si>
    <t>5)  Allocated capital corresponds to the external capital adequacy requirement (Basel III) which must be met by the Group.</t>
  </si>
  <si>
    <t>3)  Profits from repossessed operations which are fully consolidated in the DNB Group are presented net under "Profit from repossessed operations" under the various segments.</t>
  </si>
  <si>
    <r>
      <t>Allocated capital</t>
    </r>
    <r>
      <rPr>
        <vertAlign val="superscript"/>
        <sz val="6.5"/>
        <color indexed="60"/>
        <rFont val="Arial"/>
        <family val="2"/>
      </rPr>
      <t xml:space="preserve"> 5)</t>
    </r>
  </si>
  <si>
    <t xml:space="preserve">3)  Profits from repossessed operations which are fully consolidated in the DNB Group are presented net under  "Profit from repossessed operations" under the various segments. </t>
  </si>
  <si>
    <r>
      <t xml:space="preserve">Return on allocated capital, annualised </t>
    </r>
    <r>
      <rPr>
        <vertAlign val="superscript"/>
        <sz val="6.5"/>
        <color indexed="60"/>
        <rFont val="Arial"/>
        <family val="2"/>
      </rPr>
      <t>5)</t>
    </r>
  </si>
  <si>
    <t>30 June.</t>
  </si>
  <si>
    <t>About 1 150 in-store banking outlets, provided by NorgesGruppen</t>
  </si>
  <si>
    <t>125 DNB Eiendom sales offices</t>
  </si>
  <si>
    <t>thor.tellefsen@dnb.no</t>
  </si>
  <si>
    <t>+47 2326 8404</t>
  </si>
  <si>
    <t>Large Corporates and International</t>
  </si>
  <si>
    <t>Wealth Management</t>
  </si>
  <si>
    <t>Products</t>
  </si>
  <si>
    <t>IT and Operations</t>
  </si>
  <si>
    <t>Thor Tellefsen, Investor Relations/Long Funding</t>
  </si>
  <si>
    <t>1)  Basis swaps are derivative contracts entered into by the bank when issuing senior bonds or raising other long-term funding in the international capital markets and converting the relevant currency to Norwegian kroner. The Norwegian bond market is very small and illiquid, which means that there is a great need for international funding hedged by such instruments. In periods of financial market turbulence, there will be stronger demand for “secure” currencies such as the US dollar. Thus, prices will increase for swaps where USD will be supplied on a future date. When prices of new swap contracts increase, such as in the third quarter of 2015, so will the market value of existing swap contracts. This will give a increase in recorded income. However, such changes in value recorded in a quarter will be reversed in subsequent quarters, either because the market is stabilising or because the maturity date of the derivative contract is approaching.</t>
  </si>
  <si>
    <r>
      <t xml:space="preserve">Aa2 </t>
    </r>
    <r>
      <rPr>
        <vertAlign val="superscript"/>
        <sz val="6.5"/>
        <color indexed="60"/>
        <rFont val="Arial"/>
        <family val="2"/>
      </rPr>
      <t>2)</t>
    </r>
  </si>
  <si>
    <r>
      <t xml:space="preserve">AA (low) </t>
    </r>
    <r>
      <rPr>
        <vertAlign val="superscript"/>
        <sz val="6.5"/>
        <rFont val="Arial"/>
        <family val="2"/>
      </rPr>
      <t>2)</t>
    </r>
  </si>
  <si>
    <t>R-1 (middle)</t>
  </si>
  <si>
    <r>
      <t xml:space="preserve">AA </t>
    </r>
    <r>
      <rPr>
        <vertAlign val="superscript"/>
        <sz val="6.5"/>
        <color indexed="60"/>
        <rFont val="Arial"/>
        <family val="2"/>
      </rPr>
      <t>3)</t>
    </r>
  </si>
  <si>
    <t xml:space="preserve">2)  The reduction is a consequence of improved segmentation quality, whereby some volumes have been transferred to other sectors. </t>
  </si>
  <si>
    <t xml:space="preserve">Capital adequacy is reported in accordance with the the EU’s new capital adequacy regulations for banks and investment firms (CRD IV/CRR). Valuation rules used in the statutory accounts form the basis for the consolidation, which is subject to special consolidation rules governed by the Consolidation Regulations. </t>
  </si>
  <si>
    <t xml:space="preserve">Other operations/eliminations include IT and Operations, HR (Human Resources), Group Finance including Group Treasury, Risk Management, Corporate Communications, the partially owned company Eksportfinans, investments in IT infrastructure and shareholder-related costs. In addition, Other operations/eliminations include that part of the Group’s equity that is not allocated to the segments. Profits from repossessed operations which are fully consolidated in the DNB Group are presented net under ”Profit from repossessed operations” in the internal reporting of segments. The acquired companies and all intra-group eliminations are included in Other operations/eliminations. </t>
  </si>
  <si>
    <r>
      <t>2.1.4  Main average balance sheet items and key figures</t>
    </r>
    <r>
      <rPr>
        <b/>
        <u/>
        <vertAlign val="superscript"/>
        <sz val="12"/>
        <color theme="5"/>
        <rFont val="Arial"/>
        <family val="2"/>
      </rPr>
      <t xml:space="preserve"> 1)</t>
    </r>
  </si>
  <si>
    <t>2.1.3  Other operations/eliminations</t>
  </si>
  <si>
    <t>5)  Total loans include all credits extended to Norwegian customers by domestic commercial and savings banks, state banks, insurance companies, finance companies and foreign institutions, as well as bonds and commercial paper. Excluding loans to financial institutions, central government and social security services.</t>
  </si>
  <si>
    <t xml:space="preserve">Average loan to value  </t>
  </si>
  <si>
    <r>
      <t xml:space="preserve">Loan to value in NOK billion </t>
    </r>
    <r>
      <rPr>
        <vertAlign val="superscript"/>
        <sz val="6.5"/>
        <color indexed="60"/>
        <rFont val="Arial"/>
        <family val="2"/>
      </rPr>
      <t>2)</t>
    </r>
  </si>
  <si>
    <r>
      <t>Net interest income from loans to customers</t>
    </r>
    <r>
      <rPr>
        <b/>
        <vertAlign val="superscript"/>
        <sz val="6.5"/>
        <rFont val="Arial"/>
        <family val="2"/>
      </rPr>
      <t xml:space="preserve"> 2) 3)</t>
    </r>
  </si>
  <si>
    <r>
      <t xml:space="preserve">Loans to customers </t>
    </r>
    <r>
      <rPr>
        <b/>
        <vertAlign val="superscript"/>
        <sz val="6.5"/>
        <rFont val="Arial"/>
        <family val="2"/>
      </rPr>
      <t>4)</t>
    </r>
  </si>
  <si>
    <r>
      <t xml:space="preserve">Deposits from customers </t>
    </r>
    <r>
      <rPr>
        <b/>
        <vertAlign val="superscript"/>
        <sz val="6.5"/>
        <rFont val="Arial"/>
        <family val="2"/>
      </rPr>
      <t>4)</t>
    </r>
  </si>
  <si>
    <r>
      <t xml:space="preserve">Total lending </t>
    </r>
    <r>
      <rPr>
        <b/>
        <vertAlign val="superscript"/>
        <sz val="6.5"/>
        <color indexed="60"/>
        <rFont val="Arial"/>
        <family val="2"/>
      </rPr>
      <t>3)</t>
    </r>
  </si>
  <si>
    <r>
      <t xml:space="preserve">Combined spread - weighted total average </t>
    </r>
    <r>
      <rPr>
        <b/>
        <vertAlign val="superscript"/>
        <sz val="6.5"/>
        <color indexed="60"/>
        <rFont val="Arial"/>
        <family val="2"/>
      </rPr>
      <t>3)</t>
    </r>
  </si>
  <si>
    <t>4)  Average nominal amount, excluding impaired loans.</t>
  </si>
  <si>
    <t>3)  Margin calculations for finance leases were adjusted in the third quarter of 2015. Figures for previous periods have been restated accordingly.</t>
  </si>
  <si>
    <t>1)  Margin calculations for finance leases were adjusted in the third quarter of 2015. Figures for previous periods have been restated accordingly.</t>
  </si>
  <si>
    <t>2)  The customer segments have recently been redefined. As of 1 January 2015, DNB Finans’ operations in Sweden and Denmark are included in the Large corporates and international customers segment. Previously, these operations were divided between the Small and medium-sized enterprises and Personal customer segments. Figures for previous periods have been adjusted correspondingly.</t>
  </si>
  <si>
    <r>
      <t xml:space="preserve">1.2.6  Changes in net interest income </t>
    </r>
    <r>
      <rPr>
        <b/>
        <u/>
        <vertAlign val="superscript"/>
        <sz val="12"/>
        <color theme="5"/>
        <rFont val="Arial"/>
        <family val="2"/>
      </rPr>
      <t>1)</t>
    </r>
  </si>
  <si>
    <r>
      <t xml:space="preserve">Lending spreads </t>
    </r>
    <r>
      <rPr>
        <vertAlign val="superscript"/>
        <sz val="6.5"/>
        <color indexed="60"/>
        <rFont val="Arial"/>
        <family val="2"/>
      </rPr>
      <t>3)</t>
    </r>
  </si>
  <si>
    <t>Non-eligible capital, insurance</t>
  </si>
  <si>
    <t xml:space="preserve">Expected losses exceeding actual losses,
IRB portfolios </t>
  </si>
  <si>
    <t xml:space="preserve">Deferred tax assets that are not due to
 temporary differences </t>
  </si>
  <si>
    <t xml:space="preserve">Capital adequacy is reported in accordance with the the EU’s new capital adequacy regulations for banks and investment firms (CRD IV/CRR). Valuation rules used in the statutory accounts form the basis for the consolidation, which is subject to special consolidation rules governed by the Consolidation Regulations. 
</t>
  </si>
  <si>
    <t>Unallocated net interest income</t>
  </si>
  <si>
    <r>
      <t xml:space="preserve">Large corporates and international customers </t>
    </r>
    <r>
      <rPr>
        <b/>
        <vertAlign val="superscript"/>
        <sz val="9"/>
        <color theme="5"/>
        <rFont val="Arial"/>
        <family val="2"/>
      </rPr>
      <t>1) 2)</t>
    </r>
  </si>
  <si>
    <r>
      <t xml:space="preserve">Small and medium-sized enterprises </t>
    </r>
    <r>
      <rPr>
        <b/>
        <vertAlign val="superscript"/>
        <sz val="9"/>
        <color theme="5"/>
        <rFont val="Arial"/>
        <family val="2"/>
      </rPr>
      <t>1) 2)</t>
    </r>
  </si>
  <si>
    <r>
      <t xml:space="preserve">Personal customers </t>
    </r>
    <r>
      <rPr>
        <b/>
        <vertAlign val="superscript"/>
        <sz val="9"/>
        <color theme="5"/>
        <rFont val="Arial"/>
        <family val="2"/>
      </rPr>
      <t>1) 2)</t>
    </r>
  </si>
  <si>
    <r>
      <t xml:space="preserve">DNB Group </t>
    </r>
    <r>
      <rPr>
        <b/>
        <vertAlign val="superscript"/>
        <sz val="9"/>
        <color theme="5"/>
        <rFont val="Arial"/>
        <family val="2"/>
      </rPr>
      <t>1)</t>
    </r>
  </si>
  <si>
    <r>
      <t xml:space="preserve">Customer segments </t>
    </r>
    <r>
      <rPr>
        <b/>
        <vertAlign val="superscript"/>
        <sz val="9"/>
        <color theme="5"/>
        <rFont val="Arial"/>
        <family val="2"/>
      </rPr>
      <t>1)</t>
    </r>
  </si>
  <si>
    <r>
      <t xml:space="preserve">Combined weighted total average spread for lending and deposits (%) </t>
    </r>
    <r>
      <rPr>
        <vertAlign val="superscript"/>
        <sz val="6"/>
        <color indexed="60"/>
        <rFont val="Arial"/>
        <family val="2"/>
      </rPr>
      <t>1)</t>
    </r>
  </si>
  <si>
    <r>
      <t xml:space="preserve">Average spread for ordinary lending to customers (%) </t>
    </r>
    <r>
      <rPr>
        <vertAlign val="superscript"/>
        <sz val="6"/>
        <color indexed="60"/>
        <rFont val="Arial"/>
        <family val="2"/>
      </rPr>
      <t>1)</t>
    </r>
  </si>
  <si>
    <t>JPMorgan Asset Management</t>
  </si>
  <si>
    <t xml:space="preserve">Other corporate customers </t>
  </si>
  <si>
    <t>2)  The calculations from end-June 2015 have been altered in accordance with the proposed new rules.</t>
  </si>
  <si>
    <t>4Q15</t>
  </si>
  <si>
    <t>Changes from 3Q15</t>
  </si>
  <si>
    <t>Percentage distribution as at 31 December 2015</t>
  </si>
  <si>
    <t>1.8.10  The Group's exposure to the PIIGS countries as at 31 December 2015</t>
  </si>
  <si>
    <t>1.9.3  Redemption profile as at 31 December 2015</t>
  </si>
  <si>
    <t>2025</t>
  </si>
  <si>
    <t>&gt;2025</t>
  </si>
  <si>
    <t>1.9.4  Asset encumbrance as at 31 December 2015</t>
  </si>
  <si>
    <t>1.9.5  Additional assets available for secured funding as at 31 December 2015</t>
  </si>
  <si>
    <r>
      <t xml:space="preserve">1.9.6  Liquid assets as at 31 December 2015 </t>
    </r>
    <r>
      <rPr>
        <b/>
        <u/>
        <vertAlign val="superscript"/>
        <sz val="12"/>
        <color indexed="25"/>
        <rFont val="Arial"/>
        <family val="2"/>
      </rPr>
      <t>1)</t>
    </r>
  </si>
  <si>
    <t>31 December 2015</t>
  </si>
  <si>
    <t>As at 31 December 2015</t>
  </si>
  <si>
    <t>3Q15-4Q15</t>
  </si>
  <si>
    <t>4Q14-4Q15</t>
  </si>
  <si>
    <t>2.2.3  Personal customers - Exposure at default according to sector as at 31 Dec. 2015</t>
  </si>
  <si>
    <t>Loan to value per risk grade as at 31 December 2015 - recalibrated</t>
  </si>
  <si>
    <t>31 Dec. 2015</t>
  </si>
  <si>
    <t>2.3.3  SME - Exposure at default according to sector as at 31 Dec. 2015</t>
  </si>
  <si>
    <t>Fourth quarter 2015</t>
  </si>
  <si>
    <r>
      <t xml:space="preserve">2.8.7  DNB Livsforsikring Group - Financial exposure per sub-portfolio as at
31 December 2015 </t>
    </r>
    <r>
      <rPr>
        <b/>
        <u/>
        <vertAlign val="superscript"/>
        <sz val="12"/>
        <color theme="5"/>
        <rFont val="Arial"/>
        <family val="2"/>
      </rPr>
      <t>1)</t>
    </r>
  </si>
  <si>
    <t>2.4.3  LCI - Exposure at default according to sector as at 31 December 2015</t>
  </si>
  <si>
    <t>Exchange rates in the period:</t>
  </si>
  <si>
    <t>EUR/NOK</t>
  </si>
  <si>
    <t>USD/NOK</t>
  </si>
  <si>
    <t>Risk-weighted volume, future Basel III estimate</t>
  </si>
  <si>
    <t>Minimum capital requirement, future Basel III estimate</t>
  </si>
  <si>
    <t>Common equity Tier 1 capital ratio, transitional rules, excluding 50 per cent of profit for the period (%)</t>
  </si>
  <si>
    <t>Tier 1 capital ratio, transitional rules, excluding 50 per cent of profit for the period (%)</t>
  </si>
  <si>
    <t>Capital ratio, transitional rules, excluding 50 per cent of profit for the period (%)</t>
  </si>
  <si>
    <t>Exchange rates at the end of the period:</t>
  </si>
  <si>
    <t>Net gains on financial intruments at fair value</t>
  </si>
  <si>
    <t>1.1.3  Net gains on financial instruments at fair value</t>
  </si>
  <si>
    <t>Customer revenues in DNB Markets</t>
  </si>
  <si>
    <t>Trading revenues in DNB Markets 
(excl. CVA/DVA and credit spread effects)</t>
  </si>
  <si>
    <t>Credit spread effects on bonds in DNB Markets</t>
  </si>
  <si>
    <t>Financial guarantees</t>
  </si>
  <si>
    <t xml:space="preserve">Other mark-to-market adjustments </t>
  </si>
  <si>
    <r>
      <t xml:space="preserve">Net gains on financial instruments at fair value </t>
    </r>
    <r>
      <rPr>
        <i/>
        <vertAlign val="superscript"/>
        <sz val="6.5"/>
        <color indexed="60"/>
        <rFont val="Arial"/>
        <family val="2"/>
      </rPr>
      <t>2)</t>
    </r>
  </si>
  <si>
    <r>
      <t xml:space="preserve">Net other operating income, total </t>
    </r>
    <r>
      <rPr>
        <vertAlign val="superscript"/>
        <sz val="6.5"/>
        <color indexed="60"/>
        <rFont val="Arial"/>
        <family val="2"/>
      </rPr>
      <t>3)</t>
    </r>
  </si>
  <si>
    <t>3)  See table 1.3.1 “Net other operating income” for specification.</t>
  </si>
  <si>
    <t>2)  See table 1.1.3 “Net gains on financial instruments at fair value” for specification.</t>
  </si>
  <si>
    <t>1)  See table 1.1.3 “Net gains on financial instruments at fair value” for specification.</t>
  </si>
  <si>
    <r>
      <t xml:space="preserve">Net gains on financial instruments at fair value </t>
    </r>
    <r>
      <rPr>
        <vertAlign val="superscript"/>
        <sz val="6.5"/>
        <color indexed="60"/>
        <rFont val="Arial"/>
        <family val="2"/>
      </rPr>
      <t>1)</t>
    </r>
  </si>
  <si>
    <r>
      <t xml:space="preserve">Net gains on financial instruments at fair value </t>
    </r>
    <r>
      <rPr>
        <vertAlign val="superscript"/>
        <sz val="6.5"/>
        <color indexed="60"/>
        <rFont val="Arial"/>
        <family val="2"/>
      </rPr>
      <t>2)</t>
    </r>
  </si>
  <si>
    <t>2) See table 1.1.3 “Net gains on financial instruments at fair value” for specification.</t>
  </si>
  <si>
    <t xml:space="preserve">4)  Impairment losses for goodwill of NOK 57 million relating to JSC DNB Bank were recorded in the fourth quarter of 2013.   </t>
  </si>
  <si>
    <r>
      <t xml:space="preserve">IT expenses </t>
    </r>
    <r>
      <rPr>
        <vertAlign val="superscript"/>
        <sz val="6.5"/>
        <color indexed="60"/>
        <rFont val="Arial"/>
        <family val="2"/>
      </rPr>
      <t xml:space="preserve">2) </t>
    </r>
  </si>
  <si>
    <r>
      <t>Other operating expenses</t>
    </r>
    <r>
      <rPr>
        <vertAlign val="superscript"/>
        <sz val="6.5"/>
        <rFont val="Arial"/>
        <family val="2"/>
      </rPr>
      <t xml:space="preserve"> 3)</t>
    </r>
  </si>
  <si>
    <r>
      <t xml:space="preserve">Impairment losses for goodwill </t>
    </r>
    <r>
      <rPr>
        <vertAlign val="superscript"/>
        <sz val="6.5"/>
        <rFont val="Arial"/>
        <family val="2"/>
      </rPr>
      <t>4)</t>
    </r>
  </si>
  <si>
    <r>
      <t xml:space="preserve">Depreciation and impairment of fixed and intangible assets </t>
    </r>
    <r>
      <rPr>
        <vertAlign val="superscript"/>
        <sz val="6.5"/>
        <rFont val="Arial"/>
        <family val="2"/>
      </rPr>
      <t xml:space="preserve">5) </t>
    </r>
  </si>
  <si>
    <r>
      <t xml:space="preserve">3.4.1  Major shareholders as at 31 December 2015 </t>
    </r>
    <r>
      <rPr>
        <b/>
        <u/>
        <vertAlign val="superscript"/>
        <sz val="12"/>
        <color theme="5"/>
        <rFont val="Arial"/>
        <family val="2"/>
      </rPr>
      <t>1)</t>
    </r>
  </si>
  <si>
    <t>Distribution of dividends</t>
  </si>
  <si>
    <t>Amra Koluder, SVP Investor Relations</t>
  </si>
  <si>
    <t>amra.koluder@dnb.no</t>
  </si>
  <si>
    <t>+47 2326 8408</t>
  </si>
  <si>
    <t>Kjetil Aga, Investor Relations</t>
  </si>
  <si>
    <t>kjetil.aga@dnb.no</t>
  </si>
  <si>
    <t>+47 2326 8400 / +47 2326 8408</t>
  </si>
  <si>
    <t>Fees</t>
  </si>
  <si>
    <r>
      <t xml:space="preserve">Net interest income </t>
    </r>
    <r>
      <rPr>
        <vertAlign val="superscript"/>
        <sz val="6.5"/>
        <color indexed="60"/>
        <rFont val="Arial"/>
        <family val="2"/>
      </rPr>
      <t>*)</t>
    </r>
  </si>
  <si>
    <r>
      <t>Loans to customers</t>
    </r>
    <r>
      <rPr>
        <vertAlign val="superscript"/>
        <sz val="6.5"/>
        <color indexed="60"/>
        <rFont val="Arial"/>
        <family val="2"/>
      </rPr>
      <t xml:space="preserve"> 4) *)</t>
    </r>
  </si>
  <si>
    <t>Loans to personal customers</t>
  </si>
  <si>
    <t>*) Loans to personal customers including loans transferred to DNB Livsforsikring</t>
  </si>
  <si>
    <r>
      <t xml:space="preserve">Loans to customers </t>
    </r>
    <r>
      <rPr>
        <vertAlign val="superscript"/>
        <sz val="6.5"/>
        <color indexed="60"/>
        <rFont val="Arial"/>
        <family val="2"/>
      </rPr>
      <t>2) 3)</t>
    </r>
  </si>
  <si>
    <r>
      <t xml:space="preserve">Lending spreads </t>
    </r>
    <r>
      <rPr>
        <vertAlign val="superscript"/>
        <sz val="6.5"/>
        <color indexed="60"/>
        <rFont val="Arial"/>
        <family val="2"/>
      </rPr>
      <t>4)</t>
    </r>
  </si>
  <si>
    <t>4)  Margin calculations for finance leases were adjusted in the third quarter of 2015. Figures for previous periods have been restated accordingly.</t>
  </si>
  <si>
    <t>Average loans to customers including transferred loans</t>
  </si>
  <si>
    <r>
      <t xml:space="preserve">2.2.7  DNB Boligkreditt - Average mortgage lending - volumes and spreads </t>
    </r>
    <r>
      <rPr>
        <b/>
        <u/>
        <vertAlign val="superscript"/>
        <sz val="12"/>
        <color indexed="25"/>
        <rFont val="Arial"/>
        <family val="2"/>
      </rPr>
      <t>1) 2)</t>
    </r>
  </si>
  <si>
    <r>
      <t>Portfolio transferred to DNB Livsforsikring</t>
    </r>
    <r>
      <rPr>
        <vertAlign val="superscript"/>
        <sz val="6.5"/>
        <color indexed="60"/>
        <rFont val="Arial"/>
        <family val="2"/>
      </rPr>
      <t>1)</t>
    </r>
    <r>
      <rPr>
        <sz val="6.5"/>
        <color indexed="60"/>
        <rFont val="Arial"/>
        <family val="2"/>
      </rPr>
      <t xml:space="preserve"> </t>
    </r>
  </si>
  <si>
    <t>2)  Residential mortgages in DNB Boligkreditt including the transferred portfolio to DNB Livsforsikring represented around 90 per cent of total residential mortgages to customers in Norway. The lending spreads measured against actual funding costs for the company are gross spreads before administrative expenses, risk cost and cost of capital.</t>
  </si>
  <si>
    <t>as of 4 May 2016</t>
  </si>
  <si>
    <r>
      <t xml:space="preserve">Return on allocated capital, annualised </t>
    </r>
    <r>
      <rPr>
        <vertAlign val="superscript"/>
        <sz val="6.5"/>
        <color indexed="60"/>
        <rFont val="Arial"/>
        <family val="2"/>
      </rPr>
      <t>3)</t>
    </r>
  </si>
  <si>
    <t>30 Nov.</t>
  </si>
  <si>
    <r>
      <t xml:space="preserve">Loan to value in per cent </t>
    </r>
    <r>
      <rPr>
        <vertAlign val="superscript"/>
        <sz val="6.5"/>
        <color indexed="60"/>
        <rFont val="Arial"/>
        <family val="2"/>
      </rPr>
      <t>2)3)</t>
    </r>
  </si>
  <si>
    <t>Loans and receivables</t>
  </si>
  <si>
    <t>Reversal of provisions</t>
  </si>
  <si>
    <t>IT operating expenses</t>
  </si>
  <si>
    <r>
      <t xml:space="preserve">Impairment </t>
    </r>
    <r>
      <rPr>
        <vertAlign val="superscript"/>
        <sz val="6.5"/>
        <rFont val="Arial"/>
        <family val="2"/>
      </rPr>
      <t>1)</t>
    </r>
  </si>
  <si>
    <r>
      <t xml:space="preserve">Total IT expenses </t>
    </r>
    <r>
      <rPr>
        <b/>
        <vertAlign val="superscript"/>
        <sz val="6.5"/>
        <color indexed="60"/>
        <rFont val="Arial"/>
        <family val="2"/>
      </rPr>
      <t>2)</t>
    </r>
  </si>
  <si>
    <t>2)  The figures do not include salaries and indirect expenses.</t>
  </si>
  <si>
    <t>Other entities</t>
  </si>
  <si>
    <t xml:space="preserve">Total impairment in relation to average volumes, annualised </t>
  </si>
  <si>
    <r>
      <t>Total impairment in relation to average volumes, annualised 2</t>
    </r>
    <r>
      <rPr>
        <vertAlign val="superscript"/>
        <sz val="6.5"/>
        <color indexed="60"/>
        <rFont val="Arial"/>
        <family val="2"/>
      </rPr>
      <t>)</t>
    </r>
  </si>
  <si>
    <t>2)  Excluding the sale of non-performing loan portfolios, the ratio was minus 0.22 for YTD 2015.</t>
  </si>
  <si>
    <t>3.2.1  DNB's market shares in Norway as at 30 September 2015</t>
  </si>
  <si>
    <t>1)  The number of full-time positions was reduced by 78  in the branch network in the fourth quarter of 2015.  A number of employees was transferred to other units in the Group.</t>
  </si>
  <si>
    <t>2)  As from 31 Desember 2013.</t>
  </si>
  <si>
    <r>
      <t>Unallocated personnel expenses</t>
    </r>
    <r>
      <rPr>
        <vertAlign val="superscript"/>
        <sz val="6"/>
        <color indexed="60"/>
        <rFont val="Arial"/>
        <family val="2"/>
      </rPr>
      <t xml:space="preserve"> 1)</t>
    </r>
  </si>
  <si>
    <r>
      <t>Operating expenses</t>
    </r>
    <r>
      <rPr>
        <vertAlign val="superscript"/>
        <sz val="6.5"/>
        <color indexed="60"/>
        <rFont val="Arial"/>
        <family val="2"/>
      </rPr>
      <t xml:space="preserve"> 2)</t>
    </r>
  </si>
  <si>
    <r>
      <t>Impairment losses on loans and guarantees</t>
    </r>
    <r>
      <rPr>
        <vertAlign val="superscript"/>
        <sz val="6.5"/>
        <color indexed="60"/>
        <rFont val="Arial"/>
        <family val="2"/>
      </rPr>
      <t xml:space="preserve"> 3)</t>
    </r>
  </si>
  <si>
    <t>3)  Including collective impairment.</t>
  </si>
  <si>
    <t xml:space="preserve">4)  Profits from repossessed operations which are fully consolidated in the DNB Group are presented net under  ”Profit from repossessed operations” under the relevant segments. </t>
  </si>
  <si>
    <r>
      <t>Profit from repossessed operations</t>
    </r>
    <r>
      <rPr>
        <vertAlign val="superscript"/>
        <sz val="6.5"/>
        <color indexed="60"/>
        <rFont val="Arial"/>
        <family val="2"/>
      </rPr>
      <t xml:space="preserve"> 4)</t>
    </r>
  </si>
  <si>
    <t>2)  For more information about Traditional pension products, see tables 2.7.1, 2.7.2 and 2.8.4.</t>
  </si>
  <si>
    <t>3)  For more information about other operations/eliminations, see tables below.</t>
  </si>
  <si>
    <t>1)  The beneficial owners of shares in nominee accounts are determined on the basis of analyses and discretionary assessments.</t>
  </si>
  <si>
    <r>
      <t xml:space="preserve">Loans and receivables </t>
    </r>
    <r>
      <rPr>
        <vertAlign val="superscript"/>
        <sz val="6.5"/>
        <color indexed="60"/>
        <rFont val="Arial"/>
        <family val="2"/>
      </rPr>
      <t>4)</t>
    </r>
  </si>
  <si>
    <t>Net interest income transferred portfolio</t>
  </si>
  <si>
    <t>1)  Includes non-performing loans and guarantees and loans and guarantees subject to individual impairment. Comparable figures as at 31 December 2014 in parentheses.</t>
  </si>
  <si>
    <t>NOK 13 982 million as at 31 December 2015 (17 261)</t>
  </si>
  <si>
    <t>Travel and training expenses</t>
  </si>
  <si>
    <t>Common Equity Tier 1 capital ratio, transitional rules (%)</t>
  </si>
  <si>
    <t xml:space="preserve">Tier 1 capital ratio, transitional rules (%) </t>
  </si>
  <si>
    <t>Common equity Tier 1 capital at end of period (NOK million)</t>
  </si>
  <si>
    <t>Common Equity Tier 1 capital ratio, transitional
 rules (%)</t>
  </si>
  <si>
    <t xml:space="preserve">Capital ratio, transitional rules (%) </t>
  </si>
  <si>
    <t>2)  Proposed dividend for 2015.</t>
  </si>
  <si>
    <r>
      <t xml:space="preserve">Dividend per share (NOK) </t>
    </r>
    <r>
      <rPr>
        <vertAlign val="superscript"/>
        <sz val="6"/>
        <color indexed="60"/>
        <rFont val="Arial"/>
        <family val="2"/>
      </rPr>
      <t>2)</t>
    </r>
  </si>
  <si>
    <t xml:space="preserve">31 Dec. </t>
  </si>
  <si>
    <t>Approximately 480 000 mutual fund customers in Norway and 107 institutional asset management clients in Norway and Sweden</t>
  </si>
  <si>
    <t>116 domestic branches</t>
  </si>
  <si>
    <t>About 1 200 in-store postal outlets</t>
  </si>
  <si>
    <t>60 post office counters</t>
  </si>
  <si>
    <t>Consumer finance</t>
  </si>
  <si>
    <t>Residential mortgages and consumer finance</t>
  </si>
  <si>
    <t>Total residential mortgages</t>
  </si>
  <si>
    <r>
      <t xml:space="preserve">Other interest expenses </t>
    </r>
    <r>
      <rPr>
        <vertAlign val="superscript"/>
        <sz val="6.5"/>
        <color indexed="60"/>
        <rFont val="Arial"/>
        <family val="2"/>
      </rPr>
      <t xml:space="preserve">2) </t>
    </r>
  </si>
  <si>
    <t>2)  Other interest expenses include interest rate adjustments resulting from interest swaps entered into.</t>
  </si>
  <si>
    <r>
      <t xml:space="preserve">Guarantee fund levy </t>
    </r>
    <r>
      <rPr>
        <vertAlign val="superscript"/>
        <sz val="8"/>
        <color indexed="60"/>
        <rFont val="Arial"/>
        <family val="2"/>
      </rPr>
      <t>1)</t>
    </r>
  </si>
  <si>
    <t>1)  The amounts represent a proportional share of the estimated annual levy.</t>
  </si>
  <si>
    <r>
      <t xml:space="preserve">Personal Banking Norway </t>
    </r>
    <r>
      <rPr>
        <vertAlign val="superscript"/>
        <sz val="6.5"/>
        <color indexed="60"/>
        <rFont val="Arial"/>
        <family val="2"/>
      </rPr>
      <t>1)</t>
    </r>
  </si>
  <si>
    <t>1)  The amount of NOK 500 million in the fourth quarter of 2013 represents impairment of systems development in the Baltics.</t>
  </si>
  <si>
    <t>95-98</t>
  </si>
  <si>
    <t>and</t>
  </si>
  <si>
    <t>receivables</t>
  </si>
  <si>
    <t>2)   The total exposure (EAD) is included in the actual collateral category.</t>
  </si>
  <si>
    <t>1)  Distribution of residential mortgages, recalibrated, in the personal customer segment within actual collateral categories. The volumes represent the IRB-approved  mortgage portfolio and are the expected outstanding amount in the event of default.</t>
  </si>
  <si>
    <t xml:space="preserve">3) More than 90 per cent of the mortgage portfolio transferred from DNB Boligkreditt to DNB Livsforsikring in November 2015 had a loan to value at end-December in the interval  0-60 per cent. Exposure at default was NOK 19 billion. 
</t>
  </si>
  <si>
    <r>
      <t xml:space="preserve">Net financial and risk result, DNB Livsforsikring </t>
    </r>
    <r>
      <rPr>
        <vertAlign val="superscript"/>
        <sz val="6.5"/>
        <color indexed="60"/>
        <rFont val="Arial"/>
        <family val="2"/>
      </rPr>
      <t>3)</t>
    </r>
  </si>
  <si>
    <r>
      <t xml:space="preserve">Profit from investments accounted for by the equity method </t>
    </r>
    <r>
      <rPr>
        <vertAlign val="superscript"/>
        <sz val="6.5"/>
        <color indexed="60"/>
        <rFont val="Arial"/>
        <family val="2"/>
      </rPr>
      <t>4)</t>
    </r>
  </si>
  <si>
    <r>
      <t xml:space="preserve">Net financial result, DNB Livsforsikring </t>
    </r>
    <r>
      <rPr>
        <vertAlign val="superscript"/>
        <sz val="6.5"/>
        <color indexed="60"/>
        <rFont val="Arial"/>
        <family val="2"/>
      </rPr>
      <t>3)</t>
    </r>
  </si>
  <si>
    <t xml:space="preserve">4) Moody’s and Standard &amp; Poor’s downgrades of Eksportfinans’ credit rating in the fourth quarter of 2011 resulted in sizeable unrealised gains on the company’s long-term funding. The effect of these unrealised gains on DNB’s holding, after tax, represented NOK 11.8 billion. After reviewing the fair value of the company in connection with the closing of the annual accounts, DNB wrote down the value by an amount corresponding to unrealised gains on Eksportfinans’ own debt in the fourth quarter of 2011. In 2012, 2013, 2014 and 2015, the required rate of return in the market was reduced, and Eksportfinans had sizeable unrealised losses on own debt. The impairment loss recorded by DNB in the fourth quarter of 2011 was reversed by an amount corresponding to these unrealised losses. Reversals totalling NOK 199 million were made in 2015. The remaining impairment loss was NOK 144 million at end of 2015. The impairment loss in 2011 and subsequent reversals have been reported on the line ”Profit from investments accounted for by the equity method” along with DNB’s share of profits from the company
.
</t>
  </si>
  <si>
    <r>
      <t xml:space="preserve">Other comprehensive income investments according 
to the equity method </t>
    </r>
    <r>
      <rPr>
        <vertAlign val="superscript"/>
        <sz val="6.5"/>
        <color indexed="60"/>
        <rFont val="Arial"/>
        <family val="2"/>
      </rPr>
      <t>1)</t>
    </r>
  </si>
  <si>
    <t xml:space="preserve">1) DNB has indirect ownership interests in Visa Europe through its membership in Visa Norge. In connection with the valuation of the holdings in Visa Europe as at 31 December 2015 a gain of NOK 889 million was recognised in other comprehensive income. On the realisation date, the increase in value of other comprehensive income will be recorded in profit and loss as “Profit from investments accounted for by the equity method”. </t>
  </si>
  <si>
    <t>1)  In the fourth quarter of 2015 DNB decided to change the Groups pension scheme from a defined-benefit to a defined contribution scheme with effect from 31 December 2015. The change includes the majority of its employees in Norway who were members of the Groups closed defined-benefit scheme. The change resulted in a one-time effect of NOK 1 969 million which reduced the periods pension cost. In the fourth quarter of 2014, a plan amendment was recorded for the pension scheme in the Norwegian Public Service Pension Fund, which reduced costs by NOK 93 million.</t>
  </si>
  <si>
    <r>
      <t>Traditional pension products</t>
    </r>
    <r>
      <rPr>
        <vertAlign val="superscript"/>
        <sz val="8"/>
        <color indexed="60"/>
        <rFont val="Arial"/>
        <family val="2"/>
      </rPr>
      <t xml:space="preserve"> 2)</t>
    </r>
  </si>
  <si>
    <r>
      <t>Other</t>
    </r>
    <r>
      <rPr>
        <vertAlign val="superscript"/>
        <sz val="8"/>
        <color indexed="60"/>
        <rFont val="Arial"/>
        <family val="2"/>
      </rPr>
      <t xml:space="preserve"> 3)</t>
    </r>
  </si>
  <si>
    <t>3)  Allocated capital for the segments is calculated based on the external capital adequacy requirement (Basel III) which must be met by the Group. Recorded capital is used for the Group. In consequence of stricter external capital requirements and the authorities’ signals of additional capital requirements for residential mortgages, allocated capital to Personal customers were adjusted upwards in 2015. This resulted in a lower return on capital compared with the preceding periods.</t>
  </si>
  <si>
    <t xml:space="preserve">5)  Allocated capital corresponds to the external capital adequacy requirement (Basel III) which must be met by the Group. In consequence of stricter external capital requirements and the authorities’ signals of additional capital requirements for residential mortgages, allocated capital to Personal customers were adjusted upwards in the first quarter of 2015. This resulted in a lower return on capital compared with the preceding quarters.  </t>
  </si>
  <si>
    <t xml:space="preserve">3)  Due to changes in principles, some comparative figures have been restated. See further details in Accounting principles in the annual report for 2014.
</t>
  </si>
  <si>
    <r>
      <t xml:space="preserve">Commercial paper and bonds </t>
    </r>
    <r>
      <rPr>
        <vertAlign val="superscript"/>
        <sz val="6.5"/>
        <color indexed="60"/>
        <rFont val="Arial"/>
        <family val="2"/>
      </rPr>
      <t>3)</t>
    </r>
  </si>
  <si>
    <r>
      <t xml:space="preserve">Shareholdings </t>
    </r>
    <r>
      <rPr>
        <vertAlign val="superscript"/>
        <sz val="6.5"/>
        <color indexed="60"/>
        <rFont val="Arial"/>
        <family val="2"/>
      </rPr>
      <t>3)</t>
    </r>
  </si>
  <si>
    <r>
      <t xml:space="preserve">Investment property </t>
    </r>
    <r>
      <rPr>
        <vertAlign val="superscript"/>
        <sz val="6.5"/>
        <color indexed="60"/>
        <rFont val="Arial"/>
        <family val="2"/>
      </rPr>
      <t>3)</t>
    </r>
  </si>
  <si>
    <r>
      <t xml:space="preserve">Investments in associated companies </t>
    </r>
    <r>
      <rPr>
        <vertAlign val="superscript"/>
        <sz val="6.5"/>
        <color indexed="60"/>
        <rFont val="Arial"/>
        <family val="2"/>
      </rPr>
      <t>3)</t>
    </r>
  </si>
  <si>
    <t>2)  The transfer of the risk equalision fund to the policyholders' premium reserve reduced results by NOK 883 million in the fourth quarter of 2015.</t>
  </si>
  <si>
    <t xml:space="preserve">3)  Provisions of NOK 157 million were reversed in the fourth quarter of 2013. </t>
  </si>
  <si>
    <t xml:space="preserve">5)  Impairment of capitalised systems development in the Baltics totalling NOK 500 million was recorded in the fourth quarter of 2013. </t>
  </si>
  <si>
    <r>
      <t xml:space="preserve">2016 </t>
    </r>
    <r>
      <rPr>
        <vertAlign val="superscript"/>
        <sz val="6.5"/>
        <color indexed="60"/>
        <rFont val="Arial"/>
        <family val="2"/>
      </rPr>
      <t>1)</t>
    </r>
  </si>
  <si>
    <t>1)  As of 1 February 2016.</t>
  </si>
  <si>
    <t>A total overview of subordinated loans as at 31 December 2015 can be found in the appendix on page 95-98.</t>
  </si>
  <si>
    <r>
      <t xml:space="preserve">Aa3 </t>
    </r>
    <r>
      <rPr>
        <vertAlign val="superscript"/>
        <sz val="6.5"/>
        <color indexed="60"/>
        <rFont val="Arial"/>
        <family val="2"/>
      </rPr>
      <t>2)</t>
    </r>
  </si>
  <si>
    <t>Folketrygdfondet</t>
  </si>
  <si>
    <t>Fidelity International Limited (FIL)</t>
  </si>
  <si>
    <t>BlackRock</t>
  </si>
  <si>
    <t>The Vanguard Group</t>
  </si>
  <si>
    <t>The People's Bank of China (SAFE Investment)</t>
  </si>
  <si>
    <t>Schroder Investment</t>
  </si>
  <si>
    <t>T. Rowe Price Group</t>
  </si>
  <si>
    <t>Newton Investment Management / BNY Mellon</t>
  </si>
  <si>
    <t>State Street Global Advisors</t>
  </si>
  <si>
    <t>BNP Paribas Investment / Alfred Berg</t>
  </si>
  <si>
    <t>Handelsbanken Asset Management</t>
  </si>
  <si>
    <t>KLP Asset Management</t>
  </si>
  <si>
    <t>Danske Capital</t>
  </si>
  <si>
    <t>3.4.2  Ownership according to investor category as at 31 December 2015</t>
  </si>
  <si>
    <t>70.9 (M: 73.4  F:68.4)</t>
  </si>
  <si>
    <t>USD 500.5 billion</t>
  </si>
  <si>
    <t>USD 96 887</t>
  </si>
  <si>
    <t>USD 48.7 billion or 9.7 per cent of GDP</t>
  </si>
  <si>
    <t>8.07 USD/NOK   (Average 2015)</t>
  </si>
  <si>
    <t>4.1.5  Composition of GDP in 2015</t>
  </si>
  <si>
    <t>4.1.6  Composition of exports in 2015</t>
  </si>
  <si>
    <t>Source: OECD, Economic Outlook 98 November 2015</t>
  </si>
  <si>
    <t xml:space="preserve">   Per cent</t>
  </si>
  <si>
    <t>Source: Thomson Datastream, Statistics Norway</t>
  </si>
  <si>
    <t xml:space="preserve"> 2015</t>
  </si>
  <si>
    <t>Source: Ministry of Finance, National budget 2016</t>
  </si>
  <si>
    <t>2)  The fair value of derivative instruments is adjusted for the credit risk of the counterparty (Credit Valuation Adjustment, or “CVA”) and DNB’s own credit risk (Debit Valuation Adjustments, or “DVA”). CVA and DVA are estimated based on the simulated expected exposure, probability of default, and loss given default. Counterparty credit risk is assessed based on market implied default probabilities (observed CDS spreads or indices), as well as the company’s own credit models.</t>
  </si>
  <si>
    <r>
      <t xml:space="preserve">Basis swaps </t>
    </r>
    <r>
      <rPr>
        <vertAlign val="superscript"/>
        <sz val="6.5"/>
        <color indexed="60"/>
        <rFont val="Arial"/>
        <family val="2"/>
      </rPr>
      <t>1)</t>
    </r>
  </si>
  <si>
    <r>
      <t xml:space="preserve">CVA/DVA </t>
    </r>
    <r>
      <rPr>
        <vertAlign val="superscript"/>
        <sz val="6.5"/>
        <color indexed="60"/>
        <rFont val="Arial"/>
        <family val="2"/>
      </rPr>
      <t>2)</t>
    </r>
  </si>
  <si>
    <t>3) The transfer of the risk equalision fund to the policyholders' premium reserve reduced results by NOK 980 million in the fourth quarter of 2015.</t>
  </si>
  <si>
    <t>1) In consequence of the upward adjustment of life expectancy assumptions, it will be necessary to strengthen the premium reserve for group pensions. The total required increase in reserves for the portfolio as at 31 December 2015 was NOK 11.6 billion. It will be possible to use returns in excess of the guaranteed rate of return, in addition to the profit in the risk result, to cover the required increase in reserves. However, it will not be possible to use excess returns on one contract to strengthen reserves on other contracts. The shareholder contribution will be affected by the average return achieved during the  2014-2020 period. Provided that the expected return is achieved, DNB will have to cover approximately 20 per cent of the total required increase in reserves. DNB’s share will represent approximately NOK 2.7 billion.</t>
  </si>
  <si>
    <r>
      <t xml:space="preserve">Total group pension </t>
    </r>
    <r>
      <rPr>
        <vertAlign val="superscript"/>
        <sz val="6.5"/>
        <color indexed="60"/>
        <rFont val="Arial"/>
        <family val="2"/>
      </rPr>
      <t>1) *) **)</t>
    </r>
  </si>
  <si>
    <t xml:space="preserve"> **)  Of which transferred from risk equalisation fund</t>
  </si>
  <si>
    <t>1) The transfer of the risk equalision fund to the policyholders' premium reserve reduced results by NOK 980 million in the fourth quarter of 2015.</t>
  </si>
  <si>
    <t>3)  Allocated capital corresponds to the segment's share of the recorded equity in DNB Livsforsikring. Capital is allocated to the various product areas based on estimated capital requirements according to Solvency II.</t>
  </si>
  <si>
    <t>4)  Including the owner’s share of provisions for higher life expectancy.</t>
  </si>
  <si>
    <r>
      <t xml:space="preserve">Net other operating income </t>
    </r>
    <r>
      <rPr>
        <vertAlign val="superscript"/>
        <sz val="6.5"/>
        <color indexed="60"/>
        <rFont val="Arial"/>
        <family val="2"/>
      </rPr>
      <t>1)</t>
    </r>
  </si>
  <si>
    <r>
      <t>Loans to customers</t>
    </r>
    <r>
      <rPr>
        <vertAlign val="superscript"/>
        <sz val="6.5"/>
        <color indexed="60"/>
        <rFont val="Arial"/>
        <family val="2"/>
      </rPr>
      <t xml:space="preserve"> 2)</t>
    </r>
  </si>
  <si>
    <r>
      <t>Allocated capital</t>
    </r>
    <r>
      <rPr>
        <vertAlign val="superscript"/>
        <sz val="6.5"/>
        <color indexed="60"/>
        <rFont val="Arial"/>
        <family val="2"/>
      </rPr>
      <t xml:space="preserve"> 3)</t>
    </r>
  </si>
  <si>
    <r>
      <t xml:space="preserve">Owner's share of interest result </t>
    </r>
    <r>
      <rPr>
        <vertAlign val="superscript"/>
        <sz val="6.5"/>
        <color indexed="60"/>
        <rFont val="Arial"/>
        <family val="2"/>
      </rPr>
      <t xml:space="preserve"> 1) 4)</t>
    </r>
  </si>
  <si>
    <t>2)  In consequence of the upward adjustment of life expectancy assumptions, it will be necessary to strengthen the premium reserve for group pensions. It will be possible to use returns in excess of the guaranteed rate of return to cover the required increase in reserves. However, it will not be possible to use excess returns on one contract to strengthen reserves on other contracts. The effects of not applying the solidarity principle have been reflected in the accounts for the second quarter of 2014, resulting in a reallocation between provisions for higher life expectancy and allocations to policyholders. The transfer of the risk equalision fund to the policyholders' premium reserve reduced results by NOK 980 million in the fourth quarter of 2015.</t>
  </si>
  <si>
    <t xml:space="preserve">CET1 capital ratio, future Basel III estimate (%) </t>
  </si>
  <si>
    <t>Common equity Tier 1 capital ratio, transitional rules (%)</t>
  </si>
  <si>
    <t>3)  In the fourth quarter of 2015 DNB decided to change the Groups pension scheme from a defined-benefit to a defined contribution scheme with effect from 31 December 2015. The change includes the majority of its employees in Norway who were members of the Groups closed defined-benefit scheme. The change resulted in an unallocated non-recurring effect on pension expenses of NOK 1 778 million. In the fourth quarter of 2014, a plan amendment was recorded for the pension scheme in the Norwegian Public Service Pension Fund, which reduced costs by NOK 93 million.</t>
  </si>
  <si>
    <t>1)  In the fourth quarter of 2015 DNB decided to change the Groups pension scheme from a defined-benefit to a defined contribution scheme with effect from 31 December 2015. The change includes the majority of its employees in Norway who were members of the Groups closed defined-benefit scheme. The change resulted in an unallocated non-recurring effect on pension expenses of NOK 1 778 million. In the fourth quarter of 2014, a plan amendment was recorded for the pension scheme in the Norwegian Public Service Pension Fund, which reduced costs by NOK 93 million.</t>
  </si>
  <si>
    <t>2)  In the fourth quarter of 2015 DNB decided to change the Groups pension scheme from a defined-benefit to a defined contribution scheme with effect from 31 December 2015. The change includes the majority of its employees in Norway who were members of the Groups closed defined-benefit scheme. The change resulted in an unallocated non-recurring effect on pension expenses of NOK 1 778 million. In the fourth quarter of 2014, a plan amendment was recorded for the pension scheme in the Norwegian Public Service Pension Fund, which reduced costs by NOK 93 million.</t>
  </si>
  <si>
    <t>F 2019</t>
  </si>
  <si>
    <t>73 branches in the Baltics</t>
  </si>
  <si>
    <t>Disclosure of main features of regulatory capital instruments as at 31 December 2015 - Footnotes</t>
  </si>
  <si>
    <t>Disclosure of main features of regulatory capital instruments as at 31 December 2015</t>
  </si>
  <si>
    <t>8. Amount recognised in regulatory capital (in NOK million as at 31 December 2015)</t>
  </si>
  <si>
    <t>1)  Common equity Tier 1 capital includes 50 per cent of interim profits in all quarters, apart from the leverage ratio figures. Annual figures are exclusive of dividend payments.</t>
  </si>
  <si>
    <t>- Residential mortgages</t>
  </si>
  <si>
    <t>Retail - residential mortgages</t>
  </si>
  <si>
    <t>Residential mortgages transferred to DNB Livsforsikring - assets under management</t>
  </si>
  <si>
    <t xml:space="preserve">2)  In November 2015 a portfolio of residential mortgages amounting to approximately NOK 20 billion was transferred from DNB Boligkreditt to DNB Livsforsikring. </t>
  </si>
  <si>
    <t xml:space="preserve">The majority of the credit portfolios are reported according to the IRB approach. However, one portfolio, banks and financial institutions (DNB Bank) is still subject to final IRB approval from Finanstilsynet. The portfolio Large corporate clients rated by simulation models (DNB Bank) was approved in December 2015. </t>
  </si>
  <si>
    <t xml:space="preserve">Restructuring expenses </t>
  </si>
  <si>
    <r>
      <t xml:space="preserve">Personal customers </t>
    </r>
    <r>
      <rPr>
        <i/>
        <vertAlign val="superscript"/>
        <sz val="6.5"/>
        <rFont val="Arial"/>
        <family val="2"/>
      </rPr>
      <t>5)</t>
    </r>
  </si>
  <si>
    <r>
      <t xml:space="preserve">1.2.3  Interest rate spreads - split by segments </t>
    </r>
    <r>
      <rPr>
        <b/>
        <u/>
        <vertAlign val="superscript"/>
        <sz val="12"/>
        <color indexed="25"/>
        <rFont val="Arial"/>
        <family val="2"/>
      </rPr>
      <t>1) 6)</t>
    </r>
  </si>
  <si>
    <t>6)  Spreads are calculated based on money market rates and do not include additional funding costs related to liquidity measures.</t>
  </si>
  <si>
    <t xml:space="preserve">2)  Loans to customers include accrued interest, impairment and value adjustments. Correspondingly, deposits from customers include accrued interest and value adjustments. In November 2015, a portfolio of residential mortgages amounting to approximately NOK 20 billion was sold from DNB Boligkreditt to DNB Livsforsikring. As of the same date, the portfolio was transferred from the Personal customers segment to the Traditional pension products segment. Personal Banking Norway will continue to manage the portfolio on behalf of DNB Livsforsikring.
</t>
  </si>
  <si>
    <t>In November 2015, a portfolio of residential mortgages amounting to approximately NOK 20 billion was sold from DNB Boligkreditt to DNB Livsforsikring. As of the same date, the portfolio was transferred from the Personal customers segment to the Traditional pension products segment. Personal Banking Norway will continue to manage the portfolio on behalf of DNB Livsforsikring. See specification of the effects of the transfer on net interest income and loans to customers in the table below:</t>
  </si>
  <si>
    <t xml:space="preserve">3) In November 2015, a portfolio of residential mortgages amounting to approximately NOK 20 billion was sold from DNB Boligkreditt to DNB Livsforsikring. As of the same date, the portfolio was transferred from the Personal customers segment to the Traditional pension products segment. Personal Banking Norway will continue to manage the portfolio on behalf of DNB Livsforsikring. </t>
  </si>
  <si>
    <t xml:space="preserve">1)  In November 2015, a portfolio of residential mortgages amounting to approximately NOK 20 billion was sold from DNB Boligkreditt to DNB Livsforsikring.  As of the same date, the portfolio was transferred from the Personal customers segment to the Traditional pension products segment. Personal Banking Norway will continue to manage the portfolio on behalf of DNB Livsforsikring. </t>
  </si>
  <si>
    <t>2) In November 2015, a portfolio of residential mortgages amounting to approximately NOK 20 billion was sold from DNB Boligkreditt to DNB Livsforsikring.</t>
  </si>
  <si>
    <t xml:space="preserve">4)  In November 2015 a portfolio of residential mortgages amounting to approximately NOK 20 billion was sold from DNB Boligkreditt to DNB Livsforsikring. </t>
  </si>
  <si>
    <t>In November 2015, a portfolio of residential mortgages amounting to approximately NOK 20 billion was sold from DNB Boligkreditt to DNB Livsforsikring. This portfolio is no longer included in the EAD figures as at 31 December 2015 as the loans are included in DNB Livsforsikring’s investment portfolio. This transfer explains the reduction in the volume of residential mortgages.</t>
  </si>
  <si>
    <t>The sale of a portfolio of residential mortgages amounting to approximately NOK 20 billion from DNB Boligkreditt to DNB Livsforsikring affects the relative distribution of the remaining loans in 4Q15, as the transferred loans were within low risk grades and had a low loan to value. More than 90 per cent of the  portfolio transferred had a loan to value at end-December in the interval  0-60 per cent. Exposure at default was NOK 19 billion.</t>
  </si>
  <si>
    <t>5)  The reduction in loans to personal customers in 4Q15 was due to the sale of a portfolio of residential mortgages from DNB Boligkreditt to DNB Livsforsikring in November 2015. This transfer reduced average loans in 4Q15 by NOK 8 billion.</t>
  </si>
</sst>
</file>

<file path=xl/styles.xml><?xml version="1.0" encoding="utf-8"?>
<styleSheet xmlns="http://schemas.openxmlformats.org/spreadsheetml/2006/main" xmlns:mc="http://schemas.openxmlformats.org/markup-compatibility/2006" xmlns:x14ac="http://schemas.microsoft.com/office/spreadsheetml/2009/9/ac" mc:Ignorable="x14ac">
  <numFmts count="147">
    <numFmt numFmtId="41" formatCode="_ * #,##0_ ;_ * \-#,##0_ ;_ * &quot;-&quot;_ ;_ @_ "/>
    <numFmt numFmtId="43" formatCode="_ * #,##0.00_ ;_ * \-#,##0.00_ ;_ * &quot;-&quot;??_ ;_ @_ "/>
    <numFmt numFmtId="164" formatCode="_-* #,##0_-;\-* #,##0_-;_-* &quot;-&quot;_-;_-@_-"/>
    <numFmt numFmtId="165" formatCode="_(&quot;$&quot;* #,##0_);_(&quot;$&quot;* \(#,##0\);_(&quot;$&quot;* &quot;-&quot;_);_(@_)"/>
    <numFmt numFmtId="166" formatCode="_(* #,##0_);_(* \(#,##0\);_(* &quot;-&quot;_);_(@_)"/>
    <numFmt numFmtId="167" formatCode="_(* #,##0.00_);_(* \(#,##0.00\);_(* &quot;-&quot;??_);_(@_)"/>
    <numFmt numFmtId="168" formatCode="General_)"/>
    <numFmt numFmtId="169" formatCode="0\.00_);\(0\.00\)"/>
    <numFmt numFmtId="170" formatCode="0\.0_);\(0\.0\)"/>
    <numFmt numFmtId="171" formatCode="_(* #,##0_);_(* \(#,##0\);_(* &quot;0&quot;_);_(@_)"/>
    <numFmt numFmtId="172" formatCode="_(* #,##0_);_(* \(#,##0\);_(* &quot;0&quot;??_);_(@_)"/>
    <numFmt numFmtId="173" formatCode="@&quot; &quot;"/>
    <numFmt numFmtId="174" formatCode="_(* #,##0_);_(* \(#,##0\);_(* &quot;&quot;_);_(@_)"/>
    <numFmt numFmtId="175" formatCode="@_)"/>
    <numFmt numFmtId="176" formatCode="_(* #,##0_);_(* \(#,##0\);_(* &quot;&quot;??_);_(@_)"/>
    <numFmt numFmtId="177" formatCode="0\.00_);\(0\.00\);\-_)"/>
    <numFmt numFmtId="178" formatCode="0.0"/>
    <numFmt numFmtId="179" formatCode="#,##0_);\(#,##0\);0_)"/>
    <numFmt numFmtId="180" formatCode="#,##0;\(#,##0\)"/>
    <numFmt numFmtId="181" formatCode="#,##0.0_);\(#,##0.0\)"/>
    <numFmt numFmtId="182" formatCode="&quot;£&quot;_(#,##0.00_);&quot;£&quot;\(#,##0.00\)"/>
    <numFmt numFmtId="183" formatCode="#,##0.0_)\x;\(#,##0.0\)\x"/>
    <numFmt numFmtId="184" formatCode="#,##0.0_)_x;\(#,##0.0\)_x"/>
    <numFmt numFmtId="185" formatCode="0.0_)\%;\(0.0\)\%"/>
    <numFmt numFmtId="186" formatCode="#,##0.0_)_%;\(#,##0.0\)_%"/>
    <numFmt numFmtId="187" formatCode="0.00%;\(0.00\)%"/>
    <numFmt numFmtId="188" formatCode="###0;\(###0\)"/>
    <numFmt numFmtId="189" formatCode="###0.0;\(###0.0\)"/>
    <numFmt numFmtId="190" formatCode="###0.0&quot;x&quot;;\(###0.0\)&quot;x&quot;"/>
    <numFmt numFmtId="191" formatCode="###0.0_x;\(###0.0\)_x"/>
    <numFmt numFmtId="192" formatCode="0\A"/>
    <numFmt numFmtId="193" formatCode="\$0.00;\(\$0.00\)"/>
    <numFmt numFmtId="194" formatCode="_-* #,##0_-;\(#,##0\);_-* &quot;–&quot;_-;_-@_-"/>
    <numFmt numFmtId="195" formatCode="#,##0;\(#,##0\);\–;@"/>
    <numFmt numFmtId="196" formatCode="0.0&quot;  &quot;"/>
    <numFmt numFmtId="197" formatCode="0.000"/>
    <numFmt numFmtId="198" formatCode="_-* #,##0.00\ [$€-1]_-;\-* #,##0.00\ [$€-1]_-;_-* &quot;-&quot;??\ [$€-1]_-"/>
    <numFmt numFmtId="199" formatCode="0.0%"/>
    <numFmt numFmtId="200" formatCode="0.0_)\%;\(0.0\)\%;0.0_)\%;@_)_%"/>
    <numFmt numFmtId="201" formatCode="#,##0.0_)_%;\(#,##0.0\)_%;0.0_)_%;@_)_%"/>
    <numFmt numFmtId="202" formatCode="#,##0.0_);\(#,##0.0\);#,##0.0_);@_)"/>
    <numFmt numFmtId="203" formatCode="&quot;£&quot;_(#,##0.00_);&quot;£&quot;\(#,##0.00\);&quot;£&quot;_(0.00_);@_)"/>
    <numFmt numFmtId="204" formatCode="#,##0.00_);\(#,##0.00\);0.00_);@_)"/>
    <numFmt numFmtId="205" formatCode="\€_(#,##0.00_);\€\(#,##0.00\);\€_(0.00_);@_)"/>
    <numFmt numFmtId="206" formatCode="#,##0_)\x;\(#,##0\)\x;0_)\x;@_)_x"/>
    <numFmt numFmtId="207" formatCode="#,##0_)_x;\(#,##0\)_x;0_)_x;@_)_x"/>
    <numFmt numFmtId="208" formatCode="\£#,##0_);\(\£#,##0\)"/>
    <numFmt numFmtId="209" formatCode="0%;\(0\)%"/>
    <numFmt numFmtId="210" formatCode="0.0000000"/>
    <numFmt numFmtId="211" formatCode="#,##0_%_);\(#,##0\)_%;#,##0_%_);@_%_)"/>
    <numFmt numFmtId="212" formatCode="#,##0_%_);\(#,##0\)_%;**;@_%_)"/>
    <numFmt numFmtId="213" formatCode="#,##0.00_%_);\(#,##0.00\)_%;#,##0.00_%_);@_%_)"/>
    <numFmt numFmtId="214" formatCode="#,##0.00_%_);\(#,##0.00\)_%;**;@_%_)"/>
    <numFmt numFmtId="215" formatCode="#,##0.000_%_);\(#,##0.000\)_%;**;@_%_)"/>
    <numFmt numFmtId="216" formatCode="#,##0.0_%_);\(#,##0.0\)_%;**;@_%_)"/>
    <numFmt numFmtId="217" formatCode="&quot;$&quot;#,##0.0;\(&quot;$&quot;#,##0.0\);&quot;$&quot;#,##0.0"/>
    <numFmt numFmtId="218" formatCode="\£#,##0.0;\(\£#,##0.0\);\£#,##0.0"/>
    <numFmt numFmtId="219" formatCode="_-&quot;€&quot;* #,##0.00_-;\-&quot;€&quot;* #,##0.00_-;_-&quot;€&quot;* &quot;-&quot;??_-;_-@_-"/>
    <numFmt numFmtId="220" formatCode="&quot;$&quot;#,##0_%_);\(&quot;$&quot;#,##0\)_%;&quot;$&quot;#,##0_%_);@_%_)"/>
    <numFmt numFmtId="221" formatCode="&quot;$&quot;#,##0.00_%_);\(&quot;$&quot;#,##0.00\)_%;&quot;$&quot;#,##0.00_%_);@_%_)"/>
    <numFmt numFmtId="222" formatCode="&quot;$&quot;#,##0.00_%_);\(&quot;$&quot;#,##0.00\)_%;**;@_%_)"/>
    <numFmt numFmtId="223" formatCode="&quot;$&quot;#,##0.0_%_);\(&quot;$&quot;#,##0.0\)_%;**;@_%_)"/>
    <numFmt numFmtId="224" formatCode="0.000000"/>
    <numFmt numFmtId="225" formatCode="m/d/yy_%_)"/>
    <numFmt numFmtId="226" formatCode="_-* #,##0.00\ _€_-;\-* #,##0.00\ _€_-;_-* &quot;-&quot;??\ _€_-;_-@_-"/>
    <numFmt numFmtId="227" formatCode="0_%_);\(0\)_%;0_%_);@_%_)"/>
    <numFmt numFmtId="228" formatCode="#,##0.0;\-#,##0.0;&quot;         -&quot;"/>
    <numFmt numFmtId="229" formatCode="0.0\%_);\(0.0\%\);0.0\%_);@_%_)"/>
    <numFmt numFmtId="230" formatCode="&quot;$&quot;#,##0.0_%_);\(&quot;$&quot;#,##0.0\)_%"/>
    <numFmt numFmtId="231" formatCode="&quot;$&quot;#,##0.00_%_);\(&quot;$&quot;#,##0.00\)_%"/>
    <numFmt numFmtId="232" formatCode="0.0\x_)_);&quot;NM    &quot;;0.0\x_)_)"/>
    <numFmt numFmtId="233" formatCode="0.0%_);\(0.0%\)"/>
    <numFmt numFmtId="234" formatCode="_-* #,##0_-;_-* #,##0\-;_-* &quot;-&quot;_-;_-@_-"/>
    <numFmt numFmtId="235" formatCode="#,##0%_);\(#,##0%\)"/>
    <numFmt numFmtId="236" formatCode="#,##0\x_);\(#,##0\x\)"/>
    <numFmt numFmtId="237" formatCode="#,##0.0_x_)_);&quot;NM&quot;_x_)_);#,##0.0_x_)_);@_x_)_)"/>
    <numFmt numFmtId="238" formatCode="0.0&quot;%&quot;"/>
    <numFmt numFmtId="239" formatCode="_-&quot;€&quot;* #,##0_-;\-&quot;€&quot;* #,##0_-;_-&quot;€&quot;* &quot;-&quot;_-;_-@_-"/>
    <numFmt numFmtId="240" formatCode="#,##0.0\%_);\(#,##0.0\%\);#,##0.0\%_);@_)"/>
    <numFmt numFmtId="241" formatCode="0.0%_);\(0.0%\);**;@_%_)"/>
    <numFmt numFmtId="242" formatCode="#,##0.0\ \x;[Red]\(#,##0.0\ \x\)"/>
    <numFmt numFmtId="243" formatCode="#,###,##0.00;\(#,###,##0.00\)"/>
    <numFmt numFmtId="244" formatCode="0&quot;%&quot;"/>
    <numFmt numFmtId="245" formatCode="#,##0.0_%_);\(#,##0.0\)_%"/>
    <numFmt numFmtId="246" formatCode="_-&quot;L.&quot;\ * #,##0_-;\-&quot;L.&quot;\ * #,##0_-;_-&quot;L.&quot;\ * &quot;-&quot;_-;_-@_-"/>
    <numFmt numFmtId="247" formatCode="\¥#,##0_);\(\¥#,##0\)"/>
    <numFmt numFmtId="248" formatCode="_-* #,##0\ &quot;€&quot;_-;\-* #,##0\ &quot;€&quot;_-;_-* &quot;-&quot;\ &quot;€&quot;_-;_-@_-"/>
    <numFmt numFmtId="249" formatCode="_-* #,##0\ _€_-;\-* #,##0\ _€_-;_-* &quot;-&quot;\ _€_-;_-@_-"/>
    <numFmt numFmtId="250" formatCode="_-* #,##0.00\ &quot;€&quot;_-;\-* #,##0.00\ &quot;€&quot;_-;_-* &quot;-&quot;??\ &quot;€&quot;_-;_-@_-"/>
    <numFmt numFmtId="251" formatCode="\_x0000_\_x0000__ * #,##0.00_ ;_ * \-#,##0.00_ ;_ * &quot;-&quot;??_ ;_ @"/>
    <numFmt numFmtId="252" formatCode="\_x0000_\_x0000__ &quot;kr&quot;\ * #,##0_ ;_ &quot;kr&quot;\ * \-#,##0_ ;_ &quot;kr&quot;\ * &quot;-&quot;_ ;_ @"/>
    <numFmt numFmtId="253" formatCode="\_x0000_\_x0000__ &quot;kr&quot;\ * #,##0.00_ ;_ &quot;kr&quot;\ * \-#,##0.00_ ;_ &quot;kr&quot;\ * &quot;-&quot;??_ ;_ @"/>
    <numFmt numFmtId="254" formatCode="\_x0000_\_x0000__(* #,##0.00_);_(* \(#,##0.00\);_(* &quot;-&quot;??_);_(@"/>
    <numFmt numFmtId="255" formatCode="#,##0_);\(#,##0\);\–;@"/>
    <numFmt numFmtId="256" formatCode="_(* #,##0_);_(* \(#,##0\);_(* &quot;-&quot;??_);_(@_)"/>
    <numFmt numFmtId="257" formatCode="###\ ##0_);\(###\ ##0\)"/>
    <numFmt numFmtId="258" formatCode="0.0_);\(0.0\)"/>
    <numFmt numFmtId="259" formatCode="0.00_);\(0.00\);\-_)"/>
    <numFmt numFmtId="260" formatCode="0.0_);\(0.0\);\-_)"/>
    <numFmt numFmtId="261" formatCode="#,##0_);\(#,##0\)"/>
    <numFmt numFmtId="262" formatCode="#,##0.0_);\(#,##0.0\);0.0_)"/>
    <numFmt numFmtId="263" formatCode="_(* #,##0_);_(* \(#,##0\);0_);_(@_)"/>
    <numFmt numFmtId="264" formatCode="_(* #,##0.0_);_(* \(#,##0.0\);_(* &quot;-&quot;_);_(@_)"/>
    <numFmt numFmtId="265" formatCode="&quot;1.&quot;@"/>
    <numFmt numFmtId="266" formatCode="0.00_);\(0.00\);0.00_)"/>
    <numFmt numFmtId="267" formatCode="&quot;2.&quot;@"/>
    <numFmt numFmtId="268" formatCode="&quot;- &quot;@"/>
    <numFmt numFmtId="269" formatCode="#,##0.0_);\(#,##0.0\);&quot;&quot;"/>
    <numFmt numFmtId="270" formatCode="0.0_);\(0.0\);&quot;&quot;"/>
    <numFmt numFmtId="271" formatCode="0.00_);\(0.00\);&quot;&quot;"/>
    <numFmt numFmtId="272" formatCode="0\.00_);\(0\.00\);&quot;&quot;"/>
    <numFmt numFmtId="273" formatCode="_(* #,##0.00_);_(* \(#,##0.00\);_(* &quot;-&quot;_);_(@_)"/>
    <numFmt numFmtId="274" formatCode="0.0\ %"/>
    <numFmt numFmtId="275" formatCode="_(* #,##0_);_(* \(#,##0\);_(* &quot;-&quot;?_);_(@_)"/>
    <numFmt numFmtId="276" formatCode="0.0_);\(0.0\);_(* &quot;0,0&quot;_);_(@_)"/>
    <numFmt numFmtId="277" formatCode="#,##0_)"/>
    <numFmt numFmtId="278" formatCode="&quot;3.&quot;@"/>
    <numFmt numFmtId="279" formatCode="_ * #,##0_ ;_ * \-#,##0_ ;_ * &quot;-&quot;??_ ;_ @_ "/>
    <numFmt numFmtId="280" formatCode="#,##0.00_);\(#,##0.00\)"/>
    <numFmt numFmtId="281" formatCode="&quot;4.&quot;@"/>
    <numFmt numFmtId="282" formatCode="\(0&quot;%)&quot;"/>
    <numFmt numFmtId="283" formatCode="_(* #,##0.0_);_(* \(#,##0.00\);_(* &quot;-&quot;??_);_(@_)"/>
    <numFmt numFmtId="284" formatCode="&quot;fl&quot;#,##0_);\(&quot;fl&quot;#,##0\)"/>
    <numFmt numFmtId="285" formatCode="&quot;fl&quot;#,##0_);[Red]\(&quot;fl&quot;#,##0\)"/>
    <numFmt numFmtId="286" formatCode="&quot;fl&quot;#,##0.00_);\(&quot;fl&quot;#,##0.00\)"/>
    <numFmt numFmtId="287" formatCode="_([$€-2]\ * #.##0.00_);_([$€-2]\ * \(#.##0.00\);_([$€-2]\ * &quot;-&quot;??_)"/>
    <numFmt numFmtId="288" formatCode="_-&quot;$&quot;* #,##0.00_-;\-&quot;$&quot;* #,##0.00_-;_-&quot;$&quot;* &quot;-&quot;??_-;_-@_-"/>
    <numFmt numFmtId="289" formatCode="_-&quot;$&quot;* #,##0_-;\-&quot;$&quot;* #,##0_-;_-&quot;$&quot;* &quot;-&quot;_-;_-@_-"/>
    <numFmt numFmtId="290" formatCode="#,###"/>
    <numFmt numFmtId="291" formatCode="#,###;\-#,###"/>
    <numFmt numFmtId="292" formatCode="yyyy\-mm\-dd"/>
    <numFmt numFmtId="293" formatCode="yyyy\-mm\-dd\ h:mm:ss"/>
    <numFmt numFmtId="294" formatCode="&quot;Yes&quot;;&quot;Yes&quot;;&quot;No&quot;"/>
    <numFmt numFmtId="295" formatCode="0.0000%"/>
    <numFmt numFmtId="296" formatCode="0000"/>
    <numFmt numFmtId="297" formatCode="#.0,,,"/>
    <numFmt numFmtId="298" formatCode="_(* #,##0.0_);_(* \(#,##0.0\);_(* &quot;0,0&quot;_);_(@_)"/>
    <numFmt numFmtId="299" formatCode="#&quot;%&quot;"/>
    <numFmt numFmtId="300" formatCode="[$-809]d\ mmmm\ yyyy;@"/>
    <numFmt numFmtId="301" formatCode="_(&quot;kr&quot;* #,##0.00_);_(&quot;kr&quot;* \(#,##0.00\);_(&quot;kr&quot;* &quot;-&quot;??_);_(@_)"/>
    <numFmt numFmtId="302" formatCode="_(&quot;kr&quot;* #,##0_);_(&quot;kr&quot;* \(#,##0\);_(&quot;kr&quot;* &quot;-&quot;_);_(@_)"/>
    <numFmt numFmtId="303" formatCode="_(&quot;$&quot;* #,##0.00_);_(&quot;$&quot;* \(#,##0.00\);_(&quot;$&quot;* &quot;-&quot;??_);_(@_)"/>
    <numFmt numFmtId="304" formatCode="_-* #,##0.00_-;\-* #,##0.00_-;_-* &quot;-&quot;??_-;_-@_-"/>
    <numFmt numFmtId="305" formatCode="_-* #,##0.00_р_._-;\-* #,##0.00_р_._-;_-* &quot;-&quot;??_р_._-;_-@_-"/>
    <numFmt numFmtId="306" formatCode="_ * #,##0.00000_ ;_ * \-#,##0.00000_ ;_ * &quot;-&quot;??_ ;_ @_ "/>
    <numFmt numFmtId="307" formatCode="_(* #,##0.000_);_(* \(#,##0.000\);_(* &quot;-&quot;_);_(@_)"/>
    <numFmt numFmtId="308" formatCode="_(* #,##0_);_(* \(#,##0\);0_)"/>
  </numFmts>
  <fonts count="37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sz val="10"/>
      <name val="Verdana"/>
      <family val="2"/>
    </font>
    <font>
      <sz val="14"/>
      <name val="Verdana"/>
      <family val="2"/>
    </font>
    <font>
      <sz val="6"/>
      <name val="Verdana"/>
      <family val="2"/>
    </font>
    <font>
      <sz val="7"/>
      <name val="Verdana"/>
      <family val="2"/>
    </font>
    <font>
      <b/>
      <sz val="14"/>
      <name val="Verdana"/>
      <family val="2"/>
    </font>
    <font>
      <sz val="15"/>
      <name val="Verdana"/>
      <family val="2"/>
    </font>
    <font>
      <sz val="8"/>
      <name val="Verdana"/>
      <family val="2"/>
    </font>
    <font>
      <b/>
      <sz val="10"/>
      <name val="Arial"/>
      <family val="2"/>
    </font>
    <font>
      <i/>
      <sz val="10"/>
      <name val="Arial"/>
      <family val="2"/>
    </font>
    <font>
      <i/>
      <sz val="6"/>
      <name val="Verdana"/>
      <family val="2"/>
    </font>
    <font>
      <sz val="9"/>
      <name val="Verdana"/>
      <family val="2"/>
    </font>
    <font>
      <b/>
      <sz val="6"/>
      <name val="Arial"/>
      <family val="2"/>
    </font>
    <font>
      <b/>
      <sz val="7"/>
      <name val="Verdana"/>
      <family val="2"/>
    </font>
    <font>
      <sz val="10"/>
      <name val="Arial"/>
      <family val="2"/>
    </font>
    <font>
      <sz val="9"/>
      <name val="Arial"/>
      <family val="2"/>
    </font>
    <font>
      <sz val="9"/>
      <color indexed="8"/>
      <name val="Times New Roman"/>
      <family val="1"/>
    </font>
    <font>
      <b/>
      <sz val="10"/>
      <color indexed="8"/>
      <name val="Times New Roman"/>
      <family val="1"/>
    </font>
    <font>
      <sz val="8"/>
      <name val="Arial"/>
      <family val="2"/>
    </font>
    <font>
      <sz val="9"/>
      <color indexed="9"/>
      <name val="Times New Roman"/>
      <family val="1"/>
    </font>
    <font>
      <sz val="10"/>
      <color indexed="22"/>
      <name val="Arial"/>
      <family val="2"/>
    </font>
    <font>
      <b/>
      <sz val="24"/>
      <name val="Times New Roman"/>
      <family val="1"/>
    </font>
    <font>
      <sz val="9"/>
      <name val="Times New Roman"/>
      <family val="1"/>
    </font>
    <font>
      <u/>
      <sz val="10.1"/>
      <color indexed="36"/>
      <name val="Arial"/>
      <family val="2"/>
    </font>
    <font>
      <b/>
      <sz val="8.5"/>
      <color indexed="17"/>
      <name val="Arial"/>
      <family val="2"/>
    </font>
    <font>
      <sz val="7"/>
      <name val="Arial"/>
      <family val="2"/>
    </font>
    <font>
      <b/>
      <sz val="7"/>
      <color indexed="17"/>
      <name val="Arial"/>
      <family val="2"/>
    </font>
    <font>
      <sz val="8.5"/>
      <color indexed="8"/>
      <name val="Arial"/>
      <family val="2"/>
    </font>
    <font>
      <b/>
      <sz val="12"/>
      <name val="Arial"/>
      <family val="2"/>
    </font>
    <font>
      <u/>
      <sz val="10.1"/>
      <color indexed="12"/>
      <name val="Arial"/>
      <family val="2"/>
    </font>
    <font>
      <sz val="10"/>
      <name val="MS Sans Serif"/>
      <family val="2"/>
    </font>
    <font>
      <b/>
      <sz val="14"/>
      <name val="Arial"/>
      <family val="2"/>
    </font>
    <font>
      <i/>
      <sz val="10"/>
      <name val="Helv"/>
    </font>
    <font>
      <b/>
      <sz val="14"/>
      <name val="Times New Roman"/>
      <family val="1"/>
    </font>
    <font>
      <sz val="12"/>
      <name val="Helvetica"/>
    </font>
    <font>
      <b/>
      <sz val="8"/>
      <name val="HelveticaNeue Condensed"/>
    </font>
    <font>
      <sz val="8"/>
      <name val="HelveticaNeue LightCond"/>
      <family val="2"/>
    </font>
    <font>
      <b/>
      <sz val="7"/>
      <name val="HelveticaNeue Condensed"/>
      <family val="2"/>
    </font>
    <font>
      <b/>
      <sz val="9"/>
      <name val="Times New Roman"/>
      <family val="1"/>
    </font>
    <font>
      <b/>
      <sz val="11"/>
      <name val="Times New Roman"/>
      <family val="1"/>
    </font>
    <font>
      <b/>
      <sz val="8.5"/>
      <color indexed="8"/>
      <name val="Arial"/>
      <family val="2"/>
    </font>
    <font>
      <b/>
      <sz val="8.5"/>
      <color indexed="17"/>
      <name val="Arial"/>
      <family val="2"/>
    </font>
    <font>
      <b/>
      <sz val="10"/>
      <name val="Times New Roman"/>
      <family val="1"/>
    </font>
    <font>
      <b/>
      <u/>
      <sz val="10"/>
      <name val="Verdana"/>
      <family val="2"/>
    </font>
    <font>
      <i/>
      <sz val="7"/>
      <name val="Verdana"/>
      <family val="2"/>
    </font>
    <font>
      <b/>
      <vertAlign val="superscript"/>
      <sz val="7"/>
      <name val="Verdana"/>
      <family val="2"/>
    </font>
    <font>
      <sz val="10"/>
      <name val="Arial"/>
      <family val="2"/>
    </font>
    <font>
      <sz val="9"/>
      <color indexed="8"/>
      <name val="Times New Roman"/>
      <family val="1"/>
    </font>
    <font>
      <b/>
      <sz val="10"/>
      <color indexed="8"/>
      <name val="Times New Roman"/>
      <family val="1"/>
    </font>
    <font>
      <sz val="8"/>
      <name val="Arial"/>
      <family val="2"/>
    </font>
    <font>
      <sz val="10"/>
      <color indexed="22"/>
      <name val="Arial"/>
      <family val="2"/>
    </font>
    <font>
      <sz val="9"/>
      <name val="Times New Roman"/>
      <family val="1"/>
    </font>
    <font>
      <u/>
      <sz val="10.1"/>
      <color indexed="36"/>
      <name val="Arial"/>
      <family val="2"/>
    </font>
    <font>
      <sz val="7"/>
      <name val="Arial"/>
      <family val="2"/>
    </font>
    <font>
      <sz val="8.5"/>
      <color indexed="8"/>
      <name val="Arial"/>
      <family val="2"/>
    </font>
    <font>
      <u/>
      <sz val="10.1"/>
      <color indexed="12"/>
      <name val="Arial"/>
      <family val="2"/>
    </font>
    <font>
      <sz val="10"/>
      <name val="MS Sans Serif"/>
      <family val="2"/>
    </font>
    <font>
      <b/>
      <sz val="14"/>
      <name val="Times New Roman"/>
      <family val="1"/>
    </font>
    <font>
      <b/>
      <sz val="9"/>
      <name val="Times New Roman"/>
      <family val="1"/>
    </font>
    <font>
      <b/>
      <sz val="11"/>
      <name val="Times New Roman"/>
      <family val="1"/>
    </font>
    <font>
      <b/>
      <sz val="8.5"/>
      <color indexed="8"/>
      <name val="Arial"/>
      <family val="2"/>
    </font>
    <font>
      <b/>
      <sz val="10"/>
      <name val="Times New Roman"/>
      <family val="1"/>
    </font>
    <font>
      <b/>
      <sz val="15"/>
      <color indexed="62"/>
      <name val="Calibri"/>
      <family val="2"/>
      <charset val="186"/>
    </font>
    <font>
      <b/>
      <sz val="13"/>
      <color indexed="62"/>
      <name val="Calibri"/>
      <family val="2"/>
      <charset val="186"/>
    </font>
    <font>
      <sz val="11"/>
      <color indexed="8"/>
      <name val="Calibri"/>
      <family val="2"/>
      <charset val="186"/>
    </font>
    <font>
      <b/>
      <sz val="11"/>
      <color indexed="62"/>
      <name val="Calibri"/>
      <family val="2"/>
      <charset val="186"/>
    </font>
    <font>
      <sz val="11"/>
      <color indexed="9"/>
      <name val="Calibri"/>
      <family val="2"/>
      <charset val="186"/>
    </font>
    <font>
      <i/>
      <sz val="11"/>
      <color indexed="23"/>
      <name val="Calibri"/>
      <family val="2"/>
      <charset val="186"/>
    </font>
    <font>
      <sz val="11"/>
      <color indexed="20"/>
      <name val="Calibri"/>
      <family val="2"/>
      <charset val="186"/>
    </font>
    <font>
      <sz val="11"/>
      <color indexed="17"/>
      <name val="Calibri"/>
      <family val="2"/>
      <charset val="186"/>
    </font>
    <font>
      <sz val="11"/>
      <color indexed="10"/>
      <name val="Calibri"/>
      <family val="2"/>
      <charset val="186"/>
    </font>
    <font>
      <b/>
      <sz val="11"/>
      <color indexed="63"/>
      <name val="Calibri"/>
      <family val="2"/>
      <charset val="186"/>
    </font>
    <font>
      <sz val="11"/>
      <color indexed="62"/>
      <name val="Calibri"/>
      <family val="2"/>
      <charset val="186"/>
    </font>
    <font>
      <sz val="11"/>
      <color indexed="19"/>
      <name val="Calibri"/>
      <family val="2"/>
      <charset val="186"/>
    </font>
    <font>
      <sz val="10"/>
      <color indexed="8"/>
      <name val="Arial"/>
      <family val="2"/>
      <charset val="186"/>
    </font>
    <font>
      <b/>
      <sz val="18"/>
      <color indexed="62"/>
      <name val="Cambria"/>
      <family val="2"/>
      <charset val="186"/>
    </font>
    <font>
      <b/>
      <sz val="11"/>
      <color indexed="10"/>
      <name val="Calibri"/>
      <family val="2"/>
      <charset val="186"/>
    </font>
    <font>
      <b/>
      <sz val="11"/>
      <color indexed="8"/>
      <name val="Calibri"/>
      <family val="2"/>
      <charset val="186"/>
    </font>
    <font>
      <b/>
      <sz val="11"/>
      <color indexed="9"/>
      <name val="Calibri"/>
      <family val="2"/>
      <charset val="186"/>
    </font>
    <font>
      <sz val="9"/>
      <color indexed="8"/>
      <name val="Arial"/>
      <family val="2"/>
    </font>
    <font>
      <sz val="10"/>
      <name val="Arial"/>
      <family val="2"/>
    </font>
    <font>
      <sz val="12"/>
      <name val="Arial"/>
      <family val="2"/>
    </font>
    <font>
      <b/>
      <sz val="8"/>
      <name val="Arial"/>
      <family val="2"/>
    </font>
    <font>
      <b/>
      <sz val="12"/>
      <name val="Helv"/>
    </font>
    <font>
      <sz val="10"/>
      <name val="Times New Roman"/>
      <family val="1"/>
    </font>
    <font>
      <sz val="10"/>
      <color indexed="8"/>
      <name val="Arial"/>
      <family val="2"/>
    </font>
    <font>
      <b/>
      <sz val="9"/>
      <name val="Helv"/>
    </font>
    <font>
      <sz val="9"/>
      <name val="Helv"/>
    </font>
    <font>
      <sz val="11"/>
      <name val="Arial"/>
      <family val="2"/>
    </font>
    <font>
      <b/>
      <sz val="10"/>
      <name val="Helv"/>
    </font>
    <font>
      <sz val="11"/>
      <name val="Helv"/>
    </font>
    <font>
      <sz val="8"/>
      <color indexed="12"/>
      <name val="Arial"/>
      <family val="2"/>
    </font>
    <font>
      <b/>
      <sz val="11"/>
      <name val="Times CE"/>
      <charset val="238"/>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sz val="10"/>
      <color indexed="9"/>
      <name val="Arial"/>
      <family val="2"/>
    </font>
    <font>
      <sz val="8"/>
      <name val="Times"/>
    </font>
    <font>
      <b/>
      <sz val="10"/>
      <color indexed="52"/>
      <name val="Arial"/>
      <family val="2"/>
    </font>
    <font>
      <sz val="10"/>
      <color indexed="8"/>
      <name val="Tms Rmn"/>
    </font>
    <font>
      <sz val="12"/>
      <color indexed="8"/>
      <name val="Arial"/>
      <family val="2"/>
    </font>
    <font>
      <sz val="8"/>
      <name val="Times New Roman"/>
      <family val="1"/>
    </font>
    <font>
      <u val="singleAccounting"/>
      <sz val="10"/>
      <name val="Arial"/>
      <family val="2"/>
    </font>
    <font>
      <sz val="10"/>
      <name val="Frutiger 45 Light"/>
      <family val="2"/>
    </font>
    <font>
      <sz val="11"/>
      <color indexed="12"/>
      <name val="Arial"/>
      <family val="2"/>
    </font>
    <font>
      <sz val="8"/>
      <name val="Palatino"/>
      <family val="1"/>
    </font>
    <font>
      <b/>
      <u/>
      <sz val="10"/>
      <color indexed="16"/>
      <name val="Arial"/>
      <family val="2"/>
    </font>
    <font>
      <sz val="14"/>
      <name val="Palatino"/>
      <family val="1"/>
    </font>
    <font>
      <sz val="16"/>
      <name val="Palatino"/>
      <family val="1"/>
    </font>
    <font>
      <sz val="32"/>
      <name val="Helvetica-Black"/>
    </font>
    <font>
      <sz val="8"/>
      <color indexed="16"/>
      <name val="Palatino"/>
      <family val="1"/>
    </font>
    <font>
      <sz val="10"/>
      <name val="Arial Narrow"/>
      <family val="2"/>
    </font>
    <font>
      <sz val="10"/>
      <name val="Tms Rmn"/>
    </font>
    <font>
      <u val="doubleAccounting"/>
      <sz val="10"/>
      <name val="Arial"/>
      <family val="2"/>
    </font>
    <font>
      <sz val="10"/>
      <name val="CG Times (PCL6)"/>
    </font>
    <font>
      <sz val="10"/>
      <color indexed="20"/>
      <name val="Arial"/>
      <family val="2"/>
    </font>
    <font>
      <sz val="10"/>
      <name val="Times New Roman Baltic"/>
      <charset val="186"/>
    </font>
    <font>
      <sz val="8"/>
      <color indexed="8"/>
      <name val="Arial"/>
      <family val="2"/>
    </font>
    <font>
      <sz val="6"/>
      <color indexed="23"/>
      <name val="Helvetica-Black"/>
    </font>
    <font>
      <sz val="9.5"/>
      <color indexed="23"/>
      <name val="Helvetica-Black"/>
    </font>
    <font>
      <sz val="7"/>
      <name val="Palatino"/>
      <family val="1"/>
    </font>
    <font>
      <i/>
      <sz val="10"/>
      <color indexed="23"/>
      <name val="Arial"/>
      <family val="2"/>
    </font>
    <font>
      <sz val="10"/>
      <color indexed="17"/>
      <name val="Arial"/>
      <family val="2"/>
    </font>
    <font>
      <sz val="9"/>
      <name val="Futura UBS Bk"/>
      <family val="2"/>
    </font>
    <font>
      <sz val="6"/>
      <color indexed="16"/>
      <name val="Palatino"/>
      <family val="1"/>
    </font>
    <font>
      <sz val="6"/>
      <name val="Palatino"/>
      <family val="1"/>
    </font>
    <font>
      <b/>
      <i/>
      <sz val="8"/>
      <name val="Helv"/>
    </font>
    <font>
      <b/>
      <sz val="15"/>
      <color indexed="56"/>
      <name val="Calibri"/>
      <family val="2"/>
      <charset val="186"/>
    </font>
    <font>
      <sz val="10"/>
      <name val="Helvetica-Black"/>
    </font>
    <font>
      <sz val="28"/>
      <name val="Helvetica-Black"/>
    </font>
    <font>
      <b/>
      <sz val="13"/>
      <color indexed="56"/>
      <name val="Calibri"/>
      <family val="2"/>
      <charset val="186"/>
    </font>
    <font>
      <sz val="10"/>
      <name val="Palatino"/>
    </font>
    <font>
      <sz val="18"/>
      <name val="Palatino"/>
      <family val="1"/>
    </font>
    <font>
      <b/>
      <sz val="11"/>
      <color indexed="56"/>
      <name val="Calibri"/>
      <family val="2"/>
      <charset val="186"/>
    </font>
    <font>
      <i/>
      <sz val="14"/>
      <name val="Palatino"/>
      <family val="1"/>
    </font>
    <font>
      <sz val="10"/>
      <color indexed="62"/>
      <name val="Arial"/>
      <family val="2"/>
    </font>
    <font>
      <sz val="10"/>
      <color indexed="52"/>
      <name val="Arial"/>
      <family val="2"/>
    </font>
    <font>
      <b/>
      <sz val="10"/>
      <color indexed="8"/>
      <name val="Arial"/>
      <family val="2"/>
    </font>
    <font>
      <b/>
      <sz val="10"/>
      <color indexed="9"/>
      <name val="Arial"/>
      <family val="2"/>
    </font>
    <font>
      <sz val="11"/>
      <color indexed="60"/>
      <name val="Calibri"/>
      <family val="2"/>
      <charset val="186"/>
    </font>
    <font>
      <sz val="10"/>
      <name val="Courier"/>
      <family val="3"/>
    </font>
    <font>
      <sz val="8"/>
      <color indexed="23"/>
      <name val="Arial Narrow"/>
      <family val="2"/>
    </font>
    <font>
      <sz val="14"/>
      <name val="Arial"/>
      <family val="2"/>
    </font>
    <font>
      <sz val="10"/>
      <name val="Garamond"/>
      <family val="1"/>
    </font>
    <font>
      <sz val="10"/>
      <name val="Palatino"/>
      <family val="1"/>
    </font>
    <font>
      <sz val="10"/>
      <color indexed="60"/>
      <name val="Arial"/>
      <family val="2"/>
    </font>
    <font>
      <b/>
      <sz val="15"/>
      <color indexed="56"/>
      <name val="Arial"/>
      <family val="2"/>
    </font>
    <font>
      <b/>
      <sz val="13"/>
      <color indexed="56"/>
      <name val="Arial"/>
      <family val="2"/>
    </font>
    <font>
      <b/>
      <sz val="11"/>
      <color indexed="56"/>
      <name val="Arial"/>
      <family val="2"/>
    </font>
    <font>
      <b/>
      <sz val="26"/>
      <name val="Times New Roman"/>
      <family val="1"/>
    </font>
    <font>
      <b/>
      <sz val="18"/>
      <name val="Times New Roman"/>
      <family val="1"/>
    </font>
    <font>
      <sz val="10"/>
      <color indexed="16"/>
      <name val="Helvetica-Black"/>
    </font>
    <font>
      <sz val="22"/>
      <name val="UBSHeadline"/>
      <family val="1"/>
    </font>
    <font>
      <b/>
      <sz val="9"/>
      <name val="Arial"/>
      <family val="2"/>
    </font>
    <font>
      <b/>
      <sz val="9"/>
      <name val="Palatino"/>
      <family val="1"/>
    </font>
    <font>
      <sz val="9"/>
      <color indexed="21"/>
      <name val="Helvetica-Black"/>
    </font>
    <font>
      <b/>
      <sz val="10"/>
      <name val="Arial Narrow"/>
      <family val="2"/>
    </font>
    <font>
      <sz val="10"/>
      <name val="Frutiger 45 Light"/>
    </font>
    <font>
      <sz val="12"/>
      <name val="Palatino"/>
      <family val="1"/>
    </font>
    <font>
      <sz val="11"/>
      <name val="Helvetica-Black"/>
    </font>
    <font>
      <sz val="12"/>
      <name val="Times New Roman"/>
      <family val="1"/>
    </font>
    <font>
      <b/>
      <sz val="18"/>
      <color indexed="56"/>
      <name val="Cambria"/>
      <family val="2"/>
      <charset val="186"/>
    </font>
    <font>
      <b/>
      <sz val="14"/>
      <color indexed="9"/>
      <name val="Arial Narrow"/>
      <family val="2"/>
    </font>
    <font>
      <b/>
      <sz val="18"/>
      <color indexed="56"/>
      <name val="Cambria"/>
      <family val="2"/>
    </font>
    <font>
      <b/>
      <sz val="8"/>
      <name val="Palatino"/>
      <family val="1"/>
    </font>
    <font>
      <u/>
      <sz val="8"/>
      <color indexed="8"/>
      <name val="Arial"/>
      <family val="2"/>
    </font>
    <font>
      <b/>
      <sz val="10"/>
      <color indexed="63"/>
      <name val="Arial"/>
      <family val="2"/>
    </font>
    <font>
      <sz val="10"/>
      <color indexed="10"/>
      <name val="Arial"/>
      <family val="2"/>
    </font>
    <font>
      <b/>
      <sz val="8"/>
      <name val="Times"/>
      <family val="1"/>
    </font>
    <font>
      <sz val="9"/>
      <color indexed="8"/>
      <name val="Verdana"/>
      <family val="2"/>
    </font>
    <font>
      <b/>
      <u/>
      <sz val="10"/>
      <color indexed="59"/>
      <name val="Arial"/>
      <family val="2"/>
    </font>
    <font>
      <sz val="7"/>
      <color indexed="60"/>
      <name val="Arial"/>
      <family val="2"/>
    </font>
    <font>
      <i/>
      <sz val="6"/>
      <color indexed="60"/>
      <name val="Arial"/>
      <family val="2"/>
    </font>
    <font>
      <sz val="14"/>
      <color indexed="60"/>
      <name val="Arial"/>
      <family val="2"/>
    </font>
    <font>
      <b/>
      <sz val="7"/>
      <color indexed="60"/>
      <name val="Arial"/>
      <family val="2"/>
    </font>
    <font>
      <b/>
      <sz val="6"/>
      <color indexed="60"/>
      <name val="Arial"/>
      <family val="2"/>
    </font>
    <font>
      <sz val="5.5"/>
      <color indexed="60"/>
      <name val="Arial"/>
      <family val="2"/>
    </font>
    <font>
      <i/>
      <sz val="14"/>
      <color indexed="60"/>
      <name val="Arial"/>
      <family val="2"/>
    </font>
    <font>
      <b/>
      <sz val="14"/>
      <color indexed="60"/>
      <name val="Arial"/>
      <family val="2"/>
    </font>
    <font>
      <sz val="6.5"/>
      <color indexed="60"/>
      <name val="Arial"/>
      <family val="2"/>
    </font>
    <font>
      <i/>
      <sz val="6.5"/>
      <color indexed="60"/>
      <name val="Arial"/>
      <family val="2"/>
    </font>
    <font>
      <sz val="6.5"/>
      <name val="Arial"/>
      <family val="2"/>
    </font>
    <font>
      <sz val="6"/>
      <color indexed="60"/>
      <name val="Arial"/>
      <family val="2"/>
    </font>
    <font>
      <sz val="5"/>
      <color indexed="60"/>
      <name val="Arial"/>
      <family val="2"/>
    </font>
    <font>
      <b/>
      <sz val="6.5"/>
      <color indexed="60"/>
      <name val="Arial"/>
      <family val="2"/>
    </font>
    <font>
      <i/>
      <sz val="7"/>
      <color indexed="60"/>
      <name val="Arial"/>
      <family val="2"/>
    </font>
    <font>
      <b/>
      <sz val="5.5"/>
      <color indexed="60"/>
      <name val="Arial"/>
      <family val="2"/>
    </font>
    <font>
      <b/>
      <u/>
      <sz val="5.5"/>
      <color indexed="59"/>
      <name val="Arial"/>
      <family val="2"/>
    </font>
    <font>
      <sz val="5.5"/>
      <name val="Arial"/>
      <family val="2"/>
    </font>
    <font>
      <b/>
      <sz val="5.5"/>
      <name val="Arial"/>
      <family val="2"/>
    </font>
    <font>
      <b/>
      <sz val="8"/>
      <color indexed="60"/>
      <name val="Arial"/>
      <family val="2"/>
    </font>
    <font>
      <sz val="6"/>
      <name val="Arial"/>
      <family val="2"/>
    </font>
    <font>
      <vertAlign val="superscript"/>
      <sz val="6.5"/>
      <color indexed="60"/>
      <name val="Arial"/>
      <family val="2"/>
    </font>
    <font>
      <sz val="8.5"/>
      <name val="Arial"/>
      <family val="2"/>
    </font>
    <font>
      <sz val="8"/>
      <color indexed="60"/>
      <name val="Arial"/>
      <family val="2"/>
    </font>
    <font>
      <sz val="15"/>
      <name val="Arial"/>
      <family val="2"/>
    </font>
    <font>
      <i/>
      <sz val="7"/>
      <name val="Arial"/>
      <family val="2"/>
    </font>
    <font>
      <b/>
      <sz val="11"/>
      <name val="Arial"/>
      <family val="2"/>
    </font>
    <font>
      <b/>
      <sz val="15"/>
      <name val="Arial"/>
      <family val="2"/>
    </font>
    <font>
      <i/>
      <sz val="14"/>
      <name val="Arial"/>
      <family val="2"/>
    </font>
    <font>
      <i/>
      <sz val="8"/>
      <name val="Arial"/>
      <family val="2"/>
    </font>
    <font>
      <i/>
      <sz val="8"/>
      <color indexed="60"/>
      <name val="Arial"/>
      <family val="2"/>
    </font>
    <font>
      <b/>
      <vertAlign val="superscript"/>
      <sz val="6.5"/>
      <color indexed="60"/>
      <name val="Arial"/>
      <family val="2"/>
    </font>
    <font>
      <sz val="10"/>
      <name val="Arial"/>
      <family val="1"/>
    </font>
    <font>
      <sz val="10"/>
      <color indexed="64"/>
      <name val="Arial"/>
      <family val="2"/>
    </font>
    <font>
      <sz val="8"/>
      <color indexed="64"/>
      <name val="Arial"/>
      <family val="2"/>
    </font>
    <font>
      <vertAlign val="superscript"/>
      <sz val="6"/>
      <color indexed="60"/>
      <name val="Arial"/>
      <family val="2"/>
    </font>
    <font>
      <b/>
      <u/>
      <vertAlign val="superscript"/>
      <sz val="12"/>
      <color indexed="25"/>
      <name val="Arial"/>
      <family val="2"/>
    </font>
    <font>
      <b/>
      <u/>
      <sz val="8"/>
      <color indexed="59"/>
      <name val="Arial"/>
      <family val="2"/>
    </font>
    <font>
      <i/>
      <vertAlign val="superscript"/>
      <sz val="6.5"/>
      <color indexed="60"/>
      <name val="Arial"/>
      <family val="2"/>
    </font>
    <font>
      <vertAlign val="superscript"/>
      <sz val="6.5"/>
      <name val="Arial"/>
      <family val="2"/>
    </font>
    <font>
      <i/>
      <sz val="6.5"/>
      <name val="Arial"/>
      <family val="2"/>
    </font>
    <font>
      <b/>
      <sz val="6.5"/>
      <name val="Arial"/>
      <family val="2"/>
    </font>
    <font>
      <sz val="6.5"/>
      <name val="Trade Gothic LT Std Light"/>
    </font>
    <font>
      <sz val="9"/>
      <color theme="1"/>
      <name val="Arial"/>
      <family val="2"/>
    </font>
    <font>
      <sz val="9"/>
      <color theme="1"/>
      <name val="Calibri"/>
      <family val="2"/>
      <scheme val="minor"/>
    </font>
    <font>
      <sz val="9"/>
      <color theme="1"/>
      <name val="Verdana"/>
      <family val="2"/>
    </font>
    <font>
      <sz val="10"/>
      <color rgb="FFFF0000"/>
      <name val="Arial"/>
      <family val="2"/>
    </font>
    <font>
      <u/>
      <sz val="8"/>
      <color rgb="FF0070C0"/>
      <name val="Arial"/>
      <family val="2"/>
    </font>
    <font>
      <b/>
      <u/>
      <sz val="12"/>
      <color theme="5"/>
      <name val="Arial"/>
      <family val="2"/>
    </font>
    <font>
      <sz val="8"/>
      <color rgb="FF000000"/>
      <name val="Arial"/>
      <family val="2"/>
    </font>
    <font>
      <b/>
      <sz val="6.5"/>
      <color theme="1"/>
      <name val="Arial"/>
      <family val="2"/>
    </font>
    <font>
      <sz val="6.5"/>
      <color rgb="FFFF0000"/>
      <name val="Arial"/>
      <family val="2"/>
    </font>
    <font>
      <sz val="6.5"/>
      <color theme="1"/>
      <name val="Arial"/>
      <family val="2"/>
    </font>
    <font>
      <sz val="8"/>
      <color rgb="FF333333"/>
      <name val="Arial"/>
      <family val="2"/>
    </font>
    <font>
      <b/>
      <vertAlign val="superscript"/>
      <sz val="6.5"/>
      <name val="Arial"/>
      <family val="2"/>
    </font>
    <font>
      <b/>
      <u/>
      <vertAlign val="superscript"/>
      <sz val="12"/>
      <color theme="5"/>
      <name val="Arial"/>
      <family val="2"/>
    </font>
    <font>
      <b/>
      <sz val="10"/>
      <color theme="5"/>
      <name val="Arial"/>
      <family val="2"/>
    </font>
    <font>
      <b/>
      <sz val="11"/>
      <color indexed="52"/>
      <name val="Calibri"/>
      <family val="2"/>
      <charset val="186"/>
    </font>
    <font>
      <sz val="10"/>
      <color indexed="10"/>
      <name val="Times New Roman"/>
      <family val="1"/>
    </font>
    <font>
      <sz val="8"/>
      <color indexed="12"/>
      <name val="Palatino"/>
      <family val="1"/>
    </font>
    <font>
      <sz val="11"/>
      <color indexed="52"/>
      <name val="Calibri"/>
      <family val="2"/>
      <charset val="186"/>
    </font>
    <font>
      <b/>
      <sz val="8"/>
      <color theme="5"/>
      <name val="Arial"/>
      <family val="2"/>
    </font>
    <font>
      <sz val="6.5"/>
      <color rgb="FF000000"/>
      <name val="Arial"/>
      <family val="2"/>
    </font>
    <font>
      <b/>
      <sz val="20"/>
      <color theme="5"/>
      <name val="Arial"/>
      <family val="2"/>
    </font>
    <font>
      <sz val="10"/>
      <color theme="5"/>
      <name val="Arial"/>
      <family val="2"/>
    </font>
    <font>
      <u/>
      <sz val="10"/>
      <color theme="5"/>
      <name val="Arial"/>
      <family val="2"/>
    </font>
    <font>
      <b/>
      <sz val="7"/>
      <name val="Arial"/>
      <family val="2"/>
    </font>
    <font>
      <b/>
      <sz val="10"/>
      <color indexed="60"/>
      <name val="Arial"/>
      <family val="2"/>
    </font>
    <font>
      <sz val="4.5"/>
      <name val="Arial"/>
      <family val="2"/>
    </font>
    <font>
      <i/>
      <sz val="6"/>
      <name val="Arial"/>
      <family val="2"/>
    </font>
    <font>
      <b/>
      <u/>
      <vertAlign val="superscript"/>
      <sz val="10"/>
      <color indexed="25"/>
      <name val="Arial"/>
      <family val="2"/>
    </font>
    <font>
      <sz val="14"/>
      <color rgb="FFFF0000"/>
      <name val="Arial"/>
      <family val="2"/>
    </font>
    <font>
      <i/>
      <vertAlign val="superscript"/>
      <sz val="6.5"/>
      <name val="Arial"/>
      <family val="2"/>
    </font>
    <font>
      <b/>
      <sz val="6.5"/>
      <color rgb="FFFF0000"/>
      <name val="Arial"/>
      <family val="2"/>
    </font>
    <font>
      <sz val="5"/>
      <name val="Arial"/>
      <family val="2"/>
    </font>
    <font>
      <b/>
      <sz val="7.5"/>
      <color indexed="60"/>
      <name val="Arial"/>
      <family val="2"/>
    </font>
    <font>
      <b/>
      <u/>
      <sz val="6.5"/>
      <color indexed="60"/>
      <name val="Arial"/>
      <family val="2"/>
    </font>
    <font>
      <b/>
      <u/>
      <sz val="6.5"/>
      <name val="Arial"/>
      <family val="2"/>
    </font>
    <font>
      <b/>
      <u/>
      <sz val="6.5"/>
      <color indexed="59"/>
      <name val="Arial"/>
      <family val="2"/>
    </font>
    <font>
      <u/>
      <sz val="6.5"/>
      <color indexed="60"/>
      <name val="Arial"/>
      <family val="2"/>
    </font>
    <font>
      <b/>
      <u/>
      <sz val="7"/>
      <color indexed="59"/>
      <name val="Arial"/>
      <family val="2"/>
    </font>
    <font>
      <u/>
      <sz val="7"/>
      <name val="Arial"/>
      <family val="2"/>
    </font>
    <font>
      <i/>
      <strike/>
      <sz val="6.5"/>
      <color indexed="60"/>
      <name val="Arial"/>
      <family val="2"/>
    </font>
    <font>
      <b/>
      <i/>
      <sz val="14"/>
      <color indexed="60"/>
      <name val="Arial"/>
      <family val="2"/>
    </font>
    <font>
      <b/>
      <i/>
      <sz val="14"/>
      <name val="Arial"/>
      <family val="2"/>
    </font>
    <font>
      <b/>
      <sz val="7"/>
      <color rgb="FFFF0000"/>
      <name val="Arial"/>
      <family val="2"/>
    </font>
    <font>
      <sz val="10"/>
      <name val="Arial"/>
      <family val="2"/>
    </font>
    <font>
      <b/>
      <sz val="10"/>
      <name val="Arial"/>
      <family val="2"/>
    </font>
    <font>
      <sz val="10"/>
      <name val="Arial"/>
      <family val="2"/>
    </font>
    <font>
      <b/>
      <u/>
      <sz val="12"/>
      <color rgb="FFFF0000"/>
      <name val="Arial"/>
      <family val="2"/>
    </font>
    <font>
      <sz val="10"/>
      <name val="Arial"/>
      <family val="2"/>
    </font>
    <font>
      <b/>
      <sz val="16"/>
      <color theme="5"/>
      <name val="Arial"/>
      <family val="2"/>
    </font>
    <font>
      <sz val="8"/>
      <color theme="1"/>
      <name val="Arial"/>
      <family val="2"/>
    </font>
    <font>
      <b/>
      <i/>
      <sz val="6.5"/>
      <name val="Arial"/>
      <family val="2"/>
    </font>
    <font>
      <u/>
      <sz val="6.5"/>
      <name val="Arial"/>
      <family val="2"/>
    </font>
    <font>
      <sz val="10"/>
      <color theme="0"/>
      <name val="Arial"/>
      <family val="2"/>
    </font>
    <font>
      <sz val="4"/>
      <name val="Arial"/>
      <family val="2"/>
    </font>
    <font>
      <sz val="8"/>
      <color theme="0"/>
      <name val="Arial"/>
      <family val="2"/>
    </font>
    <font>
      <b/>
      <vertAlign val="superscript"/>
      <sz val="8"/>
      <color theme="5"/>
      <name val="Arial"/>
      <family val="2"/>
    </font>
    <font>
      <b/>
      <sz val="14"/>
      <color rgb="FFFF0000"/>
      <name val="Arial"/>
      <family val="2"/>
    </font>
    <font>
      <b/>
      <sz val="10"/>
      <color indexed="59"/>
      <name val="Arial"/>
      <family val="2"/>
    </font>
    <font>
      <b/>
      <u/>
      <sz val="6"/>
      <color theme="0"/>
      <name val="Arial"/>
      <family val="2"/>
    </font>
    <font>
      <b/>
      <sz val="10"/>
      <color rgb="FFFF0000"/>
      <name val="Arial"/>
      <family val="2"/>
    </font>
    <font>
      <sz val="10"/>
      <color rgb="FF0070C0"/>
      <name val="Arial"/>
      <family val="2"/>
    </font>
    <font>
      <sz val="9"/>
      <color rgb="FF006100"/>
      <name val="Verdana"/>
      <family val="2"/>
    </font>
    <font>
      <sz val="10"/>
      <name val="BERNHARD"/>
    </font>
    <font>
      <sz val="10"/>
      <name val="Helv"/>
    </font>
    <font>
      <sz val="1"/>
      <color indexed="8"/>
      <name val="Courier"/>
      <family val="3"/>
    </font>
    <font>
      <b/>
      <sz val="1"/>
      <color indexed="8"/>
      <name val="Courier"/>
      <family val="3"/>
    </font>
    <font>
      <sz val="11"/>
      <color indexed="8"/>
      <name val="Czcionka tekstu podstawowego"/>
      <family val="2"/>
      <charset val="238"/>
    </font>
    <font>
      <sz val="11"/>
      <color indexed="8"/>
      <name val="Calibri"/>
      <family val="2"/>
      <charset val="204"/>
    </font>
    <font>
      <sz val="11"/>
      <color indexed="9"/>
      <name val="Czcionka tekstu podstawowego"/>
      <family val="2"/>
      <charset val="238"/>
    </font>
    <font>
      <sz val="11"/>
      <color indexed="9"/>
      <name val="Calibri"/>
      <family val="2"/>
      <charset val="204"/>
    </font>
    <font>
      <b/>
      <sz val="9"/>
      <color indexed="18"/>
      <name val="Arial"/>
      <family val="2"/>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8"/>
      <color indexed="9"/>
      <name val="Arial"/>
      <family val="2"/>
    </font>
    <font>
      <sz val="8"/>
      <color indexed="22"/>
      <name val="Arial"/>
      <family val="2"/>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sz val="11"/>
      <color indexed="8"/>
      <name val="Calibri"/>
      <family val="2"/>
    </font>
    <font>
      <sz val="10"/>
      <name val="Arial"/>
      <family val="2"/>
      <charset val="186"/>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0"/>
      <name val="Arial"/>
      <family val="2"/>
      <charset val="238"/>
    </font>
    <font>
      <sz val="11"/>
      <color indexed="20"/>
      <name val="Czcionka tekstu podstawowego"/>
      <family val="2"/>
      <charset val="238"/>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0"/>
      <name val="Arial"/>
      <family val="2"/>
      <charset val="204"/>
    </font>
    <font>
      <sz val="11"/>
      <color indexed="52"/>
      <name val="Calibri"/>
      <family val="2"/>
      <charset val="204"/>
    </font>
    <font>
      <sz val="11"/>
      <color indexed="10"/>
      <name val="Calibri"/>
      <family val="2"/>
      <charset val="204"/>
    </font>
    <font>
      <sz val="11"/>
      <color indexed="17"/>
      <name val="Calibri"/>
      <family val="2"/>
      <charset val="204"/>
    </font>
    <font>
      <sz val="12"/>
      <color indexed="60"/>
      <name val="Arial"/>
      <family val="2"/>
    </font>
    <font>
      <b/>
      <u/>
      <sz val="10"/>
      <color theme="5"/>
      <name val="Arial"/>
      <family val="2"/>
    </font>
    <font>
      <b/>
      <u/>
      <vertAlign val="superscript"/>
      <sz val="10"/>
      <color theme="5"/>
      <name val="Arial"/>
      <family val="2"/>
    </font>
    <font>
      <u/>
      <sz val="10"/>
      <color theme="10"/>
      <name val="Arial"/>
      <family val="2"/>
    </font>
    <font>
      <b/>
      <u/>
      <sz val="10"/>
      <color rgb="FFFF0000"/>
      <name val="Arial"/>
      <family val="2"/>
    </font>
    <font>
      <b/>
      <vertAlign val="superscript"/>
      <sz val="8"/>
      <color indexed="60"/>
      <name val="Arial"/>
      <family val="2"/>
    </font>
    <font>
      <i/>
      <sz val="15"/>
      <name val="Arial"/>
      <family val="2"/>
    </font>
    <font>
      <b/>
      <sz val="6.5"/>
      <color theme="0"/>
      <name val="Arial"/>
      <family val="2"/>
    </font>
    <font>
      <sz val="11"/>
      <color theme="1"/>
      <name val="Arial"/>
      <family val="2"/>
    </font>
    <font>
      <sz val="18"/>
      <color theme="1"/>
      <name val="Arial"/>
      <family val="2"/>
    </font>
    <font>
      <sz val="15"/>
      <color theme="1"/>
      <name val="Arial"/>
      <family val="2"/>
    </font>
    <font>
      <vertAlign val="superscript"/>
      <sz val="15"/>
      <color theme="1"/>
      <name val="Arial"/>
      <family val="2"/>
    </font>
    <font>
      <b/>
      <sz val="15"/>
      <color theme="1"/>
      <name val="Arial"/>
      <family val="2"/>
    </font>
    <font>
      <vertAlign val="superscript"/>
      <sz val="15"/>
      <name val="Arial"/>
      <family val="2"/>
    </font>
    <font>
      <b/>
      <sz val="13"/>
      <color theme="1"/>
      <name val="Arial"/>
      <family val="2"/>
    </font>
    <font>
      <b/>
      <sz val="11"/>
      <color theme="1"/>
      <name val="Arial"/>
      <family val="2"/>
    </font>
    <font>
      <b/>
      <sz val="14"/>
      <color theme="1"/>
      <name val="Arial"/>
      <family val="2"/>
    </font>
    <font>
      <b/>
      <sz val="20"/>
      <color rgb="FF007272"/>
      <name val="Arial"/>
      <family val="2"/>
    </font>
    <font>
      <sz val="15"/>
      <color rgb="FF333333"/>
      <name val="Arial"/>
      <family val="2"/>
    </font>
    <font>
      <sz val="15"/>
      <color rgb="FF000000"/>
      <name val="Arial"/>
      <family val="2"/>
    </font>
    <font>
      <b/>
      <u/>
      <sz val="20"/>
      <color rgb="FF007272"/>
      <name val="Arial"/>
      <family val="2"/>
    </font>
    <font>
      <b/>
      <sz val="20"/>
      <color theme="1"/>
      <name val="Arial"/>
      <family val="2"/>
    </font>
    <font>
      <sz val="20"/>
      <color theme="1"/>
      <name val="Arial"/>
      <family val="2"/>
    </font>
    <font>
      <b/>
      <u/>
      <sz val="10"/>
      <color theme="0"/>
      <name val="Arial"/>
      <family val="2"/>
    </font>
    <font>
      <b/>
      <sz val="9"/>
      <color theme="5"/>
      <name val="Arial"/>
      <family val="2"/>
    </font>
    <font>
      <b/>
      <vertAlign val="superscript"/>
      <sz val="9"/>
      <color theme="5"/>
      <name val="Arial"/>
      <family val="2"/>
    </font>
    <font>
      <b/>
      <sz val="9"/>
      <color indexed="59"/>
      <name val="Arial"/>
      <family val="2"/>
    </font>
    <font>
      <sz val="7"/>
      <color rgb="FFFF0000"/>
      <name val="Arial"/>
      <family val="2"/>
    </font>
    <font>
      <sz val="11"/>
      <color rgb="FFFF0000"/>
      <name val="Arial"/>
      <family val="2"/>
    </font>
    <font>
      <b/>
      <sz val="8"/>
      <color rgb="FFFF0000"/>
      <name val="Arial"/>
      <family val="2"/>
    </font>
    <font>
      <b/>
      <sz val="18"/>
      <color theme="3"/>
      <name val="Calibri"/>
      <family val="2"/>
      <scheme val="maj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theme="0"/>
      <name val="Calibri"/>
      <family val="2"/>
      <scheme val="minor"/>
    </font>
    <font>
      <sz val="10"/>
      <name val="Arial Cyr"/>
      <charset val="204"/>
    </font>
    <font>
      <sz val="10"/>
      <name val="Arial"/>
      <family val="2"/>
    </font>
    <font>
      <b/>
      <u/>
      <sz val="8"/>
      <color theme="5"/>
      <name val="Arial"/>
      <family val="2"/>
    </font>
    <font>
      <vertAlign val="superscript"/>
      <sz val="8"/>
      <color indexed="60"/>
      <name val="Arial"/>
      <family val="2"/>
    </font>
    <font>
      <sz val="10"/>
      <name val="Arial"/>
      <family val="2"/>
    </font>
  </fonts>
  <fills count="87">
    <fill>
      <patternFill patternType="none"/>
    </fill>
    <fill>
      <patternFill patternType="gray125"/>
    </fill>
    <fill>
      <patternFill patternType="solid">
        <f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38"/>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10"/>
      </patternFill>
    </fill>
    <fill>
      <patternFill patternType="solid">
        <fgColor indexed="57"/>
      </patternFill>
    </fill>
    <fill>
      <patternFill patternType="gray0625">
        <fgColor indexed="10"/>
        <bgColor indexed="9"/>
      </patternFill>
    </fill>
    <fill>
      <patternFill patternType="solid">
        <fgColor indexed="22"/>
      </patternFill>
    </fill>
    <fill>
      <patternFill patternType="solid">
        <fgColor indexed="63"/>
        <bgColor indexed="8"/>
      </patternFill>
    </fill>
    <fill>
      <patternFill patternType="lightGray">
        <fgColor indexed="14"/>
        <bgColor indexed="9"/>
      </patternFill>
    </fill>
    <fill>
      <patternFill patternType="lightGray">
        <fgColor indexed="15"/>
      </patternFill>
    </fill>
    <fill>
      <patternFill patternType="solid">
        <fgColor indexed="55"/>
      </patternFill>
    </fill>
    <fill>
      <patternFill patternType="solid">
        <fgColor indexed="9"/>
        <bgColor indexed="64"/>
      </patternFill>
    </fill>
    <fill>
      <patternFill patternType="lightGray">
        <fgColor indexed="12"/>
        <bgColor indexed="9"/>
      </patternFill>
    </fill>
    <fill>
      <patternFill patternType="solid">
        <fgColor indexed="22"/>
        <bgColor indexed="64"/>
      </patternFill>
    </fill>
    <fill>
      <patternFill patternType="solid">
        <fgColor indexed="63"/>
        <bgColor indexed="64"/>
      </patternFill>
    </fill>
    <fill>
      <patternFill patternType="solid">
        <fgColor indexed="23"/>
        <bgColor indexed="64"/>
      </patternFill>
    </fill>
    <fill>
      <patternFill patternType="solid">
        <fgColor indexed="42"/>
        <bgColor indexed="64"/>
      </patternFill>
    </fill>
    <fill>
      <patternFill patternType="solid">
        <fgColor indexed="11"/>
        <bgColor indexed="9"/>
      </patternFill>
    </fill>
    <fill>
      <patternFill patternType="solid">
        <fgColor indexed="9"/>
      </patternFill>
    </fill>
    <fill>
      <patternFill patternType="solid">
        <fgColor indexed="56"/>
      </patternFill>
    </fill>
    <fill>
      <patternFill patternType="solid">
        <fgColor indexed="54"/>
      </patternFill>
    </fill>
    <fill>
      <patternFill patternType="solid">
        <fgColor indexed="55"/>
        <bgColor indexed="64"/>
      </patternFill>
    </fill>
    <fill>
      <patternFill patternType="lightGray">
        <fgColor indexed="22"/>
        <bgColor indexed="9"/>
      </patternFill>
    </fill>
    <fill>
      <patternFill patternType="solid">
        <fgColor indexed="12"/>
        <bgColor indexed="64"/>
      </patternFill>
    </fill>
    <fill>
      <patternFill patternType="solid">
        <fgColor indexed="16"/>
        <bgColor indexed="64"/>
      </patternFill>
    </fill>
    <fill>
      <patternFill patternType="solid">
        <fgColor indexed="8"/>
        <bgColor indexed="64"/>
      </patternFill>
    </fill>
    <fill>
      <patternFill patternType="solid">
        <fgColor indexed="13"/>
        <bgColor indexed="64"/>
      </patternFill>
    </fill>
    <fill>
      <patternFill patternType="solid">
        <fgColor theme="0"/>
        <bgColor indexed="64"/>
      </patternFill>
    </fill>
    <fill>
      <patternFill patternType="solid">
        <fgColor rgb="FFEEE5D2"/>
        <bgColor indexed="64"/>
      </patternFill>
    </fill>
    <fill>
      <patternFill patternType="solid">
        <fgColor rgb="FFC6EFCE"/>
      </patternFill>
    </fill>
    <fill>
      <patternFill patternType="solid">
        <fgColor theme="4" tint="0.79998168889431442"/>
        <bgColor indexed="65"/>
      </patternFill>
    </fill>
    <fill>
      <patternFill patternType="solid">
        <fgColor indexed="47"/>
        <bgColor indexed="64"/>
      </patternFill>
    </fill>
    <fill>
      <patternFill patternType="solid">
        <fgColor indexed="43"/>
        <bgColor indexed="64"/>
      </patternFill>
    </fill>
    <fill>
      <patternFill patternType="lightUp">
        <bgColor indexed="43"/>
      </patternFill>
    </fill>
    <fill>
      <patternFill patternType="lightUp">
        <fgColor indexed="23"/>
        <bgColor indexed="9"/>
      </patternFill>
    </fill>
    <fill>
      <patternFill patternType="solid">
        <fgColor indexed="27"/>
        <bgColor indexed="64"/>
      </patternFill>
    </fill>
    <fill>
      <patternFill patternType="gray0625"/>
    </fill>
    <fill>
      <patternFill patternType="lightDown">
        <bgColor indexed="55"/>
      </patternFill>
    </fill>
    <fill>
      <patternFill patternType="solid">
        <fgColor indexed="44"/>
        <bgColor indexed="64"/>
      </patternFill>
    </fill>
    <fill>
      <patternFill patternType="solid">
        <fgColor indexed="57"/>
        <bgColor indexed="64"/>
      </patternFill>
    </fill>
    <fill>
      <patternFill patternType="lightGray">
        <bgColor indexed="57"/>
      </patternFill>
    </fill>
    <fill>
      <patternFill patternType="solid">
        <fgColor indexed="45"/>
        <bgColor indexed="64"/>
      </patternFill>
    </fill>
    <fill>
      <patternFill patternType="solid">
        <fgColor indexed="65"/>
        <bgColor indexed="64"/>
      </patternFill>
    </fill>
    <fill>
      <patternFill patternType="solid">
        <fgColor rgb="FFF2F2F2"/>
        <bgColor indexed="64"/>
      </patternFill>
    </fill>
    <fill>
      <patternFill patternType="solid">
        <fgColor rgb="FFF0F0F0"/>
        <bgColor indexed="64"/>
      </patternFill>
    </fill>
    <fill>
      <patternFill patternType="solid">
        <fgColor rgb="FFFFC7CE"/>
      </patternFill>
    </fill>
    <fill>
      <patternFill patternType="solid">
        <fgColor rgb="FFFFEB9C"/>
      </patternFill>
    </fill>
    <fill>
      <patternFill patternType="solid">
        <fgColor rgb="FFF2F2F2"/>
      </patternFill>
    </fill>
    <fill>
      <patternFill patternType="solid">
        <fgColor rgb="FFFFFFCC"/>
      </patternFill>
    </fill>
    <fill>
      <patternFill patternType="solid">
        <fgColor theme="4"/>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4">
    <border>
      <left/>
      <right/>
      <top/>
      <bottom/>
      <diagonal/>
    </border>
    <border>
      <left/>
      <right/>
      <top style="hair">
        <color indexed="8"/>
      </top>
      <bottom style="hair">
        <color indexed="8"/>
      </bottom>
      <diagonal/>
    </border>
    <border>
      <left/>
      <right/>
      <top/>
      <bottom style="medium">
        <color indexed="18"/>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bottom style="medium">
        <color indexed="64"/>
      </bottom>
      <diagonal/>
    </border>
    <border>
      <left/>
      <right/>
      <top/>
      <bottom style="thin">
        <color indexed="44"/>
      </bottom>
      <diagonal/>
    </border>
    <border>
      <left style="double">
        <color indexed="63"/>
      </left>
      <right style="double">
        <color indexed="63"/>
      </right>
      <top style="double">
        <color indexed="63"/>
      </top>
      <bottom style="double">
        <color indexed="63"/>
      </bottom>
      <diagonal/>
    </border>
    <border>
      <left/>
      <right/>
      <top/>
      <bottom style="dotted">
        <color indexed="64"/>
      </bottom>
      <diagonal/>
    </border>
    <border>
      <left/>
      <right/>
      <top style="thin">
        <color indexed="64"/>
      </top>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thin">
        <color indexed="8"/>
      </left>
      <right style="thin">
        <color indexed="8"/>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bottom style="thick">
        <color indexed="62"/>
      </bottom>
      <diagonal/>
    </border>
    <border>
      <left style="thin">
        <color indexed="64"/>
      </left>
      <right/>
      <top/>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indexed="23"/>
      </top>
      <bottom style="medium">
        <color indexed="23"/>
      </bottom>
      <diagonal/>
    </border>
    <border>
      <left/>
      <right/>
      <top style="medium">
        <color indexed="64"/>
      </top>
      <bottom style="thin">
        <color indexed="64"/>
      </bottom>
      <diagonal/>
    </border>
    <border>
      <left/>
      <right/>
      <top/>
      <bottom style="medium">
        <color indexed="8"/>
      </bottom>
      <diagonal/>
    </border>
    <border>
      <left/>
      <right/>
      <top style="thin">
        <color indexed="56"/>
      </top>
      <bottom style="double">
        <color indexed="56"/>
      </bottom>
      <diagonal/>
    </border>
    <border>
      <left/>
      <right/>
      <top/>
      <bottom style="double">
        <color indexed="10"/>
      </bottom>
      <diagonal/>
    </border>
    <border>
      <left/>
      <right/>
      <top style="thin">
        <color indexed="64"/>
      </top>
      <bottom style="medium">
        <color indexed="6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right style="hair">
        <color indexed="64"/>
      </right>
      <top/>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right/>
      <top/>
      <bottom style="hair">
        <color indexed="64"/>
      </bottom>
      <diagonal/>
    </border>
    <border>
      <left/>
      <right/>
      <top style="hair">
        <color indexed="64"/>
      </top>
      <bottom/>
      <diagonal/>
    </border>
    <border>
      <left style="hair">
        <color indexed="64"/>
      </left>
      <right/>
      <top style="hair">
        <color indexed="64"/>
      </top>
      <bottom/>
      <diagonal/>
    </border>
    <border>
      <left style="hair">
        <color indexed="64"/>
      </left>
      <right/>
      <top/>
      <bottom/>
      <diagonal/>
    </border>
    <border>
      <left style="hair">
        <color indexed="64"/>
      </left>
      <right/>
      <top/>
      <bottom style="hair">
        <color indexed="64"/>
      </bottom>
      <diagonal/>
    </border>
    <border>
      <left/>
      <right/>
      <top/>
      <bottom style="thin">
        <color theme="5"/>
      </bottom>
      <diagonal/>
    </border>
    <border>
      <left style="thick">
        <color indexed="9"/>
      </left>
      <right style="thick">
        <color indexed="9"/>
      </right>
      <top/>
      <bottom/>
      <diagonal/>
    </border>
    <border>
      <left/>
      <right/>
      <top style="hair">
        <color auto="1"/>
      </top>
      <bottom/>
      <diagonal/>
    </border>
    <border>
      <left/>
      <right/>
      <top style="hair">
        <color auto="1"/>
      </top>
      <bottom/>
      <diagonal/>
    </border>
    <border>
      <left/>
      <right/>
      <top style="hair">
        <color auto="1"/>
      </top>
      <bottom/>
      <diagonal/>
    </border>
    <border>
      <left/>
      <right/>
      <top style="hair">
        <color auto="1"/>
      </top>
      <bottom/>
      <diagonal/>
    </border>
    <border>
      <left/>
      <right/>
      <top style="hair">
        <color auto="1"/>
      </top>
      <bottom/>
      <diagonal/>
    </border>
    <border>
      <left/>
      <right/>
      <top style="hair">
        <color auto="1"/>
      </top>
      <bottom/>
      <diagonal/>
    </border>
    <border>
      <left style="thin">
        <color theme="5"/>
      </left>
      <right style="thin">
        <color theme="5"/>
      </right>
      <top style="thin">
        <color theme="5"/>
      </top>
      <bottom/>
      <diagonal/>
    </border>
    <border>
      <left style="thin">
        <color theme="5"/>
      </left>
      <right style="thin">
        <color theme="5"/>
      </right>
      <top/>
      <bottom style="thin">
        <color theme="5"/>
      </bottom>
      <diagonal/>
    </border>
    <border>
      <left style="thin">
        <color theme="5"/>
      </left>
      <right style="thin">
        <color theme="5"/>
      </right>
      <top/>
      <bottom/>
      <diagonal/>
    </border>
    <border>
      <left/>
      <right/>
      <top style="hair">
        <color auto="1"/>
      </top>
      <bottom/>
      <diagonal/>
    </border>
    <border>
      <left/>
      <right/>
      <top style="hair">
        <color auto="1"/>
      </top>
      <bottom/>
      <diagonal/>
    </border>
    <border>
      <left/>
      <right/>
      <top style="hair">
        <color auto="1"/>
      </top>
      <bottom style="hair">
        <color auto="1"/>
      </bottom>
      <diagonal/>
    </border>
    <border>
      <left style="hair">
        <color indexed="64"/>
      </left>
      <right style="hair">
        <color indexed="64"/>
      </right>
      <top style="hair">
        <color auto="1"/>
      </top>
      <bottom style="hair">
        <color auto="1"/>
      </bottom>
      <diagonal/>
    </border>
    <border>
      <left/>
      <right/>
      <top style="hair">
        <color auto="1"/>
      </top>
      <bottom/>
      <diagonal/>
    </border>
    <border>
      <left/>
      <right/>
      <top style="hair">
        <color auto="1"/>
      </top>
      <bottom/>
      <diagonal/>
    </border>
    <border>
      <left/>
      <right/>
      <top style="hair">
        <color indexed="8"/>
      </top>
      <bottom style="hair">
        <color indexed="8"/>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8"/>
      </top>
      <bottom style="hair">
        <color indexed="8"/>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right/>
      <top style="hair">
        <color auto="1"/>
      </top>
      <bottom/>
      <diagonal/>
    </border>
    <border>
      <left/>
      <right/>
      <top style="hair">
        <color auto="1"/>
      </top>
      <bottom/>
      <diagonal/>
    </border>
    <border>
      <left/>
      <right/>
      <top style="double">
        <color indexed="64"/>
      </top>
      <bottom style="double">
        <color indexed="64"/>
      </bottom>
      <diagonal/>
    </border>
    <border>
      <left/>
      <right/>
      <top style="medium">
        <color indexed="64"/>
      </top>
      <bottom style="medium">
        <color indexed="64"/>
      </bottom>
      <diagonal/>
    </border>
    <border>
      <left/>
      <right/>
      <top style="hair">
        <color auto="1"/>
      </top>
      <bottom/>
      <diagonal/>
    </border>
    <border>
      <left/>
      <right/>
      <top style="hair">
        <color auto="1"/>
      </top>
      <bottom/>
      <diagonal/>
    </border>
    <border>
      <left/>
      <right/>
      <top style="hair">
        <color auto="1"/>
      </top>
      <bottom/>
      <diagonal/>
    </border>
    <border>
      <left/>
      <right/>
      <top style="hair">
        <color auto="1"/>
      </top>
      <bottom/>
      <diagonal/>
    </border>
    <border>
      <left/>
      <right/>
      <top style="hair">
        <color auto="1"/>
      </top>
      <bottom/>
      <diagonal/>
    </border>
    <border>
      <left/>
      <right/>
      <top style="hair">
        <color indexed="64"/>
      </top>
      <bottom/>
      <diagonal/>
    </border>
    <border>
      <left style="hair">
        <color auto="1"/>
      </left>
      <right style="hair">
        <color auto="1"/>
      </right>
      <top style="hair">
        <color auto="1"/>
      </top>
      <bottom style="hair">
        <color auto="1"/>
      </bottom>
      <diagonal/>
    </border>
    <border>
      <left/>
      <right style="hair">
        <color auto="1"/>
      </right>
      <top style="hair">
        <color auto="1"/>
      </top>
      <bottom style="hair">
        <color auto="1"/>
      </bottom>
      <diagonal/>
    </border>
    <border>
      <left/>
      <right/>
      <top style="hair">
        <color auto="1"/>
      </top>
      <bottom/>
      <diagonal/>
    </border>
    <border>
      <left style="hair">
        <color auto="1"/>
      </left>
      <right style="hair">
        <color auto="1"/>
      </right>
      <top style="hair">
        <color auto="1"/>
      </top>
      <bottom/>
      <diagonal/>
    </border>
    <border>
      <left/>
      <right/>
      <top style="hair">
        <color indexed="64"/>
      </top>
      <bottom/>
      <diagonal/>
    </border>
    <border>
      <left/>
      <right/>
      <top style="hair">
        <color auto="1"/>
      </top>
      <bottom/>
      <diagonal/>
    </border>
    <border>
      <left/>
      <right/>
      <top style="hair">
        <color auto="1"/>
      </top>
      <bottom/>
      <diagonal/>
    </border>
    <border>
      <left/>
      <right/>
      <top style="hair">
        <color auto="1"/>
      </top>
      <bottom/>
      <diagonal/>
    </border>
    <border>
      <left/>
      <right/>
      <top style="hair">
        <color auto="1"/>
      </top>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hair">
        <color auto="1"/>
      </top>
      <bottom/>
      <diagonal/>
    </border>
    <border>
      <left/>
      <right/>
      <top style="hair">
        <color auto="1"/>
      </top>
      <bottom style="hair">
        <color auto="1"/>
      </bottom>
      <diagonal/>
    </border>
  </borders>
  <cellStyleXfs count="1591">
    <xf numFmtId="0" fontId="0" fillId="0" borderId="0" applyProtection="0"/>
    <xf numFmtId="9" fontId="100" fillId="0" borderId="0">
      <alignment horizontal="right"/>
    </xf>
    <xf numFmtId="1" fontId="101" fillId="0" borderId="0" applyFont="0" applyFill="0" applyBorder="0" applyAlignment="0" applyProtection="0">
      <protection locked="0"/>
    </xf>
    <xf numFmtId="0" fontId="89" fillId="0" borderId="0"/>
    <xf numFmtId="200" fontId="27" fillId="0" borderId="0" applyFont="0" applyFill="0" applyBorder="0" applyAlignment="0" applyProtection="0"/>
    <xf numFmtId="201" fontId="27" fillId="0" borderId="0" applyFon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23" fillId="0" borderId="0" applyFont="0" applyFill="0" applyBorder="0" applyAlignment="0" applyProtection="0"/>
    <xf numFmtId="0" fontId="23" fillId="0" borderId="0" applyNumberFormat="0" applyFill="0" applyBorder="0" applyAlignment="0" applyProtection="0"/>
    <xf numFmtId="0" fontId="89" fillId="0" borderId="0" applyNumberFormat="0" applyFill="0" applyBorder="0" applyAlignment="0" applyProtection="0"/>
    <xf numFmtId="181" fontId="8" fillId="0" borderId="0" applyFont="0" applyFill="0" applyBorder="0" applyAlignment="0" applyProtection="0"/>
    <xf numFmtId="181" fontId="23" fillId="0" borderId="0" applyFont="0" applyFill="0" applyBorder="0" applyAlignment="0" applyProtection="0"/>
    <xf numFmtId="181" fontId="55" fillId="0" borderId="0" applyFont="0" applyFill="0" applyBorder="0" applyAlignment="0" applyProtection="0"/>
    <xf numFmtId="181" fontId="23" fillId="0" borderId="0" applyFont="0" applyFill="0" applyBorder="0" applyAlignment="0" applyProtection="0"/>
    <xf numFmtId="181" fontId="89"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182" fontId="8" fillId="0" borderId="0" applyFont="0" applyFill="0" applyBorder="0" applyAlignment="0" applyProtection="0"/>
    <xf numFmtId="182" fontId="23" fillId="0" borderId="0" applyFont="0" applyFill="0" applyBorder="0" applyAlignment="0" applyProtection="0"/>
    <xf numFmtId="182" fontId="55" fillId="0" borderId="0" applyFont="0" applyFill="0" applyBorder="0" applyAlignment="0" applyProtection="0"/>
    <xf numFmtId="182" fontId="23" fillId="0" borderId="0" applyFont="0" applyFill="0" applyBorder="0" applyAlignment="0" applyProtection="0"/>
    <xf numFmtId="182" fontId="89" fillId="0" borderId="0" applyFont="0" applyFill="0" applyBorder="0" applyAlignment="0" applyProtection="0"/>
    <xf numFmtId="203" fontId="27" fillId="0" borderId="0" applyFont="0" applyFill="0" applyBorder="0" applyAlignment="0" applyProtection="0"/>
    <xf numFmtId="203" fontId="27" fillId="0" borderId="0" applyFont="0" applyFill="0" applyBorder="0" applyAlignment="0" applyProtection="0"/>
    <xf numFmtId="182" fontId="8" fillId="0" borderId="0" applyFont="0" applyFill="0" applyBorder="0" applyAlignment="0" applyProtection="0"/>
    <xf numFmtId="182" fontId="23" fillId="0" borderId="0" applyFont="0" applyFill="0" applyBorder="0" applyAlignment="0" applyProtection="0"/>
    <xf numFmtId="182" fontId="55" fillId="0" borderId="0" applyFont="0" applyFill="0" applyBorder="0" applyAlignment="0" applyProtection="0"/>
    <xf numFmtId="182" fontId="23" fillId="0" borderId="0" applyFont="0" applyFill="0" applyBorder="0" applyAlignment="0" applyProtection="0"/>
    <xf numFmtId="182" fontId="89" fillId="0" borderId="0" applyFont="0" applyFill="0" applyBorder="0" applyAlignment="0" applyProtection="0"/>
    <xf numFmtId="39" fontId="8" fillId="0" borderId="0" applyFont="0" applyFill="0" applyBorder="0" applyAlignment="0" applyProtection="0"/>
    <xf numFmtId="39" fontId="23" fillId="0" borderId="0" applyFont="0" applyFill="0" applyBorder="0" applyAlignment="0" applyProtection="0"/>
    <xf numFmtId="39" fontId="55" fillId="0" borderId="0" applyFont="0" applyFill="0" applyBorder="0" applyAlignment="0" applyProtection="0"/>
    <xf numFmtId="39" fontId="23" fillId="0" borderId="0" applyFont="0" applyFill="0" applyBorder="0" applyAlignment="0" applyProtection="0"/>
    <xf numFmtId="39" fontId="89" fillId="0" borderId="0" applyFont="0" applyFill="0" applyBorder="0" applyAlignment="0" applyProtection="0"/>
    <xf numFmtId="204" fontId="27" fillId="0" borderId="0" applyFont="0" applyFill="0" applyBorder="0" applyAlignment="0" applyProtection="0"/>
    <xf numFmtId="204" fontId="27" fillId="0" borderId="0" applyFont="0" applyFill="0" applyBorder="0" applyAlignment="0" applyProtection="0"/>
    <xf numFmtId="205" fontId="27" fillId="0" borderId="0" applyFont="0" applyFill="0" applyBorder="0" applyAlignment="0" applyProtection="0"/>
    <xf numFmtId="0" fontId="23" fillId="0" borderId="0" applyFon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89" fillId="2" borderId="0" applyNumberFormat="0" applyFont="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183" fontId="8" fillId="0" borderId="0" applyFont="0" applyFill="0" applyBorder="0" applyAlignment="0" applyProtection="0"/>
    <xf numFmtId="183" fontId="23" fillId="0" borderId="0" applyFont="0" applyFill="0" applyBorder="0" applyAlignment="0" applyProtection="0"/>
    <xf numFmtId="183" fontId="55" fillId="0" borderId="0" applyFont="0" applyFill="0" applyBorder="0" applyAlignment="0" applyProtection="0"/>
    <xf numFmtId="183" fontId="23" fillId="0" borderId="0" applyFont="0" applyFill="0" applyBorder="0" applyAlignment="0" applyProtection="0"/>
    <xf numFmtId="183" fontId="89" fillId="0" borderId="0" applyFont="0" applyFill="0" applyBorder="0" applyAlignment="0" applyProtection="0"/>
    <xf numFmtId="206" fontId="27" fillId="0" borderId="0" applyFont="0" applyFill="0" applyBorder="0" applyAlignment="0" applyProtection="0"/>
    <xf numFmtId="206" fontId="27" fillId="0" borderId="0" applyFont="0" applyFill="0" applyBorder="0" applyAlignment="0" applyProtection="0"/>
    <xf numFmtId="184" fontId="8" fillId="0" borderId="0" applyFont="0" applyFill="0" applyBorder="0" applyAlignment="0" applyProtection="0"/>
    <xf numFmtId="184" fontId="23" fillId="0" borderId="0" applyFont="0" applyFill="0" applyBorder="0" applyAlignment="0" applyProtection="0"/>
    <xf numFmtId="184" fontId="55" fillId="0" borderId="0" applyFont="0" applyFill="0" applyBorder="0" applyAlignment="0" applyProtection="0"/>
    <xf numFmtId="184" fontId="23" fillId="0" borderId="0" applyFont="0" applyFill="0" applyBorder="0" applyAlignment="0" applyProtection="0"/>
    <xf numFmtId="184" fontId="89" fillId="0" borderId="0" applyFont="0" applyFill="0" applyBorder="0" applyAlignment="0" applyProtection="0"/>
    <xf numFmtId="207" fontId="27" fillId="0" borderId="0" applyFont="0" applyFill="0" applyBorder="0" applyProtection="0">
      <alignment horizontal="right"/>
    </xf>
    <xf numFmtId="207" fontId="27" fillId="0" borderId="0" applyFont="0" applyFill="0" applyBorder="0" applyProtection="0">
      <alignment horizontal="right"/>
    </xf>
    <xf numFmtId="0" fontId="89" fillId="0" borderId="0" applyFont="0" applyFill="0" applyBorder="0" applyAlignment="0" applyProtection="0"/>
    <xf numFmtId="0" fontId="23" fillId="0" borderId="0" applyNumberFormat="0" applyFill="0" applyBorder="0" applyAlignment="0" applyProtection="0"/>
    <xf numFmtId="185" fontId="8" fillId="0" borderId="0" applyFont="0" applyFill="0" applyBorder="0" applyAlignment="0" applyProtection="0"/>
    <xf numFmtId="185" fontId="23" fillId="0" borderId="0" applyFont="0" applyFill="0" applyBorder="0" applyAlignment="0" applyProtection="0"/>
    <xf numFmtId="185" fontId="55" fillId="0" borderId="0" applyFont="0" applyFill="0" applyBorder="0" applyAlignment="0" applyProtection="0"/>
    <xf numFmtId="185" fontId="23" fillId="0" borderId="0" applyFont="0" applyFill="0" applyBorder="0" applyAlignment="0" applyProtection="0"/>
    <xf numFmtId="185" fontId="89" fillId="0" borderId="0" applyFont="0" applyFill="0" applyBorder="0" applyAlignment="0" applyProtection="0"/>
    <xf numFmtId="186" fontId="8" fillId="0" borderId="0" applyFont="0" applyFill="0" applyBorder="0" applyAlignment="0" applyProtection="0"/>
    <xf numFmtId="186" fontId="23" fillId="0" borderId="0" applyFont="0" applyFill="0" applyBorder="0" applyAlignment="0" applyProtection="0"/>
    <xf numFmtId="186" fontId="55" fillId="0" borderId="0" applyFont="0" applyFill="0" applyBorder="0" applyAlignment="0" applyProtection="0"/>
    <xf numFmtId="186" fontId="23" fillId="0" borderId="0" applyFont="0" applyFill="0" applyBorder="0" applyAlignment="0" applyProtection="0"/>
    <xf numFmtId="186" fontId="89" fillId="0" borderId="0" applyFont="0" applyFill="0" applyBorder="0" applyAlignment="0" applyProtection="0"/>
    <xf numFmtId="186" fontId="24" fillId="0" borderId="0" applyFill="0" applyProtection="0">
      <alignment horizontal="center"/>
    </xf>
    <xf numFmtId="186" fontId="8" fillId="0" borderId="0" applyFont="0" applyFill="0" applyBorder="0" applyAlignment="0" applyProtection="0"/>
    <xf numFmtId="186" fontId="23" fillId="0" borderId="0" applyFont="0" applyFill="0" applyBorder="0" applyAlignment="0" applyProtection="0"/>
    <xf numFmtId="186" fontId="55" fillId="0" borderId="0" applyFont="0" applyFill="0" applyBorder="0" applyAlignment="0" applyProtection="0"/>
    <xf numFmtId="186" fontId="23" fillId="0" borderId="0" applyFont="0" applyFill="0" applyBorder="0" applyAlignment="0" applyProtection="0"/>
    <xf numFmtId="186" fontId="89"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89" fillId="0" borderId="0" applyNumberFormat="0" applyFill="0" applyBorder="0" applyAlignment="0" applyProtection="0"/>
    <xf numFmtId="0" fontId="23" fillId="0" borderId="0" applyNumberFormat="0" applyFill="0" applyBorder="0" applyAlignment="0" applyProtection="0"/>
    <xf numFmtId="0" fontId="103" fillId="0" borderId="0" applyNumberFormat="0" applyFill="0" applyBorder="0" applyProtection="0">
      <alignment vertical="top"/>
    </xf>
    <xf numFmtId="0" fontId="103" fillId="0" borderId="0" applyNumberFormat="0" applyFill="0" applyBorder="0" applyProtection="0">
      <alignment vertical="top"/>
    </xf>
    <xf numFmtId="0" fontId="88" fillId="0" borderId="1" applyNumberFormat="0" applyFill="0" applyAlignment="0" applyProtection="0"/>
    <xf numFmtId="0" fontId="104" fillId="0" borderId="2" applyNumberFormat="0" applyFill="0" applyProtection="0">
      <alignment horizontal="center"/>
    </xf>
    <xf numFmtId="0" fontId="104" fillId="0" borderId="0" applyNumberFormat="0" applyFill="0" applyBorder="0" applyProtection="0">
      <alignment horizontal="left"/>
    </xf>
    <xf numFmtId="0" fontId="105" fillId="0" borderId="0" applyNumberFormat="0" applyFill="0" applyBorder="0" applyProtection="0">
      <alignment horizontal="centerContinuous"/>
    </xf>
    <xf numFmtId="0" fontId="23" fillId="0" borderId="0" applyNumberFormat="0" applyFill="0" applyBorder="0" applyAlignment="0" applyProtection="0"/>
    <xf numFmtId="0" fontId="23" fillId="0" borderId="0" applyNumberFormat="0" applyFill="0" applyBorder="0" applyAlignment="0" applyProtection="0"/>
    <xf numFmtId="0" fontId="71" fillId="0" borderId="3" applyNumberFormat="0" applyFill="0" applyAlignment="0" applyProtection="0"/>
    <xf numFmtId="181" fontId="89" fillId="0" borderId="0"/>
    <xf numFmtId="0" fontId="72" fillId="0" borderId="4" applyNumberFormat="0" applyFill="0" applyAlignment="0" applyProtection="0"/>
    <xf numFmtId="0" fontId="73" fillId="3" borderId="0" applyNumberFormat="0" applyBorder="0" applyAlignment="0" applyProtection="0"/>
    <xf numFmtId="0" fontId="73" fillId="4" borderId="0" applyNumberFormat="0" applyBorder="0" applyAlignment="0" applyProtection="0"/>
    <xf numFmtId="0" fontId="73" fillId="5" borderId="0" applyNumberFormat="0" applyBorder="0" applyAlignment="0" applyProtection="0"/>
    <xf numFmtId="0" fontId="73" fillId="6" borderId="0" applyNumberFormat="0" applyBorder="0" applyAlignment="0" applyProtection="0"/>
    <xf numFmtId="0" fontId="73" fillId="7" borderId="0" applyNumberFormat="0" applyBorder="0" applyAlignment="0" applyProtection="0"/>
    <xf numFmtId="0" fontId="73" fillId="8" borderId="0" applyNumberFormat="0" applyBorder="0" applyAlignment="0" applyProtection="0"/>
    <xf numFmtId="0" fontId="73" fillId="9" borderId="0" applyNumberFormat="0" applyBorder="0" applyAlignment="0" applyProtection="0"/>
    <xf numFmtId="0" fontId="73" fillId="10" borderId="0" applyNumberFormat="0" applyBorder="0" applyAlignment="0" applyProtection="0"/>
    <xf numFmtId="0" fontId="73" fillId="11" borderId="0" applyNumberFormat="0" applyBorder="0" applyAlignment="0" applyProtection="0"/>
    <xf numFmtId="0" fontId="73" fillId="8" borderId="0" applyNumberFormat="0" applyBorder="0" applyAlignment="0" applyProtection="0"/>
    <xf numFmtId="0" fontId="73" fillId="7" borderId="0" applyNumberFormat="0" applyBorder="0" applyAlignment="0" applyProtection="0"/>
    <xf numFmtId="0" fontId="73" fillId="11" borderId="0" applyNumberFormat="0" applyBorder="0" applyAlignment="0" applyProtection="0"/>
    <xf numFmtId="0" fontId="94" fillId="3" borderId="0" applyNumberFormat="0" applyBorder="0" applyAlignment="0" applyProtection="0"/>
    <xf numFmtId="0" fontId="94" fillId="4" borderId="0" applyNumberFormat="0" applyBorder="0" applyAlignment="0" applyProtection="0"/>
    <xf numFmtId="0" fontId="94" fillId="5" borderId="0" applyNumberFormat="0" applyBorder="0" applyAlignment="0" applyProtection="0"/>
    <xf numFmtId="0" fontId="94" fillId="6" borderId="0" applyNumberFormat="0" applyBorder="0" applyAlignment="0" applyProtection="0"/>
    <xf numFmtId="0" fontId="94" fillId="7" borderId="0" applyNumberFormat="0" applyBorder="0" applyAlignment="0" applyProtection="0"/>
    <xf numFmtId="0" fontId="94" fillId="8" borderId="0" applyNumberFormat="0" applyBorder="0" applyAlignment="0" applyProtection="0"/>
    <xf numFmtId="0" fontId="74" fillId="0" borderId="5" applyNumberFormat="0" applyFill="0" applyAlignment="0" applyProtection="0"/>
    <xf numFmtId="0" fontId="74" fillId="0" borderId="0" applyNumberFormat="0" applyFill="0" applyBorder="0" applyAlignment="0" applyProtection="0"/>
    <xf numFmtId="0" fontId="73" fillId="9" borderId="0" applyNumberFormat="0" applyBorder="0" applyAlignment="0" applyProtection="0"/>
    <xf numFmtId="0" fontId="73" fillId="10" borderId="0" applyNumberFormat="0" applyBorder="0" applyAlignment="0" applyProtection="0"/>
    <xf numFmtId="0" fontId="73" fillId="13" borderId="0" applyNumberFormat="0" applyBorder="0" applyAlignment="0" applyProtection="0"/>
    <xf numFmtId="0" fontId="73" fillId="6" borderId="0" applyNumberFormat="0" applyBorder="0" applyAlignment="0" applyProtection="0"/>
    <xf numFmtId="0" fontId="73" fillId="9" borderId="0" applyNumberFormat="0" applyBorder="0" applyAlignment="0" applyProtection="0"/>
    <xf numFmtId="0" fontId="73" fillId="14" borderId="0" applyNumberFormat="0" applyBorder="0" applyAlignment="0" applyProtection="0"/>
    <xf numFmtId="0" fontId="73" fillId="7" borderId="0" applyNumberFormat="0" applyBorder="0" applyAlignment="0" applyProtection="0"/>
    <xf numFmtId="0" fontId="73" fillId="10" borderId="0" applyNumberFormat="0" applyBorder="0" applyAlignment="0" applyProtection="0"/>
    <xf numFmtId="0" fontId="73" fillId="2" borderId="0" applyNumberFormat="0" applyBorder="0" applyAlignment="0" applyProtection="0"/>
    <xf numFmtId="0" fontId="73" fillId="4" borderId="0" applyNumberFormat="0" applyBorder="0" applyAlignment="0" applyProtection="0"/>
    <xf numFmtId="0" fontId="73" fillId="7" borderId="0" applyNumberFormat="0" applyBorder="0" applyAlignment="0" applyProtection="0"/>
    <xf numFmtId="0" fontId="73" fillId="11" borderId="0" applyNumberFormat="0" applyBorder="0" applyAlignment="0" applyProtection="0"/>
    <xf numFmtId="0" fontId="94" fillId="9" borderId="0" applyNumberFormat="0" applyBorder="0" applyAlignment="0" applyProtection="0"/>
    <xf numFmtId="0" fontId="94" fillId="10" borderId="0" applyNumberFormat="0" applyBorder="0" applyAlignment="0" applyProtection="0"/>
    <xf numFmtId="0" fontId="94" fillId="13" borderId="0" applyNumberFormat="0" applyBorder="0" applyAlignment="0" applyProtection="0"/>
    <xf numFmtId="0" fontId="94" fillId="6" borderId="0" applyNumberFormat="0" applyBorder="0" applyAlignment="0" applyProtection="0"/>
    <xf numFmtId="0" fontId="94" fillId="9" borderId="0" applyNumberFormat="0" applyBorder="0" applyAlignment="0" applyProtection="0"/>
    <xf numFmtId="0" fontId="94" fillId="14" borderId="0" applyNumberFormat="0" applyBorder="0" applyAlignment="0" applyProtection="0"/>
    <xf numFmtId="0" fontId="75" fillId="15" borderId="0" applyNumberFormat="0" applyBorder="0" applyAlignment="0" applyProtection="0"/>
    <xf numFmtId="0" fontId="75" fillId="10" borderId="0" applyNumberFormat="0" applyBorder="0" applyAlignment="0" applyProtection="0"/>
    <xf numFmtId="0" fontId="75" fillId="13"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7" borderId="0" applyNumberFormat="0" applyBorder="0" applyAlignment="0" applyProtection="0"/>
    <xf numFmtId="0" fontId="75" fillId="19" borderId="0" applyNumberFormat="0" applyBorder="0" applyAlignment="0" applyProtection="0"/>
    <xf numFmtId="0" fontId="75" fillId="14" borderId="0" applyNumberFormat="0" applyBorder="0" applyAlignment="0" applyProtection="0"/>
    <xf numFmtId="0" fontId="75" fillId="4" borderId="0" applyNumberFormat="0" applyBorder="0" applyAlignment="0" applyProtection="0"/>
    <xf numFmtId="0" fontId="75" fillId="7" borderId="0" applyNumberFormat="0" applyBorder="0" applyAlignment="0" applyProtection="0"/>
    <xf numFmtId="0" fontId="75" fillId="10" borderId="0" applyNumberFormat="0" applyBorder="0" applyAlignment="0" applyProtection="0"/>
    <xf numFmtId="0" fontId="106" fillId="15" borderId="0" applyNumberFormat="0" applyBorder="0" applyAlignment="0" applyProtection="0"/>
    <xf numFmtId="0" fontId="106" fillId="10" borderId="0" applyNumberFormat="0" applyBorder="0" applyAlignment="0" applyProtection="0"/>
    <xf numFmtId="0" fontId="106" fillId="13" borderId="0" applyNumberFormat="0" applyBorder="0" applyAlignment="0" applyProtection="0"/>
    <xf numFmtId="0" fontId="106" fillId="16" borderId="0" applyNumberFormat="0" applyBorder="0" applyAlignment="0" applyProtection="0"/>
    <xf numFmtId="0" fontId="106" fillId="17" borderId="0" applyNumberFormat="0" applyBorder="0" applyAlignment="0" applyProtection="0"/>
    <xf numFmtId="0" fontId="106" fillId="18"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9" borderId="0" applyNumberFormat="0" applyBorder="0" applyAlignment="0" applyProtection="0"/>
    <xf numFmtId="180" fontId="25" fillId="23" borderId="0" applyNumberFormat="0" applyFont="0" applyBorder="0" applyAlignment="0">
      <alignment horizontal="right"/>
    </xf>
    <xf numFmtId="180" fontId="25" fillId="23" borderId="0" applyNumberFormat="0" applyFont="0" applyBorder="0" applyAlignment="0">
      <alignment horizontal="right"/>
    </xf>
    <xf numFmtId="180" fontId="56" fillId="23" borderId="0" applyNumberFormat="0" applyFont="0" applyBorder="0" applyAlignment="0">
      <alignment horizontal="right"/>
    </xf>
    <xf numFmtId="180" fontId="25" fillId="23" borderId="0" applyNumberFormat="0" applyFont="0" applyBorder="0" applyAlignment="0">
      <alignment horizontal="right"/>
    </xf>
    <xf numFmtId="192" fontId="26" fillId="23" borderId="6" applyFont="0">
      <alignment horizontal="right"/>
    </xf>
    <xf numFmtId="192" fontId="26" fillId="23" borderId="6" applyFont="0">
      <alignment horizontal="right"/>
    </xf>
    <xf numFmtId="192" fontId="57" fillId="23" borderId="6" applyFont="0">
      <alignment horizontal="right"/>
    </xf>
    <xf numFmtId="192" fontId="26" fillId="23" borderId="6" applyFont="0">
      <alignment horizontal="right"/>
    </xf>
    <xf numFmtId="0" fontId="27" fillId="0" borderId="0" applyNumberFormat="0" applyFill="0" applyBorder="0" applyAlignment="0" applyProtection="0"/>
    <xf numFmtId="0" fontId="27" fillId="0" borderId="0" applyNumberFormat="0" applyFill="0" applyBorder="0" applyAlignment="0" applyProtection="0"/>
    <xf numFmtId="0" fontId="58" fillId="0" borderId="0" applyNumberFormat="0" applyFill="0" applyBorder="0" applyAlignment="0" applyProtection="0"/>
    <xf numFmtId="0" fontId="27" fillId="0" borderId="0" applyNumberFormat="0" applyFill="0" applyBorder="0" applyAlignment="0" applyProtection="0"/>
    <xf numFmtId="0" fontId="107" fillId="0" borderId="0"/>
    <xf numFmtId="0" fontId="76" fillId="0" borderId="0" applyNumberFormat="0" applyFill="0" applyBorder="0" applyAlignment="0" applyProtection="0"/>
    <xf numFmtId="0" fontId="23" fillId="0" borderId="0" applyNumberFormat="0" applyFill="0" applyBorder="0" applyAlignment="0" applyProtection="0"/>
    <xf numFmtId="0" fontId="90" fillId="0" borderId="0" applyNumberFormat="0" applyFill="0" applyBorder="0" applyAlignment="0" applyProtection="0"/>
    <xf numFmtId="0" fontId="77" fillId="4" borderId="0" applyNumberFormat="0" applyBorder="0" applyAlignment="0" applyProtection="0"/>
    <xf numFmtId="0" fontId="108" fillId="24" borderId="7" applyNumberFormat="0" applyAlignment="0" applyProtection="0"/>
    <xf numFmtId="0" fontId="109" fillId="0" borderId="0" applyNumberFormat="0" applyFill="0" applyBorder="0" applyAlignment="0" applyProtection="0"/>
    <xf numFmtId="0" fontId="28" fillId="0" borderId="0" applyNumberFormat="0" applyFill="0" applyBorder="0" applyAlignment="0"/>
    <xf numFmtId="0" fontId="110" fillId="25" borderId="0" applyNumberFormat="0" applyBorder="0"/>
    <xf numFmtId="0" fontId="92" fillId="0" borderId="0" applyNumberFormat="0" applyFill="0" applyBorder="0">
      <alignment horizontal="left"/>
    </xf>
    <xf numFmtId="0" fontId="77" fillId="6" borderId="0" applyNumberFormat="0" applyBorder="0" applyAlignment="0" applyProtection="0"/>
    <xf numFmtId="0" fontId="93" fillId="0" borderId="0"/>
    <xf numFmtId="0" fontId="111" fillId="0" borderId="8" applyNumberFormat="0" applyFont="0" applyFill="0" applyAlignment="0" applyProtection="0"/>
    <xf numFmtId="0" fontId="111" fillId="0" borderId="9" applyNumberFormat="0" applyFont="0" applyFill="0" applyAlignment="0" applyProtection="0"/>
    <xf numFmtId="208" fontId="112" fillId="0" borderId="0" applyFont="0" applyFill="0" applyBorder="0" applyAlignment="0" applyProtection="0"/>
    <xf numFmtId="2" fontId="27" fillId="26" borderId="0" applyNumberFormat="0" applyFont="0" applyBorder="0" applyAlignment="0" applyProtection="0"/>
    <xf numFmtId="2" fontId="27" fillId="26" borderId="0" applyNumberFormat="0" applyFont="0" applyBorder="0" applyAlignment="0" applyProtection="0"/>
    <xf numFmtId="2" fontId="58" fillId="26" borderId="0" applyNumberFormat="0" applyFont="0" applyBorder="0" applyAlignment="0" applyProtection="0"/>
    <xf numFmtId="2" fontId="27" fillId="26" borderId="0" applyNumberFormat="0" applyFont="0" applyBorder="0" applyAlignment="0" applyProtection="0"/>
    <xf numFmtId="0" fontId="51" fillId="27" borderId="6" applyNumberFormat="0" applyFont="0" applyBorder="0" applyAlignment="0">
      <alignment horizontal="center"/>
    </xf>
    <xf numFmtId="209" fontId="113" fillId="0" borderId="0" applyFont="0" applyFill="0" applyBorder="0" applyProtection="0">
      <alignment horizontal="center" vertical="center"/>
    </xf>
    <xf numFmtId="0" fontId="87" fillId="28" borderId="10" applyNumberFormat="0" applyAlignment="0" applyProtection="0"/>
    <xf numFmtId="189" fontId="8" fillId="0" borderId="0"/>
    <xf numFmtId="189" fontId="23" fillId="0" borderId="0"/>
    <xf numFmtId="189" fontId="55" fillId="0" borderId="0"/>
    <xf numFmtId="189" fontId="23" fillId="0" borderId="0"/>
    <xf numFmtId="189" fontId="89" fillId="0" borderId="0"/>
    <xf numFmtId="0" fontId="114" fillId="0" borderId="0">
      <alignment horizontal="right"/>
    </xf>
    <xf numFmtId="0" fontId="89" fillId="0" borderId="0" applyFont="0" applyFill="0" applyBorder="0" applyProtection="0">
      <alignment horizontal="right"/>
    </xf>
    <xf numFmtId="210" fontId="113" fillId="0" borderId="0" applyFont="0" applyFill="0" applyBorder="0" applyProtection="0">
      <alignment horizontal="right"/>
    </xf>
    <xf numFmtId="211" fontId="115" fillId="0" borderId="0" applyFont="0" applyFill="0" applyBorder="0" applyAlignment="0" applyProtection="0">
      <alignment horizontal="right"/>
    </xf>
    <xf numFmtId="212" fontId="115" fillId="0" borderId="0" applyFont="0" applyFill="0" applyBorder="0" applyAlignment="0" applyProtection="0"/>
    <xf numFmtId="211" fontId="115" fillId="0" borderId="0" applyFont="0" applyFill="0" applyBorder="0" applyAlignment="0" applyProtection="0">
      <alignment horizontal="right"/>
    </xf>
    <xf numFmtId="213" fontId="115" fillId="0" borderId="0" applyFont="0" applyFill="0" applyBorder="0" applyAlignment="0" applyProtection="0">
      <alignment horizontal="right"/>
    </xf>
    <xf numFmtId="214" fontId="115" fillId="0" borderId="0" applyFont="0" applyFill="0" applyBorder="0" applyAlignment="0" applyProtection="0"/>
    <xf numFmtId="213" fontId="115" fillId="0" borderId="0" applyFont="0" applyFill="0" applyBorder="0" applyAlignment="0" applyProtection="0">
      <alignment horizontal="right"/>
    </xf>
    <xf numFmtId="215" fontId="115" fillId="0" borderId="0" applyFont="0" applyFill="0" applyBorder="0" applyAlignment="0" applyProtection="0"/>
    <xf numFmtId="216" fontId="115"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59" fillId="0" borderId="0" applyFont="0" applyFill="0" applyBorder="0" applyAlignment="0" applyProtection="0"/>
    <xf numFmtId="3" fontId="29" fillId="0" borderId="0" applyFont="0" applyFill="0" applyBorder="0" applyAlignment="0" applyProtection="0"/>
    <xf numFmtId="0" fontId="116" fillId="0" borderId="0"/>
    <xf numFmtId="0" fontId="30" fillId="0" borderId="0" applyNumberFormat="0" applyFill="0" applyBorder="0">
      <alignment horizontal="right"/>
    </xf>
    <xf numFmtId="0" fontId="117" fillId="0" borderId="0">
      <alignment horizontal="left"/>
    </xf>
    <xf numFmtId="0" fontId="118" fillId="0" borderId="0"/>
    <xf numFmtId="0" fontId="119" fillId="0" borderId="0">
      <alignment horizontal="left"/>
    </xf>
    <xf numFmtId="217" fontId="111" fillId="0" borderId="0" applyFont="0" applyFill="0" applyBorder="0" applyAlignment="0" applyProtection="0">
      <protection locked="0"/>
    </xf>
    <xf numFmtId="218" fontId="111" fillId="0" borderId="0" applyFont="0" applyFill="0" applyBorder="0" applyAlignment="0" applyProtection="0">
      <protection locked="0"/>
    </xf>
    <xf numFmtId="219" fontId="89" fillId="0" borderId="0" applyFont="0" applyFill="0" applyBorder="0" applyProtection="0">
      <alignment horizontal="right"/>
    </xf>
    <xf numFmtId="220" fontId="115" fillId="0" borderId="0" applyFont="0" applyFill="0" applyBorder="0" applyAlignment="0" applyProtection="0">
      <alignment horizontal="right"/>
    </xf>
    <xf numFmtId="221" fontId="115" fillId="0" borderId="0" applyFont="0" applyFill="0" applyBorder="0" applyAlignment="0" applyProtection="0">
      <alignment horizontal="right"/>
    </xf>
    <xf numFmtId="222" fontId="120" fillId="0" borderId="0" applyFont="0" applyFill="0" applyBorder="0" applyAlignment="0" applyProtection="0"/>
    <xf numFmtId="221" fontId="115" fillId="0" borderId="0" applyFont="0" applyFill="0" applyBorder="0" applyAlignment="0" applyProtection="0">
      <alignment horizontal="right"/>
    </xf>
    <xf numFmtId="0" fontId="120" fillId="0" borderId="0" applyFont="0" applyFill="0" applyBorder="0" applyAlignment="0" applyProtection="0"/>
    <xf numFmtId="223" fontId="115" fillId="0" borderId="0" applyFont="0" applyFill="0" applyBorder="0" applyAlignment="0" applyProtection="0"/>
    <xf numFmtId="0" fontId="121" fillId="0" borderId="0" applyFont="0" applyFill="0" applyBorder="0" applyAlignment="0" applyProtection="0">
      <alignment vertical="center"/>
    </xf>
    <xf numFmtId="0" fontId="121" fillId="0" borderId="0" applyFont="0" applyFill="0" applyBorder="0" applyAlignment="0" applyProtection="0">
      <alignment vertical="center"/>
    </xf>
    <xf numFmtId="224" fontId="113" fillId="29" borderId="0" applyFont="0" applyFill="0" applyBorder="0" applyAlignment="0" applyProtection="0">
      <alignment vertical="center"/>
    </xf>
    <xf numFmtId="14" fontId="122" fillId="0" borderId="0"/>
    <xf numFmtId="225" fontId="115" fillId="0" borderId="0" applyFont="0" applyFill="0" applyBorder="0" applyAlignment="0" applyProtection="0"/>
    <xf numFmtId="0" fontId="115" fillId="0" borderId="0" applyFont="0" applyFill="0" applyBorder="0" applyAlignment="0" applyProtection="0"/>
    <xf numFmtId="225" fontId="115" fillId="0" borderId="0" applyFont="0" applyFill="0" applyBorder="0" applyAlignment="0" applyProtection="0"/>
    <xf numFmtId="168" fontId="111" fillId="0" borderId="0" applyFont="0" applyFill="0" applyBorder="0" applyProtection="0">
      <alignment horizontal="right"/>
    </xf>
    <xf numFmtId="188" fontId="8" fillId="0" borderId="0"/>
    <xf numFmtId="188" fontId="23" fillId="0" borderId="0"/>
    <xf numFmtId="188" fontId="55" fillId="0" borderId="0"/>
    <xf numFmtId="188" fontId="23" fillId="0" borderId="0"/>
    <xf numFmtId="188" fontId="89" fillId="0" borderId="0"/>
    <xf numFmtId="249" fontId="89" fillId="0" borderId="0" applyFont="0" applyFill="0" applyBorder="0" applyAlignment="0" applyProtection="0"/>
    <xf numFmtId="226" fontId="89" fillId="0" borderId="0" applyFont="0" applyFill="0" applyBorder="0" applyAlignment="0" applyProtection="0"/>
    <xf numFmtId="193" fontId="31" fillId="0" borderId="0" applyFont="0" applyFill="0" applyBorder="0" applyAlignment="0" applyProtection="0">
      <alignment horizontal="right"/>
    </xf>
    <xf numFmtId="193" fontId="31" fillId="0" borderId="0" applyFont="0" applyFill="0" applyBorder="0" applyAlignment="0" applyProtection="0">
      <alignment horizontal="right"/>
    </xf>
    <xf numFmtId="193" fontId="60" fillId="0" borderId="0" applyFont="0" applyFill="0" applyBorder="0" applyAlignment="0" applyProtection="0">
      <alignment horizontal="right"/>
    </xf>
    <xf numFmtId="193" fontId="31" fillId="0" borderId="0" applyFont="0" applyFill="0" applyBorder="0" applyAlignment="0" applyProtection="0">
      <alignment horizontal="right"/>
    </xf>
    <xf numFmtId="227" fontId="115" fillId="0" borderId="11" applyNumberFormat="0" applyFont="0" applyFill="0" applyAlignment="0" applyProtection="0"/>
    <xf numFmtId="165" fontId="123" fillId="0" borderId="0" applyFill="0" applyBorder="0" applyAlignment="0" applyProtection="0"/>
    <xf numFmtId="228" fontId="124" fillId="0" borderId="0" applyBorder="0" applyAlignment="0">
      <alignment horizontal="left"/>
    </xf>
    <xf numFmtId="167" fontId="89" fillId="0" borderId="0" applyFont="0" applyFill="0" applyBorder="0" applyAlignment="0" applyProtection="0"/>
    <xf numFmtId="0" fontId="125" fillId="4" borderId="0" applyNumberFormat="0" applyBorder="0" applyAlignment="0" applyProtection="0"/>
    <xf numFmtId="198" fontId="126" fillId="0" borderId="0" applyFont="0" applyFill="0" applyBorder="0" applyAlignment="0" applyProtection="0"/>
    <xf numFmtId="0" fontId="76" fillId="0" borderId="0" applyNumberFormat="0" applyFill="0" applyBorder="0" applyAlignment="0" applyProtection="0"/>
    <xf numFmtId="196" fontId="27" fillId="30" borderId="12" applyNumberFormat="0" applyFont="0" applyBorder="0" applyAlignment="0" applyProtection="0">
      <alignment horizontal="right"/>
    </xf>
    <xf numFmtId="196" fontId="27" fillId="30" borderId="12" applyNumberFormat="0" applyFont="0" applyBorder="0" applyAlignment="0" applyProtection="0">
      <alignment horizontal="right"/>
    </xf>
    <xf numFmtId="196" fontId="58" fillId="30" borderId="12" applyNumberFormat="0" applyFont="0" applyBorder="0" applyAlignment="0" applyProtection="0">
      <alignment horizontal="right"/>
    </xf>
    <xf numFmtId="196" fontId="27" fillId="30" borderId="12" applyNumberFormat="0" applyFont="0" applyBorder="0" applyAlignment="0" applyProtection="0">
      <alignment horizontal="right"/>
    </xf>
    <xf numFmtId="197" fontId="94" fillId="31" borderId="13">
      <protection locked="0"/>
    </xf>
    <xf numFmtId="3" fontId="94" fillId="31" borderId="13">
      <alignment wrapText="1"/>
      <protection locked="0"/>
    </xf>
    <xf numFmtId="0" fontId="127" fillId="32" borderId="14">
      <alignment horizontal="center" vertical="center"/>
    </xf>
    <xf numFmtId="0" fontId="32" fillId="0" borderId="0" applyNumberFormat="0" applyFill="0" applyBorder="0" applyAlignment="0" applyProtection="0">
      <alignment vertical="top"/>
      <protection locked="0"/>
    </xf>
    <xf numFmtId="0" fontId="61"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128" fillId="0" borderId="0">
      <alignment horizontal="left"/>
    </xf>
    <xf numFmtId="0" fontId="129" fillId="0" borderId="0">
      <alignment horizontal="left"/>
    </xf>
    <xf numFmtId="0" fontId="111" fillId="0" borderId="0" applyFill="0" applyBorder="0" applyProtection="0">
      <alignment horizontal="left"/>
    </xf>
    <xf numFmtId="0" fontId="130" fillId="0" borderId="0" applyNumberFormat="0" applyFill="0" applyBorder="0" applyProtection="0">
      <alignment horizontal="left"/>
    </xf>
    <xf numFmtId="0" fontId="111" fillId="0" borderId="0" applyFill="0" applyBorder="0" applyProtection="0">
      <alignment horizontal="left"/>
    </xf>
    <xf numFmtId="1" fontId="27" fillId="0" borderId="0" applyNumberFormat="0" applyBorder="0" applyAlignment="0" applyProtection="0"/>
    <xf numFmtId="1" fontId="27" fillId="0" borderId="0" applyNumberFormat="0" applyBorder="0" applyAlignment="0" applyProtection="0"/>
    <xf numFmtId="1" fontId="58" fillId="0" borderId="0" applyNumberFormat="0" applyBorder="0" applyAlignment="0" applyProtection="0"/>
    <xf numFmtId="1" fontId="27" fillId="0" borderId="0" applyNumberFormat="0" applyBorder="0" applyAlignment="0" applyProtection="0"/>
    <xf numFmtId="0" fontId="131" fillId="0" borderId="0" applyNumberFormat="0" applyFill="0" applyBorder="0" applyAlignment="0" applyProtection="0"/>
    <xf numFmtId="3" fontId="27" fillId="0" borderId="15">
      <alignment horizontal="right" vertical="center" indent="1"/>
      <protection locked="0"/>
    </xf>
    <xf numFmtId="194" fontId="33" fillId="0" borderId="0">
      <alignment vertical="center"/>
    </xf>
    <xf numFmtId="0" fontId="78" fillId="7" borderId="0" applyNumberFormat="0" applyBorder="0" applyAlignment="0" applyProtection="0"/>
    <xf numFmtId="0" fontId="132" fillId="5" borderId="0" applyNumberFormat="0" applyBorder="0" applyAlignment="0" applyProtection="0"/>
    <xf numFmtId="0" fontId="94" fillId="33" borderId="0" applyNumberFormat="0" applyBorder="0">
      <alignment vertical="top"/>
    </xf>
    <xf numFmtId="0" fontId="93" fillId="0" borderId="16" applyNumberFormat="0" applyFont="0" applyFill="0" applyAlignment="0" applyProtection="0"/>
    <xf numFmtId="49" fontId="34" fillId="0" borderId="0">
      <alignment horizontal="right"/>
    </xf>
    <xf numFmtId="49" fontId="34" fillId="0" borderId="0">
      <alignment horizontal="right"/>
    </xf>
    <xf numFmtId="49" fontId="62" fillId="0" borderId="0">
      <alignment horizontal="right"/>
    </xf>
    <xf numFmtId="49" fontId="34" fillId="0" borderId="0">
      <alignment horizontal="right"/>
    </xf>
    <xf numFmtId="49" fontId="35" fillId="0" borderId="0">
      <alignment horizontal="right"/>
    </xf>
    <xf numFmtId="194" fontId="36" fillId="0" borderId="0">
      <alignment vertical="center"/>
    </xf>
    <xf numFmtId="199" fontId="23" fillId="34" borderId="17" applyNumberFormat="0" applyFont="0" applyBorder="0" applyAlignment="0" applyProtection="0"/>
    <xf numFmtId="229" fontId="115" fillId="0" borderId="0" applyFont="0" applyFill="0" applyBorder="0" applyAlignment="0" applyProtection="0">
      <alignment horizontal="right"/>
    </xf>
    <xf numFmtId="181" fontId="133" fillId="34" borderId="0" applyNumberFormat="0" applyFont="0" applyAlignment="0"/>
    <xf numFmtId="0" fontId="134" fillId="0" borderId="0" applyProtection="0">
      <alignment horizontal="right"/>
    </xf>
    <xf numFmtId="0" fontId="135" fillId="0" borderId="0">
      <alignment horizontal="left"/>
    </xf>
    <xf numFmtId="0" fontId="135" fillId="0" borderId="0">
      <alignment horizontal="left"/>
    </xf>
    <xf numFmtId="0" fontId="136" fillId="0" borderId="18">
      <alignment horizontal="center"/>
    </xf>
    <xf numFmtId="0" fontId="137" fillId="0" borderId="19" applyNumberFormat="0" applyFill="0" applyAlignment="0" applyProtection="0"/>
    <xf numFmtId="0" fontId="138" fillId="0" borderId="0">
      <alignment horizontal="left"/>
    </xf>
    <xf numFmtId="0" fontId="139" fillId="0" borderId="20">
      <alignment horizontal="left" vertical="top"/>
    </xf>
    <xf numFmtId="0" fontId="140" fillId="0" borderId="21" applyNumberFormat="0" applyFill="0" applyAlignment="0" applyProtection="0"/>
    <xf numFmtId="0" fontId="141" fillId="0" borderId="0">
      <alignment horizontal="left"/>
    </xf>
    <xf numFmtId="0" fontId="142" fillId="0" borderId="20">
      <alignment horizontal="left" vertical="top"/>
    </xf>
    <xf numFmtId="0" fontId="143" fillId="0" borderId="22" applyNumberFormat="0" applyFill="0" applyAlignment="0" applyProtection="0"/>
    <xf numFmtId="0" fontId="144" fillId="0" borderId="0">
      <alignment horizontal="left"/>
    </xf>
    <xf numFmtId="0" fontId="143" fillId="0" borderId="0" applyNumberFormat="0" applyFill="0" applyBorder="0" applyAlignment="0" applyProtection="0"/>
    <xf numFmtId="0" fontId="37" fillId="0" borderId="0"/>
    <xf numFmtId="0" fontId="38"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145" fillId="8" borderId="7" applyNumberFormat="0" applyAlignment="0" applyProtection="0"/>
    <xf numFmtId="0" fontId="39" fillId="35" borderId="0" applyNumberFormat="0" applyFont="0" applyBorder="0" applyAlignment="0" applyProtection="0"/>
    <xf numFmtId="0" fontId="39" fillId="35" borderId="0" applyNumberFormat="0" applyFont="0" applyBorder="0" applyAlignment="0" applyProtection="0"/>
    <xf numFmtId="0" fontId="65" fillId="35" borderId="0" applyNumberFormat="0" applyFont="0" applyBorder="0" applyAlignment="0" applyProtection="0"/>
    <xf numFmtId="0" fontId="39" fillId="35" borderId="0" applyNumberFormat="0" applyFont="0" applyBorder="0" applyAlignment="0" applyProtection="0"/>
    <xf numFmtId="230" fontId="120" fillId="0" borderId="0" applyFill="0" applyBorder="0" applyProtection="0"/>
    <xf numFmtId="231" fontId="120" fillId="0" borderId="0" applyFill="0" applyBorder="0" applyProtection="0"/>
    <xf numFmtId="0" fontId="120" fillId="0" borderId="0" applyFill="0" applyBorder="0" applyProtection="0"/>
    <xf numFmtId="232" fontId="120" fillId="0" borderId="0" applyFill="0" applyBorder="0" applyProtection="0"/>
    <xf numFmtId="233" fontId="120" fillId="0" borderId="0" applyFill="0" applyBorder="0" applyProtection="0"/>
    <xf numFmtId="0" fontId="89" fillId="2" borderId="0" applyNumberFormat="0" applyFont="0" applyBorder="0" applyAlignment="0">
      <protection locked="0"/>
    </xf>
    <xf numFmtId="0" fontId="89" fillId="2" borderId="0" applyNumberFormat="0" applyFont="0" applyBorder="0" applyAlignment="0">
      <protection locked="0"/>
    </xf>
    <xf numFmtId="0" fontId="79" fillId="0" borderId="0" applyNumberFormat="0" applyFill="0" applyBorder="0" applyAlignment="0" applyProtection="0"/>
    <xf numFmtId="0" fontId="80" fillId="36" borderId="23" applyNumberFormat="0" applyAlignment="0" applyProtection="0"/>
    <xf numFmtId="0" fontId="81" fillId="2" borderId="7" applyNumberFormat="0" applyAlignment="0" applyProtection="0"/>
    <xf numFmtId="0" fontId="146" fillId="0" borderId="24" applyNumberFormat="0" applyFill="0" applyAlignment="0" applyProtection="0"/>
    <xf numFmtId="0" fontId="147" fillId="0" borderId="0" applyNumberFormat="0" applyBorder="0">
      <alignment vertical="top" wrapText="1"/>
    </xf>
    <xf numFmtId="0" fontId="95" fillId="0" borderId="17" applyNumberFormat="0" applyFill="0" applyBorder="0">
      <alignment horizontal="center"/>
    </xf>
    <xf numFmtId="234" fontId="89" fillId="0" borderId="0" applyFont="0" applyFill="0" applyBorder="0" applyAlignment="0" applyProtection="0"/>
    <xf numFmtId="43" fontId="225" fillId="0" borderId="0" applyFont="0" applyFill="0" applyBorder="0" applyAlignment="0" applyProtection="0"/>
    <xf numFmtId="43" fontId="225" fillId="0" borderId="0" applyFont="0" applyFill="0" applyBorder="0" applyAlignment="0" applyProtection="0"/>
    <xf numFmtId="167" fontId="23" fillId="0" borderId="0" applyFont="0" applyFill="0" applyBorder="0" applyAlignment="0" applyProtection="0"/>
    <xf numFmtId="0" fontId="148" fillId="28" borderId="10" applyNumberFormat="0" applyAlignment="0" applyProtection="0"/>
    <xf numFmtId="0" fontId="96" fillId="0" borderId="17" applyNumberFormat="0" applyFill="0" applyBorder="0">
      <alignment horizontal="left"/>
    </xf>
    <xf numFmtId="0" fontId="40" fillId="0" borderId="0"/>
    <xf numFmtId="199" fontId="132" fillId="0" borderId="0"/>
    <xf numFmtId="0" fontId="20" fillId="11" borderId="16" applyNumberFormat="0" applyFont="0" applyAlignment="0" applyProtection="0"/>
    <xf numFmtId="164" fontId="89" fillId="0" borderId="0" applyFont="0" applyFill="0" applyBorder="0" applyAlignment="0" applyProtection="0"/>
    <xf numFmtId="164" fontId="27" fillId="0" borderId="0" applyFont="0" applyFill="0" applyBorder="0" applyAlignment="0" applyProtection="0"/>
    <xf numFmtId="37" fontId="89" fillId="0" borderId="0" applyFont="0" applyFill="0" applyBorder="0" applyAlignment="0" applyProtection="0"/>
    <xf numFmtId="235" fontId="89" fillId="0" borderId="0" applyFont="0" applyFill="0" applyBorder="0" applyAlignment="0" applyProtection="0"/>
    <xf numFmtId="190" fontId="8" fillId="0" borderId="0"/>
    <xf numFmtId="234" fontId="113" fillId="0" borderId="0" applyFont="0" applyFill="0" applyBorder="0" applyProtection="0">
      <alignment horizontal="right"/>
    </xf>
    <xf numFmtId="190" fontId="89" fillId="0" borderId="0"/>
    <xf numFmtId="190" fontId="89" fillId="0" borderId="0"/>
    <xf numFmtId="190" fontId="89" fillId="0" borderId="0"/>
    <xf numFmtId="190" fontId="89" fillId="0" borderId="0"/>
    <xf numFmtId="190" fontId="89" fillId="0" borderId="0"/>
    <xf numFmtId="190" fontId="89" fillId="0" borderId="0"/>
    <xf numFmtId="190" fontId="23" fillId="0" borderId="0"/>
    <xf numFmtId="190" fontId="55" fillId="0" borderId="0"/>
    <xf numFmtId="190" fontId="23" fillId="0" borderId="0"/>
    <xf numFmtId="190" fontId="89" fillId="0" borderId="0"/>
    <xf numFmtId="190" fontId="89" fillId="0" borderId="0"/>
    <xf numFmtId="190" fontId="89" fillId="0" borderId="0"/>
    <xf numFmtId="190" fontId="89" fillId="0" borderId="0"/>
    <xf numFmtId="190" fontId="89" fillId="0" borderId="0"/>
    <xf numFmtId="190" fontId="89" fillId="0" borderId="0"/>
    <xf numFmtId="236" fontId="93" fillId="0" borderId="0" applyFont="0" applyFill="0" applyBorder="0" applyAlignment="0" applyProtection="0"/>
    <xf numFmtId="237" fontId="115" fillId="0" borderId="0" applyFont="0" applyFill="0" applyBorder="0" applyAlignment="0" applyProtection="0">
      <alignment horizontal="right"/>
    </xf>
    <xf numFmtId="0" fontId="149" fillId="2" borderId="0" applyNumberFormat="0" applyBorder="0" applyAlignment="0" applyProtection="0"/>
    <xf numFmtId="0" fontId="82" fillId="2" borderId="0" applyNumberFormat="0" applyBorder="0" applyAlignment="0" applyProtection="0"/>
    <xf numFmtId="0" fontId="121" fillId="0" borderId="0" applyNumberFormat="0" applyFont="0" applyFill="0" applyBorder="0" applyAlignment="0" applyProtection="0">
      <alignment vertical="center"/>
    </xf>
    <xf numFmtId="0" fontId="150" fillId="0" borderId="0"/>
    <xf numFmtId="191" fontId="8" fillId="0" borderId="0"/>
    <xf numFmtId="191" fontId="23" fillId="0" borderId="0"/>
    <xf numFmtId="191" fontId="55" fillId="0" borderId="0"/>
    <xf numFmtId="191" fontId="23" fillId="0" borderId="0"/>
    <xf numFmtId="191" fontId="89" fillId="0" borderId="0"/>
    <xf numFmtId="0" fontId="151" fillId="0" borderId="0" applyNumberFormat="0" applyFill="0" applyBorder="0" applyAlignment="0" applyProtection="0">
      <alignment vertical="center"/>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20" fillId="0" borderId="0"/>
    <xf numFmtId="0" fontId="23" fillId="0" borderId="0"/>
    <xf numFmtId="0" fontId="83" fillId="0" borderId="0"/>
    <xf numFmtId="37" fontId="39" fillId="0" borderId="0"/>
    <xf numFmtId="0" fontId="225" fillId="0" borderId="0"/>
    <xf numFmtId="0" fontId="23" fillId="0" borderId="0" applyProtection="0"/>
    <xf numFmtId="0" fontId="23" fillId="0" borderId="0"/>
    <xf numFmtId="0" fontId="55" fillId="0" borderId="0" applyProtection="0"/>
    <xf numFmtId="0" fontId="226" fillId="0" borderId="0"/>
    <xf numFmtId="0" fontId="224" fillId="0" borderId="0"/>
    <xf numFmtId="0" fontId="23" fillId="0" borderId="0" applyProtection="0"/>
    <xf numFmtId="0" fontId="89" fillId="0" borderId="0"/>
    <xf numFmtId="0" fontId="89" fillId="0" borderId="0"/>
    <xf numFmtId="0" fontId="89" fillId="0" borderId="0"/>
    <xf numFmtId="0" fontId="89" fillId="0" borderId="0"/>
    <xf numFmtId="2" fontId="39" fillId="0" borderId="0" applyBorder="0" applyProtection="0"/>
    <xf numFmtId="2" fontId="39" fillId="0" borderId="0" applyBorder="0" applyProtection="0"/>
    <xf numFmtId="2" fontId="65" fillId="0" borderId="0" applyBorder="0" applyProtection="0"/>
    <xf numFmtId="2" fontId="39" fillId="0" borderId="0" applyBorder="0" applyProtection="0"/>
    <xf numFmtId="0" fontId="23" fillId="0" borderId="0" applyBorder="0"/>
    <xf numFmtId="0" fontId="23" fillId="0" borderId="0"/>
    <xf numFmtId="0" fontId="8" fillId="0" borderId="0" applyProtection="0"/>
    <xf numFmtId="0" fontId="8" fillId="0" borderId="0"/>
    <xf numFmtId="0" fontId="8" fillId="0" borderId="0"/>
    <xf numFmtId="0" fontId="23" fillId="0" borderId="0"/>
    <xf numFmtId="0" fontId="23" fillId="0" borderId="0"/>
    <xf numFmtId="0" fontId="23" fillId="0" borderId="0"/>
    <xf numFmtId="0" fontId="152" fillId="0" borderId="0"/>
    <xf numFmtId="0" fontId="153" fillId="0" borderId="0"/>
    <xf numFmtId="0" fontId="154" fillId="0" borderId="0"/>
    <xf numFmtId="0" fontId="41" fillId="0" borderId="25"/>
    <xf numFmtId="17" fontId="113" fillId="0" borderId="0" applyFont="0" applyFill="0" applyBorder="0" applyProtection="0">
      <alignment horizontal="right"/>
    </xf>
    <xf numFmtId="0" fontId="155" fillId="2" borderId="0" applyNumberFormat="0" applyBorder="0" applyAlignment="0" applyProtection="0"/>
    <xf numFmtId="0" fontId="80" fillId="24" borderId="23" applyNumberFormat="0" applyAlignment="0" applyProtection="0"/>
    <xf numFmtId="0" fontId="156" fillId="0" borderId="19" applyNumberFormat="0" applyFill="0" applyAlignment="0" applyProtection="0"/>
    <xf numFmtId="0" fontId="157" fillId="0" borderId="21" applyNumberFormat="0" applyFill="0" applyAlignment="0" applyProtection="0"/>
    <xf numFmtId="0" fontId="158" fillId="0" borderId="22" applyNumberFormat="0" applyFill="0" applyAlignment="0" applyProtection="0"/>
    <xf numFmtId="0" fontId="158" fillId="0" borderId="0" applyNumberFormat="0" applyFill="0" applyBorder="0" applyAlignment="0" applyProtection="0"/>
    <xf numFmtId="0" fontId="42" fillId="0" borderId="0" applyNumberFormat="0" applyFill="0" applyBorder="0">
      <alignment horizontal="left"/>
    </xf>
    <xf numFmtId="0" fontId="42" fillId="0" borderId="0" applyNumberFormat="0" applyFill="0" applyBorder="0">
      <alignment horizontal="left"/>
    </xf>
    <xf numFmtId="0" fontId="66" fillId="0" borderId="0" applyNumberFormat="0" applyFill="0" applyBorder="0">
      <alignment horizontal="left"/>
    </xf>
    <xf numFmtId="0" fontId="42" fillId="0" borderId="0" applyNumberFormat="0" applyFill="0" applyBorder="0">
      <alignment horizontal="left"/>
    </xf>
    <xf numFmtId="0" fontId="159" fillId="0" borderId="0" applyFill="0" applyBorder="0" applyProtection="0">
      <alignment horizontal="left"/>
    </xf>
    <xf numFmtId="0" fontId="160" fillId="0" borderId="0" applyFill="0" applyBorder="0" applyProtection="0">
      <alignment horizontal="left"/>
    </xf>
    <xf numFmtId="1" fontId="161" fillId="0" borderId="0" applyProtection="0">
      <alignment horizontal="right" vertical="center"/>
    </xf>
    <xf numFmtId="0" fontId="75" fillId="37" borderId="0" applyNumberFormat="0" applyBorder="0" applyAlignment="0" applyProtection="0"/>
    <xf numFmtId="0" fontId="75" fillId="19" borderId="0" applyNumberFormat="0" applyBorder="0" applyAlignment="0" applyProtection="0"/>
    <xf numFmtId="0" fontId="75" fillId="14" borderId="0" applyNumberFormat="0" applyBorder="0" applyAlignment="0" applyProtection="0"/>
    <xf numFmtId="0" fontId="75" fillId="38" borderId="0" applyNumberFormat="0" applyBorder="0" applyAlignment="0" applyProtection="0"/>
    <xf numFmtId="0" fontId="75" fillId="17" borderId="0" applyNumberFormat="0" applyBorder="0" applyAlignment="0" applyProtection="0"/>
    <xf numFmtId="0" fontId="75" fillId="21" borderId="0" applyNumberFormat="0" applyBorder="0" applyAlignment="0" applyProtection="0"/>
    <xf numFmtId="0" fontId="65" fillId="11" borderId="16" applyNumberFormat="0" applyFont="0" applyAlignment="0" applyProtection="0"/>
    <xf numFmtId="0" fontId="39" fillId="11" borderId="16" applyNumberFormat="0" applyFont="0" applyAlignment="0" applyProtection="0"/>
    <xf numFmtId="0" fontId="84" fillId="0" borderId="0" applyNumberFormat="0" applyFill="0" applyBorder="0" applyAlignment="0" applyProtection="0"/>
    <xf numFmtId="168" fontId="162" fillId="0" borderId="18">
      <alignment vertical="center"/>
    </xf>
    <xf numFmtId="238" fontId="113" fillId="0" borderId="0" applyFont="0" applyFill="0" applyBorder="0" applyProtection="0">
      <alignment horizontal="right"/>
    </xf>
    <xf numFmtId="239" fontId="89" fillId="0" borderId="0" applyFont="0" applyFill="0" applyBorder="0" applyProtection="0">
      <alignment horizontal="right"/>
    </xf>
    <xf numFmtId="17" fontId="89" fillId="0" borderId="0" applyFont="0" applyFill="0" applyBorder="0" applyProtection="0">
      <alignment horizontal="right"/>
    </xf>
    <xf numFmtId="240" fontId="111" fillId="0" borderId="0" applyFont="0" applyFill="0" applyBorder="0" applyProtection="0">
      <alignment horizontal="right"/>
    </xf>
    <xf numFmtId="241" fontId="120" fillId="0" borderId="0" applyFont="0" applyFill="0" applyBorder="0" applyAlignment="0" applyProtection="0"/>
    <xf numFmtId="187" fontId="24" fillId="0" borderId="0">
      <protection locked="0"/>
    </xf>
    <xf numFmtId="9" fontId="27" fillId="0" borderId="0" applyFont="0" applyFill="0" applyBorder="0" applyAlignment="0" applyProtection="0"/>
    <xf numFmtId="0" fontId="43" fillId="0" borderId="0"/>
    <xf numFmtId="178" fontId="89" fillId="0" borderId="0"/>
    <xf numFmtId="9" fontId="55" fillId="0" borderId="0" applyFont="0" applyFill="0" applyBorder="0" applyAlignment="0" applyProtection="0"/>
    <xf numFmtId="9" fontId="179" fillId="0" borderId="0" applyFont="0" applyFill="0" applyBorder="0" applyAlignment="0" applyProtection="0"/>
    <xf numFmtId="9" fontId="23" fillId="0" borderId="0" applyFont="0" applyFill="0" applyBorder="0" applyAlignment="0" applyProtection="0"/>
    <xf numFmtId="9" fontId="55" fillId="0" borderId="0" applyFont="0" applyFill="0" applyBorder="0" applyAlignment="0" applyProtection="0"/>
    <xf numFmtId="9" fontId="23" fillId="0" borderId="0" applyFont="0" applyFill="0" applyBorder="0" applyAlignment="0" applyProtection="0"/>
    <xf numFmtId="9" fontId="89" fillId="0" borderId="0" applyFont="0" applyFill="0" applyBorder="0" applyAlignment="0" applyProtection="0"/>
    <xf numFmtId="9" fontId="23" fillId="0" borderId="0" applyFont="0" applyFill="0" applyBorder="0" applyAlignment="0" applyProtection="0"/>
    <xf numFmtId="9" fontId="225" fillId="0" borderId="0" applyFont="0" applyFill="0" applyBorder="0" applyAlignment="0" applyProtection="0"/>
    <xf numFmtId="0" fontId="23" fillId="39" borderId="13" applyNumberFormat="0">
      <alignment vertical="top" wrapText="1"/>
    </xf>
    <xf numFmtId="0" fontId="23" fillId="39" borderId="13" applyNumberFormat="0">
      <alignment vertical="top" wrapText="1"/>
    </xf>
    <xf numFmtId="0" fontId="23" fillId="39" borderId="13" applyNumberFormat="0">
      <alignment vertical="top" wrapText="1"/>
    </xf>
    <xf numFmtId="0" fontId="23" fillId="39" borderId="13" applyNumberFormat="0">
      <alignment vertical="top" wrapText="1"/>
    </xf>
    <xf numFmtId="242" fontId="113" fillId="0" borderId="0" applyFont="0" applyFill="0" applyBorder="0" applyAlignment="0" applyProtection="0">
      <alignment horizontal="right"/>
    </xf>
    <xf numFmtId="178" fontId="39" fillId="21" borderId="26" applyNumberFormat="0" applyFont="0" applyBorder="0" applyAlignment="0" applyProtection="0">
      <alignment horizontal="center"/>
    </xf>
    <xf numFmtId="178" fontId="39" fillId="21" borderId="26" applyNumberFormat="0" applyFont="0" applyBorder="0" applyAlignment="0" applyProtection="0">
      <alignment horizontal="center"/>
    </xf>
    <xf numFmtId="178" fontId="65" fillId="21" borderId="26" applyNumberFormat="0" applyFont="0" applyBorder="0" applyAlignment="0" applyProtection="0">
      <alignment horizontal="center"/>
    </xf>
    <xf numFmtId="178" fontId="39" fillId="21" borderId="26" applyNumberFormat="0" applyFont="0" applyBorder="0" applyAlignment="0" applyProtection="0">
      <alignment horizontal="center"/>
    </xf>
    <xf numFmtId="0" fontId="129" fillId="0" borderId="27">
      <alignment vertical="center"/>
    </xf>
    <xf numFmtId="0" fontId="122" fillId="0" borderId="28"/>
    <xf numFmtId="0" fontId="93" fillId="32" borderId="0" applyNumberFormat="0" applyFont="0" applyBorder="0" applyAlignment="0" applyProtection="0"/>
    <xf numFmtId="1" fontId="43" fillId="40" borderId="0" applyNumberFormat="0" applyFont="0" applyBorder="0" applyAlignment="0">
      <alignment horizontal="left"/>
    </xf>
    <xf numFmtId="0" fontId="89" fillId="24" borderId="29" applyNumberFormat="0" applyFont="0" applyBorder="0" applyAlignment="0" applyProtection="0"/>
    <xf numFmtId="165" fontId="112" fillId="0" borderId="0" applyFill="0" applyBorder="0" applyAlignment="0" applyProtection="0"/>
    <xf numFmtId="0" fontId="85" fillId="36" borderId="7" applyNumberFormat="0" applyAlignment="0" applyProtection="0"/>
    <xf numFmtId="0" fontId="89" fillId="0" borderId="0"/>
    <xf numFmtId="0" fontId="97" fillId="0" borderId="0"/>
    <xf numFmtId="0" fontId="8" fillId="0" borderId="0" applyFont="0" applyFill="0" applyBorder="0" applyAlignment="0" applyProtection="0"/>
    <xf numFmtId="0" fontId="23" fillId="0" borderId="0" applyFont="0" applyFill="0" applyBorder="0" applyAlignment="0" applyProtection="0"/>
    <xf numFmtId="0" fontId="55" fillId="0" borderId="0" applyFont="0" applyFill="0" applyBorder="0" applyAlignment="0" applyProtection="0"/>
    <xf numFmtId="0" fontId="23" fillId="0" borderId="0" applyFont="0" applyFill="0" applyBorder="0" applyAlignment="0" applyProtection="0"/>
    <xf numFmtId="0" fontId="89"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13" fillId="0" borderId="0" applyNumberFormat="0" applyFont="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38" fontId="39"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13" fillId="0" borderId="0" applyNumberFormat="0" applyFont="0" applyBorder="0" applyAlignment="0" applyProtection="0"/>
    <xf numFmtId="0" fontId="213" fillId="0" borderId="0" applyNumberFormat="0" applyFont="0" applyBorder="0" applyAlignment="0" applyProtection="0"/>
    <xf numFmtId="0" fontId="23" fillId="0" borderId="0" applyNumberForma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251"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252" fontId="23" fillId="0" borderId="0" applyFont="0" applyFill="0" applyBorder="0" applyAlignment="0" applyProtection="0"/>
    <xf numFmtId="0" fontId="23" fillId="0" borderId="0" applyFont="0" applyFill="0" applyBorder="0" applyAlignment="0" applyProtection="0"/>
    <xf numFmtId="253" fontId="23" fillId="0" borderId="0" applyFont="0" applyFill="0" applyBorder="0" applyAlignment="0" applyProtection="0"/>
    <xf numFmtId="0" fontId="9" fillId="0" borderId="0" applyNumberFormat="0" applyFill="0" applyBorder="0" applyAlignment="0" applyProtection="0">
      <alignment vertical="top"/>
      <protection locked="0"/>
    </xf>
    <xf numFmtId="0" fontId="23" fillId="0" borderId="0" applyNumberFormat="0" applyFill="0" applyBorder="0" applyAlignment="0" applyProtection="0"/>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214" fillId="0" borderId="0"/>
    <xf numFmtId="0" fontId="214" fillId="0" borderId="0"/>
    <xf numFmtId="0" fontId="23" fillId="0" borderId="0"/>
    <xf numFmtId="0" fontId="23" fillId="0" borderId="0"/>
    <xf numFmtId="0" fontId="23" fillId="0" borderId="0"/>
    <xf numFmtId="0" fontId="23" fillId="0" borderId="0"/>
    <xf numFmtId="0" fontId="214" fillId="0" borderId="0"/>
    <xf numFmtId="0" fontId="23" fillId="0" borderId="0" applyNumberFormat="0" applyFill="0" applyBorder="0" applyAlignment="0" applyProtection="0"/>
    <xf numFmtId="0" fontId="214" fillId="0" borderId="0"/>
    <xf numFmtId="0" fontId="23" fillId="24" borderId="29" applyNumberFormat="0" applyFont="0" applyBorder="0" applyAlignment="0" applyProtection="0"/>
    <xf numFmtId="0" fontId="23" fillId="24" borderId="29" applyNumberFormat="0" applyFont="0" applyBorder="0" applyAlignment="0" applyProtection="0"/>
    <xf numFmtId="0" fontId="23" fillId="24" borderId="29" applyNumberFormat="0" applyFont="0" applyBorder="0" applyAlignment="0" applyProtection="0"/>
    <xf numFmtId="0" fontId="23" fillId="24" borderId="29" applyNumberFormat="0" applyFont="0" applyBorder="0" applyAlignment="0" applyProtection="0"/>
    <xf numFmtId="0" fontId="215" fillId="0" borderId="0" applyFont="0" applyFill="0" applyBorder="0" applyAlignment="0" applyProtection="0"/>
    <xf numFmtId="0" fontId="215" fillId="0" borderId="0" applyFont="0" applyFill="0" applyBorder="0" applyAlignment="0" applyProtection="0"/>
    <xf numFmtId="0" fontId="215" fillId="0" borderId="0" applyFont="0" applyFill="0" applyBorder="0" applyAlignment="0" applyProtection="0"/>
    <xf numFmtId="254" fontId="215"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195" fontId="44" fillId="0" borderId="0" applyNumberFormat="0" applyFill="0" applyBorder="0" applyAlignment="0" applyProtection="0">
      <alignment horizontal="right" vertical="center" wrapText="1"/>
    </xf>
    <xf numFmtId="0" fontId="45" fillId="0" borderId="0" applyNumberFormat="0" applyFill="0" applyBorder="0" applyAlignment="0" applyProtection="0"/>
    <xf numFmtId="0" fontId="46" fillId="0" borderId="0" applyNumberFormat="0" applyFill="0" applyBorder="0" applyAlignment="0" applyProtection="0">
      <protection locked="0"/>
    </xf>
    <xf numFmtId="0" fontId="47" fillId="0" borderId="12" applyNumberFormat="0" applyFill="0" applyProtection="0">
      <alignment horizontal="right"/>
    </xf>
    <xf numFmtId="0" fontId="47" fillId="0" borderId="12" applyNumberFormat="0" applyFill="0" applyProtection="0">
      <alignment horizontal="right"/>
    </xf>
    <xf numFmtId="0" fontId="67" fillId="0" borderId="12" applyNumberFormat="0" applyFill="0" applyProtection="0">
      <alignment horizontal="right"/>
    </xf>
    <xf numFmtId="0" fontId="47" fillId="0" borderId="12" applyNumberFormat="0" applyFill="0" applyProtection="0">
      <alignment horizontal="right"/>
    </xf>
    <xf numFmtId="0" fontId="160" fillId="0" borderId="0"/>
    <xf numFmtId="0" fontId="86" fillId="0" borderId="30" applyNumberFormat="0" applyFill="0" applyAlignment="0" applyProtection="0"/>
    <xf numFmtId="0" fontId="98" fillId="0" borderId="18" applyNumberFormat="0" applyFill="0" applyBorder="0">
      <alignment horizontal="left"/>
    </xf>
    <xf numFmtId="0" fontId="79" fillId="0" borderId="31" applyNumberFormat="0" applyFill="0" applyAlignment="0" applyProtection="0"/>
    <xf numFmtId="243" fontId="113" fillId="41" borderId="17" applyNumberFormat="0" applyBorder="0">
      <alignment horizontal="center" vertical="center"/>
      <protection locked="0"/>
    </xf>
    <xf numFmtId="0" fontId="163" fillId="0" borderId="0" applyFill="0" applyBorder="0" applyProtection="0">
      <alignment horizontal="center" vertical="center"/>
    </xf>
    <xf numFmtId="0" fontId="47" fillId="0" borderId="32" applyNumberFormat="0" applyProtection="0">
      <alignment horizontal="right"/>
    </xf>
    <xf numFmtId="0" fontId="47" fillId="0" borderId="32" applyNumberFormat="0" applyProtection="0">
      <alignment horizontal="right"/>
    </xf>
    <xf numFmtId="0" fontId="67" fillId="0" borderId="32" applyNumberFormat="0" applyProtection="0">
      <alignment horizontal="right"/>
    </xf>
    <xf numFmtId="0" fontId="47" fillId="0" borderId="32" applyNumberFormat="0" applyProtection="0">
      <alignment horizontal="right"/>
    </xf>
    <xf numFmtId="0" fontId="48" fillId="0" borderId="18" applyNumberFormat="0" applyFill="0" applyProtection="0"/>
    <xf numFmtId="0" fontId="48" fillId="0" borderId="18" applyNumberFormat="0" applyFill="0" applyProtection="0"/>
    <xf numFmtId="0" fontId="68" fillId="0" borderId="18" applyNumberFormat="0" applyFill="0" applyProtection="0"/>
    <xf numFmtId="0" fontId="48" fillId="0" borderId="18" applyNumberFormat="0" applyFill="0" applyProtection="0"/>
    <xf numFmtId="227" fontId="164" fillId="0" borderId="18" applyBorder="0" applyProtection="0">
      <alignment horizontal="right" vertical="center"/>
    </xf>
    <xf numFmtId="0" fontId="165" fillId="42" borderId="0" applyBorder="0" applyProtection="0">
      <alignment horizontal="centerContinuous" vertical="center"/>
    </xf>
    <xf numFmtId="0" fontId="165" fillId="43" borderId="18" applyBorder="0" applyProtection="0">
      <alignment horizontal="centerContinuous" vertical="center"/>
    </xf>
    <xf numFmtId="0" fontId="164" fillId="0" borderId="0" applyBorder="0" applyProtection="0">
      <alignment vertical="center"/>
    </xf>
    <xf numFmtId="0" fontId="91" fillId="0" borderId="0" applyBorder="0" applyProtection="0">
      <alignment horizontal="left"/>
    </xf>
    <xf numFmtId="0" fontId="130" fillId="0" borderId="0" applyNumberFormat="0" applyFill="0" applyBorder="0" applyProtection="0">
      <alignment horizontal="left"/>
    </xf>
    <xf numFmtId="0" fontId="163" fillId="0" borderId="0" applyFill="0" applyBorder="0" applyProtection="0"/>
    <xf numFmtId="0" fontId="141" fillId="0" borderId="0" applyNumberFormat="0" applyFill="0" applyBorder="0" applyProtection="0"/>
    <xf numFmtId="0" fontId="49" fillId="0" borderId="0">
      <alignment vertical="center"/>
    </xf>
    <xf numFmtId="0" fontId="49" fillId="0" borderId="0">
      <alignment vertical="center"/>
    </xf>
    <xf numFmtId="0" fontId="69" fillId="0" borderId="0">
      <alignment vertical="center"/>
    </xf>
    <xf numFmtId="0" fontId="49" fillId="0" borderId="0">
      <alignment vertical="center"/>
    </xf>
    <xf numFmtId="0" fontId="50" fillId="0" borderId="0">
      <alignment vertical="center"/>
    </xf>
    <xf numFmtId="0" fontId="33" fillId="0" borderId="0">
      <alignment vertical="center"/>
    </xf>
    <xf numFmtId="0" fontId="36" fillId="0" borderId="0">
      <alignment vertical="center"/>
    </xf>
    <xf numFmtId="0" fontId="36" fillId="0" borderId="0">
      <alignment vertical="center"/>
    </xf>
    <xf numFmtId="0" fontId="63" fillId="0" borderId="0">
      <alignment vertical="center"/>
    </xf>
    <xf numFmtId="0" fontId="36" fillId="0" borderId="0">
      <alignment vertical="center"/>
    </xf>
    <xf numFmtId="0" fontId="163" fillId="0" borderId="0" applyFill="0" applyBorder="0" applyProtection="0">
      <alignment horizontal="left"/>
    </xf>
    <xf numFmtId="0" fontId="27" fillId="0" borderId="20" applyFill="0" applyBorder="0" applyProtection="0">
      <alignment horizontal="left" vertical="top"/>
    </xf>
    <xf numFmtId="0" fontId="51" fillId="0" borderId="0">
      <alignment horizontal="centerContinuous"/>
    </xf>
    <xf numFmtId="0" fontId="89" fillId="36" borderId="33" applyNumberFormat="0" applyAlignment="0" applyProtection="0">
      <alignment vertical="center"/>
    </xf>
    <xf numFmtId="0" fontId="166" fillId="36" borderId="34" applyNumberFormat="0" applyAlignment="0" applyProtection="0">
      <alignment vertical="center"/>
    </xf>
    <xf numFmtId="0" fontId="89" fillId="0" borderId="33" applyNumberFormat="0" applyProtection="0">
      <alignment horizontal="centerContinuous" vertical="center"/>
    </xf>
    <xf numFmtId="0" fontId="89" fillId="12" borderId="0" applyNumberFormat="0" applyBorder="0" applyAlignment="0" applyProtection="0">
      <alignment vertical="center"/>
    </xf>
    <xf numFmtId="0" fontId="89" fillId="36" borderId="0" applyNumberFormat="0" applyBorder="0" applyAlignment="0" applyProtection="0">
      <alignment vertical="center"/>
    </xf>
    <xf numFmtId="49" fontId="113" fillId="0" borderId="18">
      <alignment vertical="center"/>
    </xf>
    <xf numFmtId="0" fontId="99" fillId="0" borderId="0" applyNumberFormat="0" applyFill="0" applyBorder="0">
      <alignment horizontal="left"/>
    </xf>
    <xf numFmtId="224" fontId="113" fillId="0" borderId="0" applyFont="0" applyFill="0" applyBorder="0" applyProtection="0">
      <alignment horizontal="left"/>
    </xf>
    <xf numFmtId="224" fontId="167" fillId="0" borderId="0" applyFont="0" applyFill="0" applyBorder="0" applyProtection="0">
      <alignment horizontal="left"/>
    </xf>
    <xf numFmtId="0" fontId="168" fillId="0" borderId="0" applyNumberFormat="0" applyFill="0" applyBorder="0" applyProtection="0"/>
    <xf numFmtId="0" fontId="168" fillId="0" borderId="0" applyNumberFormat="0" applyFill="0" applyBorder="0" applyProtection="0"/>
    <xf numFmtId="0" fontId="169" fillId="0" borderId="0" applyNumberFormat="0" applyFill="0" applyBorder="0" applyProtection="0"/>
    <xf numFmtId="0" fontId="169" fillId="0" borderId="0" applyNumberFormat="0" applyFill="0" applyBorder="0" applyProtection="0"/>
    <xf numFmtId="0" fontId="168" fillId="0" borderId="0" applyNumberFormat="0" applyFill="0" applyBorder="0" applyProtection="0"/>
    <xf numFmtId="0" fontId="168" fillId="0" borderId="0"/>
    <xf numFmtId="0" fontId="87" fillId="28" borderId="10" applyNumberFormat="0" applyAlignment="0" applyProtection="0"/>
    <xf numFmtId="0" fontId="93" fillId="0" borderId="0" applyNumberFormat="0" applyFill="0" applyBorder="0" applyAlignment="0" applyProtection="0"/>
    <xf numFmtId="0" fontId="170" fillId="0" borderId="0" applyNumberFormat="0" applyFill="0" applyBorder="0" applyAlignment="0" applyProtection="0"/>
    <xf numFmtId="0" fontId="171" fillId="0" borderId="0" applyNumberFormat="0" applyFill="0" applyBorder="0" applyAlignment="0" applyProtection="0"/>
    <xf numFmtId="0" fontId="172" fillId="42" borderId="0" applyBorder="0"/>
    <xf numFmtId="0" fontId="173" fillId="0" borderId="0" applyNumberFormat="0" applyFill="0" applyBorder="0" applyAlignment="0" applyProtection="0"/>
    <xf numFmtId="244" fontId="113" fillId="0" borderId="0" applyNumberFormat="0" applyFill="0" applyBorder="0" applyProtection="0">
      <alignment vertical="top"/>
    </xf>
    <xf numFmtId="0" fontId="169" fillId="0" borderId="0"/>
    <xf numFmtId="0" fontId="168" fillId="0" borderId="0"/>
    <xf numFmtId="0" fontId="86" fillId="0" borderId="35" applyNumberFormat="0" applyFill="0" applyAlignment="0" applyProtection="0"/>
    <xf numFmtId="230" fontId="174" fillId="0" borderId="0" applyFill="0" applyBorder="0" applyProtection="0"/>
    <xf numFmtId="245" fontId="174" fillId="0" borderId="0" applyFill="0" applyBorder="0" applyProtection="0"/>
    <xf numFmtId="0" fontId="147" fillId="0" borderId="35" applyNumberFormat="0" applyFill="0" applyAlignment="0" applyProtection="0"/>
    <xf numFmtId="168" fontId="51" fillId="44" borderId="0">
      <alignment horizontal="center"/>
    </xf>
    <xf numFmtId="41" fontId="8"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23" fillId="0" borderId="0" applyFont="0" applyFill="0" applyBorder="0" applyAlignment="0" applyProtection="0"/>
    <xf numFmtId="43"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0" fontId="175" fillId="0" borderId="0">
      <alignment horizontal="fill"/>
    </xf>
    <xf numFmtId="0" fontId="176" fillId="24" borderId="23" applyNumberFormat="0" applyAlignment="0" applyProtection="0"/>
    <xf numFmtId="0" fontId="106" fillId="20" borderId="0" applyNumberFormat="0" applyBorder="0" applyAlignment="0" applyProtection="0"/>
    <xf numFmtId="0" fontId="106" fillId="21" borderId="0" applyNumberFormat="0" applyBorder="0" applyAlignment="0" applyProtection="0"/>
    <xf numFmtId="0" fontId="106" fillId="22" borderId="0" applyNumberFormat="0" applyBorder="0" applyAlignment="0" applyProtection="0"/>
    <xf numFmtId="0" fontId="106" fillId="16" borderId="0" applyNumberFormat="0" applyBorder="0" applyAlignment="0" applyProtection="0"/>
    <xf numFmtId="0" fontId="106" fillId="17" borderId="0" applyNumberFormat="0" applyBorder="0" applyAlignment="0" applyProtection="0"/>
    <xf numFmtId="0" fontId="106" fillId="19" borderId="0" applyNumberFormat="0" applyBorder="0" applyAlignment="0" applyProtection="0"/>
    <xf numFmtId="246" fontId="89" fillId="0" borderId="0" applyFont="0" applyFill="0" applyBorder="0" applyAlignment="0" applyProtection="0"/>
    <xf numFmtId="0" fontId="177" fillId="0" borderId="0" applyNumberFormat="0" applyFill="0" applyBorder="0" applyAlignment="0" applyProtection="0"/>
    <xf numFmtId="0" fontId="178" fillId="0" borderId="0" applyNumberFormat="0" applyFill="0" applyBorder="0" applyAlignment="0"/>
    <xf numFmtId="244" fontId="113" fillId="36" borderId="0" applyNumberFormat="0" applyBorder="0" applyProtection="0">
      <alignment horizontal="centerContinuous" vertical="center"/>
    </xf>
    <xf numFmtId="248" fontId="89" fillId="0" borderId="0" applyFont="0" applyFill="0" applyBorder="0" applyAlignment="0" applyProtection="0"/>
    <xf numFmtId="250" fontId="89" fillId="0" borderId="0" applyFont="0" applyFill="0" applyBorder="0" applyAlignment="0" applyProtection="0"/>
    <xf numFmtId="1" fontId="51" fillId="0" borderId="6" applyFill="0" applyProtection="0">
      <alignment horizontal="right"/>
    </xf>
    <xf numFmtId="1" fontId="51" fillId="0" borderId="6" applyFill="0" applyProtection="0">
      <alignment horizontal="right"/>
    </xf>
    <xf numFmtId="1" fontId="70" fillId="0" borderId="6" applyFill="0" applyProtection="0">
      <alignment horizontal="right"/>
    </xf>
    <xf numFmtId="1" fontId="51" fillId="0" borderId="6" applyFill="0" applyProtection="0">
      <alignment horizontal="right"/>
    </xf>
    <xf numFmtId="247" fontId="112" fillId="0" borderId="0" applyFont="0" applyFill="0" applyBorder="0" applyAlignment="0" applyProtection="0"/>
    <xf numFmtId="0" fontId="8" fillId="0" borderId="0"/>
    <xf numFmtId="0" fontId="8" fillId="0" borderId="0" applyProtection="0"/>
    <xf numFmtId="0" fontId="9" fillId="0" borderId="0" applyNumberFormat="0" applyFill="0" applyBorder="0" applyAlignment="0" applyProtection="0">
      <alignment vertical="top"/>
      <protection locked="0"/>
    </xf>
    <xf numFmtId="0" fontId="238" fillId="24" borderId="7" applyNumberFormat="0" applyAlignment="0" applyProtection="0"/>
    <xf numFmtId="0" fontId="32" fillId="0" borderId="0" applyNumberFormat="0" applyFill="0" applyBorder="0" applyAlignment="0" applyProtection="0">
      <alignment vertical="top"/>
      <protection locked="0"/>
    </xf>
    <xf numFmtId="0" fontId="78" fillId="5" borderId="0" applyNumberFormat="0" applyBorder="0" applyAlignment="0" applyProtection="0"/>
    <xf numFmtId="1" fontId="239" fillId="0" borderId="0" applyNumberFormat="0">
      <alignment horizontal="right"/>
    </xf>
    <xf numFmtId="0" fontId="240" fillId="0" borderId="50" applyFill="0" applyBorder="0" applyAlignment="0" applyProtection="0"/>
    <xf numFmtId="167" fontId="8" fillId="0" borderId="0" applyFont="0" applyFill="0" applyBorder="0" applyAlignment="0" applyProtection="0"/>
    <xf numFmtId="0" fontId="241" fillId="0" borderId="24" applyNumberFormat="0" applyFill="0" applyAlignment="0" applyProtection="0"/>
    <xf numFmtId="0" fontId="8" fillId="11" borderId="16" applyNumberFormat="0" applyFont="0" applyAlignment="0" applyProtection="0"/>
    <xf numFmtId="0" fontId="79" fillId="0" borderId="0" applyNumberFormat="0" applyFill="0" applyBorder="0" applyAlignment="0" applyProtection="0"/>
    <xf numFmtId="43" fontId="224" fillId="0" borderId="0" applyFont="0" applyFill="0" applyBorder="0" applyAlignment="0" applyProtection="0"/>
    <xf numFmtId="167" fontId="8" fillId="0" borderId="0" applyFont="0" applyFill="0" applyBorder="0" applyAlignment="0" applyProtection="0"/>
    <xf numFmtId="0" fontId="8" fillId="0" borderId="0" applyProtection="0"/>
    <xf numFmtId="0" fontId="38" fillId="0" borderId="0" applyNumberFormat="0" applyFill="0" applyBorder="0" applyAlignment="0" applyProtection="0">
      <alignment vertical="top"/>
      <protection locked="0"/>
    </xf>
    <xf numFmtId="0" fontId="8" fillId="0" borderId="0" applyBorder="0"/>
    <xf numFmtId="0" fontId="8" fillId="0" borderId="0" applyProtection="0"/>
    <xf numFmtId="0" fontId="8" fillId="0" borderId="0"/>
    <xf numFmtId="0" fontId="8" fillId="0" borderId="0"/>
    <xf numFmtId="0" fontId="8" fillId="0" borderId="0"/>
    <xf numFmtId="0" fontId="8" fillId="0" borderId="0"/>
    <xf numFmtId="0" fontId="8" fillId="0" borderId="0" applyProtection="0"/>
    <xf numFmtId="43" fontId="8" fillId="0" borderId="0" applyFont="0" applyFill="0" applyBorder="0" applyAlignment="0" applyProtection="0"/>
    <xf numFmtId="167" fontId="8" fillId="0" borderId="0" applyFont="0" applyFill="0" applyBorder="0" applyAlignment="0" applyProtection="0"/>
    <xf numFmtId="0" fontId="8" fillId="0" borderId="0"/>
    <xf numFmtId="9" fontId="8" fillId="0" borderId="0" applyFont="0" applyFill="0" applyBorder="0" applyAlignment="0" applyProtection="0"/>
    <xf numFmtId="9" fontId="8" fillId="0" borderId="0" applyFont="0" applyFill="0" applyBorder="0" applyAlignment="0" applyProtection="0"/>
    <xf numFmtId="0" fontId="267" fillId="0" borderId="0" applyProtection="0"/>
    <xf numFmtId="0" fontId="269" fillId="0" borderId="0"/>
    <xf numFmtId="167" fontId="269"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269" fillId="0" borderId="0" applyFont="0" applyFill="0" applyBorder="0" applyAlignment="0" applyProtection="0"/>
    <xf numFmtId="0" fontId="269" fillId="0" borderId="0"/>
    <xf numFmtId="0" fontId="224" fillId="0" borderId="0"/>
    <xf numFmtId="167" fontId="269" fillId="0" borderId="0" applyFont="0" applyFill="0" applyBorder="0" applyAlignment="0" applyProtection="0"/>
    <xf numFmtId="0" fontId="269" fillId="0" borderId="0"/>
    <xf numFmtId="0" fontId="8" fillId="0" borderId="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0" fontId="8" fillId="0" borderId="0" applyFont="0" applyFill="0" applyBorder="0" applyAlignment="0" applyProtection="0"/>
    <xf numFmtId="0" fontId="8" fillId="2" borderId="0" applyNumberFormat="0" applyFont="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0" fontId="8" fillId="0" borderId="0" applyFont="0" applyFill="0" applyBorder="0" applyAlignment="0" applyProtection="0"/>
    <xf numFmtId="0" fontId="8" fillId="0" borderId="0" applyNumberForma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8" fillId="0" borderId="66" applyNumberFormat="0" applyFill="0" applyAlignment="0" applyProtection="0"/>
    <xf numFmtId="0" fontId="8" fillId="0" borderId="0" applyNumberFormat="0" applyFill="0" applyBorder="0" applyAlignment="0" applyProtection="0"/>
    <xf numFmtId="0" fontId="8" fillId="0" borderId="0" applyNumberFormat="0" applyFill="0" applyBorder="0" applyAlignment="0" applyProtection="0"/>
    <xf numFmtId="181" fontId="8" fillId="0" borderId="0"/>
    <xf numFmtId="0" fontId="8" fillId="0" borderId="0" applyNumberFormat="0" applyFill="0" applyBorder="0" applyAlignment="0" applyProtection="0"/>
    <xf numFmtId="189" fontId="8" fillId="0" borderId="0"/>
    <xf numFmtId="189" fontId="8" fillId="0" borderId="0"/>
    <xf numFmtId="189" fontId="8" fillId="0" borderId="0"/>
    <xf numFmtId="189" fontId="8" fillId="0" borderId="0"/>
    <xf numFmtId="0" fontId="8" fillId="0" borderId="0" applyFont="0" applyFill="0" applyBorder="0" applyProtection="0">
      <alignment horizontal="right"/>
    </xf>
    <xf numFmtId="219" fontId="8" fillId="0" borderId="0" applyFont="0" applyFill="0" applyBorder="0" applyProtection="0">
      <alignment horizontal="right"/>
    </xf>
    <xf numFmtId="188" fontId="8" fillId="0" borderId="0"/>
    <xf numFmtId="188" fontId="8" fillId="0" borderId="0"/>
    <xf numFmtId="188" fontId="8" fillId="0" borderId="0"/>
    <xf numFmtId="188" fontId="8" fillId="0" borderId="0"/>
    <xf numFmtId="197" fontId="94" fillId="31" borderId="67">
      <protection locked="0"/>
    </xf>
    <xf numFmtId="3" fontId="94" fillId="31" borderId="67">
      <alignment wrapText="1"/>
      <protection locked="0"/>
    </xf>
    <xf numFmtId="0" fontId="127" fillId="32" borderId="68">
      <alignment horizontal="center" vertical="center"/>
    </xf>
    <xf numFmtId="199" fontId="8" fillId="34" borderId="17" applyNumberFormat="0" applyFont="0" applyBorder="0" applyAlignment="0" applyProtection="0"/>
    <xf numFmtId="0" fontId="8" fillId="2" borderId="0" applyNumberFormat="0" applyFont="0" applyBorder="0" applyAlignment="0">
      <protection locked="0"/>
    </xf>
    <xf numFmtId="0" fontId="8" fillId="2" borderId="0" applyNumberFormat="0" applyFont="0" applyBorder="0" applyAlignment="0">
      <protection locked="0"/>
    </xf>
    <xf numFmtId="43" fontId="225" fillId="0" borderId="0" applyFont="0" applyFill="0" applyBorder="0" applyAlignment="0" applyProtection="0"/>
    <xf numFmtId="43" fontId="225" fillId="0" borderId="0" applyFont="0" applyFill="0" applyBorder="0" applyAlignment="0" applyProtection="0"/>
    <xf numFmtId="37" fontId="8" fillId="0" borderId="0" applyFont="0" applyFill="0" applyBorder="0" applyAlignment="0" applyProtection="0"/>
    <xf numFmtId="235" fontId="8" fillId="0" borderId="0" applyFont="0" applyFill="0" applyBorder="0" applyAlignment="0" applyProtection="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1" fontId="8" fillId="0" borderId="0"/>
    <xf numFmtId="191" fontId="8" fillId="0" borderId="0"/>
    <xf numFmtId="191" fontId="8" fillId="0" borderId="0"/>
    <xf numFmtId="19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3" fillId="0" borderId="0"/>
    <xf numFmtId="0" fontId="8" fillId="0" borderId="0"/>
    <xf numFmtId="0" fontId="8" fillId="0" borderId="0" applyProtection="0"/>
    <xf numFmtId="0" fontId="8" fillId="0" borderId="0" applyProtection="0"/>
    <xf numFmtId="0" fontId="8" fillId="0" borderId="0"/>
    <xf numFmtId="0" fontId="8" fillId="0" borderId="0"/>
    <xf numFmtId="0" fontId="8" fillId="0" borderId="0"/>
    <xf numFmtId="0" fontId="8" fillId="0" borderId="0"/>
    <xf numFmtId="239" fontId="8" fillId="0" borderId="0" applyFont="0" applyFill="0" applyBorder="0" applyProtection="0">
      <alignment horizontal="right"/>
    </xf>
    <xf numFmtId="17" fontId="8" fillId="0" borderId="0" applyFont="0" applyFill="0" applyBorder="0" applyProtection="0">
      <alignment horizontal="right"/>
    </xf>
    <xf numFmtId="178"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39" borderId="67" applyNumberFormat="0">
      <alignment vertical="top" wrapText="1"/>
    </xf>
    <xf numFmtId="0" fontId="8" fillId="39" borderId="67" applyNumberFormat="0">
      <alignment vertical="top" wrapText="1"/>
    </xf>
    <xf numFmtId="0" fontId="8" fillId="39" borderId="67" applyNumberFormat="0">
      <alignment vertical="top" wrapText="1"/>
    </xf>
    <xf numFmtId="0" fontId="8" fillId="39" borderId="67" applyNumberFormat="0">
      <alignment vertical="top" wrapText="1"/>
    </xf>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51"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52" fontId="8" fillId="0" borderId="0" applyFont="0" applyFill="0" applyBorder="0" applyAlignment="0" applyProtection="0"/>
    <xf numFmtId="0" fontId="8" fillId="0" borderId="0" applyFont="0" applyFill="0" applyBorder="0" applyAlignment="0" applyProtection="0"/>
    <xf numFmtId="253" fontId="8" fillId="0" borderId="0" applyFon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24" borderId="29" applyNumberFormat="0" applyFont="0" applyBorder="0" applyAlignment="0" applyProtection="0"/>
    <xf numFmtId="0" fontId="8" fillId="24" borderId="29" applyNumberFormat="0" applyFont="0" applyBorder="0" applyAlignment="0" applyProtection="0"/>
    <xf numFmtId="0" fontId="8" fillId="24" borderId="29" applyNumberFormat="0" applyFont="0" applyBorder="0" applyAlignment="0" applyProtection="0"/>
    <xf numFmtId="0" fontId="8" fillId="24" borderId="29" applyNumberFormat="0" applyFont="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36" borderId="33" applyNumberFormat="0" applyAlignment="0" applyProtection="0">
      <alignment vertical="center"/>
    </xf>
    <xf numFmtId="0" fontId="8" fillId="0" borderId="33" applyNumberFormat="0" applyProtection="0">
      <alignment horizontal="centerContinuous" vertical="center"/>
    </xf>
    <xf numFmtId="0" fontId="8" fillId="12" borderId="0" applyNumberFormat="0" applyBorder="0" applyAlignment="0" applyProtection="0">
      <alignment vertical="center"/>
    </xf>
    <xf numFmtId="0" fontId="8" fillId="36" borderId="0" applyNumberFormat="0" applyBorder="0" applyAlignment="0" applyProtection="0">
      <alignment vertical="center"/>
    </xf>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43"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0" fontId="38" fillId="0" borderId="0" applyNumberFormat="0" applyFill="0" applyBorder="0" applyAlignment="0" applyProtection="0">
      <alignment vertical="top"/>
      <protection locked="0"/>
    </xf>
    <xf numFmtId="0" fontId="8" fillId="0" borderId="0" applyProtection="0"/>
    <xf numFmtId="0" fontId="8" fillId="0" borderId="0"/>
    <xf numFmtId="167" fontId="8" fillId="0" borderId="0" applyFont="0" applyFill="0" applyBorder="0" applyAlignment="0" applyProtection="0"/>
    <xf numFmtId="167" fontId="8" fillId="0" borderId="0" applyFont="0" applyFill="0" applyBorder="0" applyAlignment="0" applyProtection="0"/>
    <xf numFmtId="0" fontId="8" fillId="0" borderId="0"/>
    <xf numFmtId="0" fontId="8" fillId="39" borderId="70" applyNumberFormat="0">
      <alignment vertical="top" wrapText="1"/>
    </xf>
    <xf numFmtId="0" fontId="8" fillId="39" borderId="70" applyNumberFormat="0">
      <alignment vertical="top" wrapText="1"/>
    </xf>
    <xf numFmtId="0" fontId="88" fillId="0" borderId="69" applyNumberFormat="0" applyFill="0" applyAlignment="0" applyProtection="0"/>
    <xf numFmtId="197" fontId="94" fillId="31" borderId="70">
      <protection locked="0"/>
    </xf>
    <xf numFmtId="0" fontId="8" fillId="39" borderId="70" applyNumberFormat="0">
      <alignment vertical="top" wrapText="1"/>
    </xf>
    <xf numFmtId="167" fontId="8" fillId="0" borderId="0" applyFont="0" applyFill="0" applyBorder="0" applyAlignment="0" applyProtection="0"/>
    <xf numFmtId="0" fontId="8" fillId="0" borderId="0"/>
    <xf numFmtId="0" fontId="88" fillId="0" borderId="69" applyNumberFormat="0" applyFill="0" applyAlignment="0" applyProtection="0"/>
    <xf numFmtId="3" fontId="94" fillId="31" borderId="70">
      <alignment wrapText="1"/>
      <protection locked="0"/>
    </xf>
    <xf numFmtId="0" fontId="127" fillId="32" borderId="71">
      <alignment horizontal="center" vertical="center"/>
    </xf>
    <xf numFmtId="0" fontId="8" fillId="39" borderId="70" applyNumberFormat="0">
      <alignment vertical="top" wrapText="1"/>
    </xf>
    <xf numFmtId="0" fontId="271" fillId="0" borderId="0"/>
    <xf numFmtId="0" fontId="271" fillId="0" borderId="0"/>
    <xf numFmtId="43" fontId="226" fillId="0" borderId="0" applyFont="0" applyFill="0" applyBorder="0" applyAlignment="0" applyProtection="0"/>
    <xf numFmtId="43" fontId="226" fillId="0" borderId="0" applyFont="0" applyFill="0" applyBorder="0" applyAlignment="0" applyProtection="0"/>
    <xf numFmtId="0" fontId="27" fillId="0" borderId="0"/>
    <xf numFmtId="0" fontId="273" fillId="0" borderId="0"/>
    <xf numFmtId="43" fontId="226" fillId="0" borderId="0" applyFont="0" applyFill="0" applyBorder="0" applyAlignment="0" applyProtection="0"/>
    <xf numFmtId="0" fontId="7" fillId="0" borderId="0"/>
    <xf numFmtId="43" fontId="224" fillId="0" borderId="0" applyFont="0" applyFill="0" applyBorder="0" applyAlignment="0" applyProtection="0"/>
    <xf numFmtId="0" fontId="8" fillId="0" borderId="0"/>
    <xf numFmtId="0" fontId="8" fillId="0" borderId="0" applyProtection="0"/>
    <xf numFmtId="167" fontId="8" fillId="0" borderId="0" applyFont="0" applyFill="0" applyBorder="0" applyAlignment="0" applyProtection="0"/>
    <xf numFmtId="9" fontId="8" fillId="0" borderId="0" applyFont="0" applyFill="0" applyBorder="0" applyAlignment="0" applyProtection="0"/>
    <xf numFmtId="0" fontId="88" fillId="0" borderId="1" applyNumberFormat="0" applyFill="0" applyAlignment="0" applyProtection="0"/>
    <xf numFmtId="0" fontId="88" fillId="0" borderId="1" applyNumberFormat="0" applyFill="0" applyAlignment="0" applyProtection="0"/>
    <xf numFmtId="0" fontId="88" fillId="0" borderId="1" applyNumberFormat="0" applyFill="0" applyAlignment="0" applyProtection="0"/>
    <xf numFmtId="0" fontId="8" fillId="0" borderId="0"/>
    <xf numFmtId="0" fontId="8" fillId="0" borderId="0"/>
    <xf numFmtId="0" fontId="6" fillId="0" borderId="0"/>
    <xf numFmtId="0" fontId="47" fillId="0" borderId="12" applyNumberFormat="0" applyFill="0" applyProtection="0">
      <alignment horizontal="right"/>
    </xf>
    <xf numFmtId="0" fontId="93" fillId="0" borderId="16" applyNumberFormat="0" applyFont="0" applyFill="0" applyAlignment="0" applyProtection="0"/>
    <xf numFmtId="0" fontId="47" fillId="0" borderId="12" applyNumberFormat="0" applyFill="0" applyProtection="0">
      <alignment horizontal="right"/>
    </xf>
    <xf numFmtId="0" fontId="93" fillId="0" borderId="16" applyNumberFormat="0" applyFont="0" applyFill="0" applyAlignment="0" applyProtection="0"/>
    <xf numFmtId="0" fontId="98" fillId="0" borderId="18" applyNumberFormat="0" applyFill="0" applyBorder="0">
      <alignment horizontal="left"/>
    </xf>
    <xf numFmtId="196" fontId="27" fillId="30" borderId="12" applyNumberFormat="0" applyFont="0" applyBorder="0" applyAlignment="0" applyProtection="0">
      <alignment horizontal="right"/>
    </xf>
    <xf numFmtId="167" fontId="8" fillId="0" borderId="0" applyFont="0" applyFill="0" applyBorder="0" applyAlignment="0" applyProtection="0"/>
    <xf numFmtId="0" fontId="47" fillId="0" borderId="12" applyNumberFormat="0" applyFill="0" applyProtection="0">
      <alignment horizontal="right"/>
    </xf>
    <xf numFmtId="0" fontId="47" fillId="0" borderId="12" applyNumberFormat="0" applyFill="0" applyProtection="0">
      <alignment horizontal="right"/>
    </xf>
    <xf numFmtId="167" fontId="8" fillId="0" borderId="0" applyFont="0" applyFill="0" applyBorder="0" applyAlignment="0" applyProtection="0"/>
    <xf numFmtId="0" fontId="93" fillId="0" borderId="16" applyNumberFormat="0" applyFont="0" applyFill="0" applyAlignment="0" applyProtection="0"/>
    <xf numFmtId="0" fontId="93" fillId="0" borderId="16" applyNumberFormat="0" applyFont="0" applyFill="0" applyAlignment="0" applyProtection="0"/>
    <xf numFmtId="167" fontId="8" fillId="0" borderId="0" applyFont="0" applyFill="0" applyBorder="0" applyAlignment="0" applyProtection="0"/>
    <xf numFmtId="0" fontId="47" fillId="0" borderId="12" applyNumberFormat="0" applyFill="0" applyProtection="0">
      <alignment horizontal="right"/>
    </xf>
    <xf numFmtId="196" fontId="27" fillId="30" borderId="12" applyNumberFormat="0" applyFont="0" applyBorder="0" applyAlignment="0" applyProtection="0">
      <alignment horizontal="right"/>
    </xf>
    <xf numFmtId="167" fontId="8" fillId="0" borderId="0" applyFont="0" applyFill="0" applyBorder="0" applyAlignment="0" applyProtection="0"/>
    <xf numFmtId="196" fontId="27" fillId="30" borderId="12" applyNumberFormat="0" applyFont="0" applyBorder="0" applyAlignment="0" applyProtection="0">
      <alignment horizontal="right"/>
    </xf>
    <xf numFmtId="167" fontId="8" fillId="0" borderId="0" applyFont="0" applyFill="0" applyBorder="0" applyAlignment="0" applyProtection="0"/>
    <xf numFmtId="0" fontId="47" fillId="0" borderId="12" applyNumberFormat="0" applyFill="0" applyProtection="0">
      <alignment horizontal="right"/>
    </xf>
    <xf numFmtId="0" fontId="93" fillId="0" borderId="16" applyNumberFormat="0" applyFont="0" applyFill="0" applyAlignment="0" applyProtection="0"/>
    <xf numFmtId="0" fontId="47" fillId="0" borderId="12" applyNumberFormat="0" applyFill="0" applyProtection="0">
      <alignment horizontal="right"/>
    </xf>
    <xf numFmtId="0" fontId="47" fillId="0" borderId="12" applyNumberFormat="0" applyFill="0" applyProtection="0">
      <alignment horizontal="right"/>
    </xf>
    <xf numFmtId="0" fontId="93" fillId="0" borderId="16" applyNumberFormat="0" applyFont="0" applyFill="0" applyAlignment="0" applyProtection="0"/>
    <xf numFmtId="167" fontId="8" fillId="0" borderId="0" applyFont="0" applyFill="0" applyBorder="0" applyAlignment="0" applyProtection="0"/>
    <xf numFmtId="0" fontId="93" fillId="0" borderId="16" applyNumberFormat="0" applyFont="0" applyFill="0" applyAlignment="0" applyProtection="0"/>
    <xf numFmtId="0" fontId="47" fillId="0" borderId="12" applyNumberFormat="0" applyFill="0" applyProtection="0">
      <alignment horizontal="right"/>
    </xf>
    <xf numFmtId="167" fontId="8" fillId="0" borderId="0" applyFont="0" applyFill="0" applyBorder="0" applyAlignment="0" applyProtection="0"/>
    <xf numFmtId="167" fontId="8" fillId="0" borderId="0" applyFont="0" applyFill="0" applyBorder="0" applyAlignment="0" applyProtection="0"/>
    <xf numFmtId="0" fontId="49" fillId="0" borderId="0">
      <alignment vertical="center"/>
    </xf>
    <xf numFmtId="167" fontId="8" fillId="0" borderId="0" applyFont="0" applyFill="0" applyBorder="0" applyAlignment="0" applyProtection="0"/>
    <xf numFmtId="0" fontId="48" fillId="0" borderId="18" applyNumberFormat="0" applyFill="0" applyProtection="0"/>
    <xf numFmtId="0" fontId="98" fillId="0" borderId="18" applyNumberFormat="0" applyFill="0" applyBorder="0">
      <alignment horizontal="left"/>
    </xf>
    <xf numFmtId="196" fontId="27" fillId="30" borderId="12" applyNumberFormat="0" applyFont="0" applyBorder="0" applyAlignment="0" applyProtection="0">
      <alignment horizontal="right"/>
    </xf>
    <xf numFmtId="0" fontId="93" fillId="0" borderId="16" applyNumberFormat="0" applyFont="0" applyFill="0" applyAlignment="0" applyProtection="0"/>
    <xf numFmtId="167" fontId="8" fillId="0" borderId="0" applyFont="0" applyFill="0" applyBorder="0" applyAlignment="0" applyProtection="0"/>
    <xf numFmtId="196" fontId="27" fillId="30" borderId="12" applyNumberFormat="0" applyFont="0" applyBorder="0" applyAlignment="0" applyProtection="0">
      <alignment horizontal="right"/>
    </xf>
    <xf numFmtId="0" fontId="8" fillId="0" borderId="0" applyNumberFormat="0" applyFill="0" applyBorder="0" applyAlignment="0" applyProtection="0"/>
    <xf numFmtId="196" fontId="27" fillId="30" borderId="12" applyNumberFormat="0" applyFont="0" applyBorder="0" applyAlignment="0" applyProtection="0">
      <alignment horizontal="right"/>
    </xf>
    <xf numFmtId="0" fontId="48" fillId="0" borderId="18" applyNumberFormat="0" applyFill="0" applyProtection="0"/>
    <xf numFmtId="0" fontId="93" fillId="0" borderId="16" applyNumberFormat="0" applyFont="0" applyFill="0" applyAlignment="0" applyProtection="0"/>
    <xf numFmtId="0" fontId="8" fillId="0" borderId="0"/>
    <xf numFmtId="168" fontId="31" fillId="0" borderId="0" applyFill="0" applyBorder="0" applyAlignment="0"/>
    <xf numFmtId="283" fontId="31" fillId="0" borderId="0" applyFill="0" applyBorder="0" applyAlignment="0"/>
    <xf numFmtId="283" fontId="31" fillId="0" borderId="0" applyFill="0" applyBorder="0" applyAlignment="0"/>
    <xf numFmtId="288" fontId="8" fillId="0" borderId="0" applyFont="0" applyFill="0" applyBorder="0" applyAlignment="0" applyProtection="0"/>
    <xf numFmtId="0" fontId="37" fillId="0" borderId="77" applyNumberFormat="0" applyAlignment="0" applyProtection="0">
      <alignment horizontal="left" vertical="center"/>
    </xf>
    <xf numFmtId="0" fontId="93" fillId="0" borderId="16" applyNumberFormat="0" applyFont="0" applyFill="0" applyAlignment="0" applyProtection="0"/>
    <xf numFmtId="0" fontId="288" fillId="0" borderId="0">
      <protection locked="0"/>
    </xf>
    <xf numFmtId="0" fontId="288" fillId="0" borderId="0">
      <protection locked="0"/>
    </xf>
    <xf numFmtId="0" fontId="288" fillId="0" borderId="0">
      <protection locked="0"/>
    </xf>
    <xf numFmtId="0" fontId="288" fillId="0" borderId="0">
      <protection locked="0"/>
    </xf>
    <xf numFmtId="0" fontId="288" fillId="0" borderId="0">
      <protection locked="0"/>
    </xf>
    <xf numFmtId="0" fontId="288" fillId="0" borderId="0">
      <protection locked="0"/>
    </xf>
    <xf numFmtId="287" fontId="8" fillId="0" borderId="0" applyNumberFormat="0" applyFont="0" applyFill="0" applyBorder="0" applyAlignment="0" applyProtection="0"/>
    <xf numFmtId="168" fontId="31" fillId="0" borderId="0" applyFill="0" applyBorder="0" applyAlignment="0"/>
    <xf numFmtId="286" fontId="31" fillId="0" borderId="0" applyFill="0" applyBorder="0" applyAlignment="0"/>
    <xf numFmtId="168" fontId="31" fillId="0" borderId="0" applyFill="0" applyBorder="0" applyAlignment="0"/>
    <xf numFmtId="0" fontId="289" fillId="0" borderId="0">
      <protection locked="0"/>
    </xf>
    <xf numFmtId="0" fontId="8" fillId="0" borderId="0" applyFont="0" applyFill="0" applyBorder="0" applyAlignment="0" applyProtection="0"/>
    <xf numFmtId="0" fontId="288" fillId="0" borderId="0">
      <protection locked="0"/>
    </xf>
    <xf numFmtId="38" fontId="39" fillId="0" borderId="76">
      <alignment vertical="center"/>
    </xf>
    <xf numFmtId="168" fontId="31" fillId="0" borderId="0" applyFont="0" applyFill="0" applyBorder="0" applyAlignment="0" applyProtection="0"/>
    <xf numFmtId="0" fontId="287" fillId="0" borderId="0"/>
    <xf numFmtId="0" fontId="287" fillId="0" borderId="0"/>
    <xf numFmtId="283" fontId="31" fillId="0" borderId="0" applyFont="0" applyFill="0" applyBorder="0" applyAlignment="0" applyProtection="0"/>
    <xf numFmtId="286" fontId="31" fillId="0" borderId="0" applyFill="0" applyBorder="0" applyAlignment="0"/>
    <xf numFmtId="285" fontId="31" fillId="0" borderId="0" applyFill="0" applyBorder="0" applyAlignment="0"/>
    <xf numFmtId="284" fontId="31" fillId="0" borderId="0" applyFill="0" applyBorder="0" applyAlignment="0"/>
    <xf numFmtId="197" fontId="31" fillId="0" borderId="0" applyFill="0" applyBorder="0" applyAlignment="0"/>
    <xf numFmtId="168" fontId="31" fillId="0" borderId="0" applyFill="0" applyBorder="0" applyAlignment="0"/>
    <xf numFmtId="283" fontId="31" fillId="0" borderId="0" applyFill="0" applyBorder="0" applyAlignment="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67" fontId="8" fillId="0" borderId="0" applyFont="0" applyFill="0" applyBorder="0" applyAlignment="0" applyProtection="0"/>
    <xf numFmtId="0" fontId="47" fillId="0" borderId="12" applyNumberFormat="0" applyFill="0" applyProtection="0">
      <alignment horizontal="right"/>
    </xf>
    <xf numFmtId="0" fontId="8" fillId="0" borderId="0" applyNumberFormat="0" applyFill="0" applyBorder="0" applyAlignment="0" applyProtection="0"/>
    <xf numFmtId="0" fontId="8" fillId="0" borderId="0" applyNumberFormat="0" applyFill="0" applyBorder="0" applyAlignment="0" applyProtection="0"/>
    <xf numFmtId="196" fontId="27" fillId="30" borderId="12" applyNumberFormat="0" applyFont="0" applyBorder="0" applyAlignment="0" applyProtection="0">
      <alignment horizontal="right"/>
    </xf>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6" fontId="27" fillId="30" borderId="12" applyNumberFormat="0" applyFont="0" applyBorder="0" applyAlignment="0" applyProtection="0">
      <alignment horizontal="right"/>
    </xf>
    <xf numFmtId="0" fontId="8" fillId="0" borderId="0" applyFont="0" applyFill="0" applyBorder="0" applyAlignment="0" applyProtection="0"/>
    <xf numFmtId="0" fontId="8" fillId="0" borderId="0" applyNumberFormat="0" applyFill="0" applyBorder="0" applyAlignment="0" applyProtection="0"/>
    <xf numFmtId="0" fontId="47" fillId="0" borderId="12" applyNumberFormat="0" applyFill="0" applyProtection="0">
      <alignment horizontal="right"/>
    </xf>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93" fillId="0" borderId="16" applyNumberFormat="0" applyFont="0" applyFill="0" applyAlignment="0" applyProtection="0"/>
    <xf numFmtId="0" fontId="226" fillId="48" borderId="0" applyNumberFormat="0" applyBorder="0" applyAlignment="0" applyProtection="0"/>
    <xf numFmtId="0" fontId="285" fillId="47" borderId="0" applyNumberFormat="0" applyBorder="0" applyAlignment="0" applyProtection="0"/>
    <xf numFmtId="0" fontId="226" fillId="0" borderId="0"/>
    <xf numFmtId="167" fontId="8" fillId="0" borderId="0" applyFont="0" applyFill="0" applyBorder="0" applyAlignment="0" applyProtection="0"/>
    <xf numFmtId="9" fontId="8" fillId="0" borderId="0" applyFont="0" applyFill="0" applyBorder="0" applyAlignment="0" applyProtection="0"/>
    <xf numFmtId="43" fontId="224" fillId="0" borderId="0" applyFont="0" applyFill="0" applyBorder="0" applyAlignment="0" applyProtection="0"/>
    <xf numFmtId="43" fontId="6" fillId="0" borderId="0" applyFont="0" applyFill="0" applyBorder="0" applyAlignment="0" applyProtection="0"/>
    <xf numFmtId="167" fontId="8" fillId="0" borderId="0" applyFont="0" applyFill="0" applyBorder="0" applyAlignment="0" applyProtection="0"/>
    <xf numFmtId="0" fontId="47" fillId="0" borderId="12" applyNumberFormat="0" applyFill="0" applyProtection="0">
      <alignment horizontal="right"/>
    </xf>
    <xf numFmtId="196" fontId="27" fillId="30" borderId="12" applyNumberFormat="0" applyFont="0" applyBorder="0" applyAlignment="0" applyProtection="0">
      <alignment horizontal="right"/>
    </xf>
    <xf numFmtId="0" fontId="47" fillId="0" borderId="12" applyNumberFormat="0" applyFill="0" applyProtection="0">
      <alignment horizontal="right"/>
    </xf>
    <xf numFmtId="0" fontId="8" fillId="0" borderId="0"/>
    <xf numFmtId="0" fontId="98" fillId="0" borderId="18" applyNumberFormat="0" applyFill="0" applyBorder="0">
      <alignment horizontal="left"/>
    </xf>
    <xf numFmtId="0" fontId="47" fillId="0" borderId="12" applyNumberFormat="0" applyFill="0" applyProtection="0">
      <alignment horizontal="right"/>
    </xf>
    <xf numFmtId="9" fontId="224" fillId="0" borderId="0" applyFont="0" applyFill="0" applyBorder="0" applyAlignment="0" applyProtection="0"/>
    <xf numFmtId="0" fontId="47" fillId="0" borderId="12" applyNumberFormat="0" applyFill="0" applyProtection="0">
      <alignment horizontal="right"/>
    </xf>
    <xf numFmtId="0" fontId="48" fillId="0" borderId="18" applyNumberFormat="0" applyFill="0" applyProtection="0"/>
    <xf numFmtId="196" fontId="27" fillId="30" borderId="12" applyNumberFormat="0" applyFont="0" applyBorder="0" applyAlignment="0" applyProtection="0">
      <alignment horizontal="right"/>
    </xf>
    <xf numFmtId="0" fontId="93" fillId="0" borderId="16" applyNumberFormat="0" applyFont="0" applyFill="0" applyAlignment="0" applyProtection="0"/>
    <xf numFmtId="0" fontId="93" fillId="0" borderId="0"/>
    <xf numFmtId="0" fontId="8" fillId="0" borderId="0" applyProtection="0"/>
    <xf numFmtId="0" fontId="8" fillId="0" borderId="0"/>
    <xf numFmtId="167" fontId="8" fillId="0" borderId="0" applyFont="0" applyFill="0" applyBorder="0" applyAlignment="0" applyProtection="0"/>
    <xf numFmtId="0" fontId="48" fillId="0" borderId="18" applyNumberFormat="0" applyFill="0" applyProtection="0"/>
    <xf numFmtId="0" fontId="98" fillId="0" borderId="18" applyNumberFormat="0" applyFill="0" applyBorder="0">
      <alignment horizontal="left"/>
    </xf>
    <xf numFmtId="0" fontId="98" fillId="0" borderId="18" applyNumberFormat="0" applyFill="0" applyBorder="0">
      <alignment horizontal="left"/>
    </xf>
    <xf numFmtId="196" fontId="27" fillId="30" borderId="12" applyNumberFormat="0" applyFont="0" applyBorder="0" applyAlignment="0" applyProtection="0">
      <alignment horizontal="right"/>
    </xf>
    <xf numFmtId="0" fontId="47" fillId="0" borderId="12" applyNumberFormat="0" applyFill="0" applyProtection="0">
      <alignment horizontal="right"/>
    </xf>
    <xf numFmtId="196" fontId="27" fillId="30" borderId="12" applyNumberFormat="0" applyFont="0" applyBorder="0" applyAlignment="0" applyProtection="0">
      <alignment horizontal="right"/>
    </xf>
    <xf numFmtId="0" fontId="93" fillId="0" borderId="16" applyNumberFormat="0" applyFont="0" applyFill="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0" fontId="93" fillId="0" borderId="16" applyNumberFormat="0" applyFont="0" applyFill="0" applyAlignment="0" applyProtection="0"/>
    <xf numFmtId="196" fontId="27" fillId="30" borderId="12" applyNumberFormat="0" applyFont="0" applyBorder="0" applyAlignment="0" applyProtection="0">
      <alignment horizontal="right"/>
    </xf>
    <xf numFmtId="9" fontId="224" fillId="0" borderId="0" applyFont="0" applyFill="0" applyBorder="0" applyAlignment="0" applyProtection="0"/>
    <xf numFmtId="0" fontId="224" fillId="0" borderId="0"/>
    <xf numFmtId="167" fontId="8" fillId="0" borderId="0" applyFont="0" applyFill="0" applyBorder="0" applyAlignment="0" applyProtection="0"/>
    <xf numFmtId="0" fontId="93" fillId="0" borderId="16" applyNumberFormat="0" applyFont="0" applyFill="0" applyAlignment="0" applyProtection="0"/>
    <xf numFmtId="43" fontId="224" fillId="0" borderId="0" applyFont="0" applyFill="0" applyBorder="0" applyAlignment="0" applyProtection="0"/>
    <xf numFmtId="167" fontId="8" fillId="0" borderId="0" applyFont="0" applyFill="0" applyBorder="0" applyAlignment="0" applyProtection="0"/>
    <xf numFmtId="196" fontId="27" fillId="30" borderId="12" applyNumberFormat="0" applyFont="0" applyBorder="0" applyAlignment="0" applyProtection="0">
      <alignment horizontal="right"/>
    </xf>
    <xf numFmtId="167" fontId="8" fillId="0" borderId="0" applyFont="0" applyFill="0" applyBorder="0" applyAlignment="0" applyProtection="0"/>
    <xf numFmtId="167" fontId="8" fillId="0" borderId="0" applyFont="0" applyFill="0" applyBorder="0" applyAlignment="0" applyProtection="0"/>
    <xf numFmtId="0" fontId="93" fillId="0" borderId="16" applyNumberFormat="0" applyFont="0" applyFill="0" applyAlignment="0" applyProtection="0"/>
    <xf numFmtId="196" fontId="27" fillId="30" borderId="12" applyNumberFormat="0" applyFont="0" applyBorder="0" applyAlignment="0" applyProtection="0">
      <alignment horizontal="right"/>
    </xf>
    <xf numFmtId="0" fontId="93" fillId="0" borderId="16" applyNumberFormat="0" applyFont="0" applyFill="0" applyAlignment="0" applyProtection="0"/>
    <xf numFmtId="167" fontId="8" fillId="0" borderId="0" applyFont="0" applyFill="0" applyBorder="0" applyAlignment="0" applyProtection="0"/>
    <xf numFmtId="0" fontId="93" fillId="0" borderId="16" applyNumberFormat="0" applyFont="0" applyFill="0" applyAlignment="0" applyProtection="0"/>
    <xf numFmtId="167" fontId="8" fillId="0" borderId="0" applyFont="0" applyFill="0" applyBorder="0" applyAlignment="0" applyProtection="0"/>
    <xf numFmtId="0" fontId="47" fillId="0" borderId="12" applyNumberFormat="0" applyFill="0" applyProtection="0">
      <alignment horizontal="right"/>
    </xf>
    <xf numFmtId="41" fontId="8" fillId="0" borderId="0" applyFont="0" applyFill="0" applyBorder="0" applyAlignment="0" applyProtection="0"/>
    <xf numFmtId="286" fontId="31" fillId="0" borderId="0" applyFill="0" applyBorder="0" applyAlignment="0"/>
    <xf numFmtId="168" fontId="31" fillId="0" borderId="0" applyFill="0" applyBorder="0" applyAlignment="0"/>
    <xf numFmtId="289" fontId="8" fillId="0" borderId="0" applyFont="0" applyFill="0" applyBorder="0" applyAlignment="0" applyProtection="0"/>
    <xf numFmtId="0" fontId="37" fillId="0" borderId="6">
      <alignment horizontal="left" vertical="center"/>
    </xf>
    <xf numFmtId="49" fontId="34" fillId="0" borderId="0">
      <alignment horizontal="right"/>
    </xf>
    <xf numFmtId="0" fontId="288" fillId="0" borderId="0">
      <protection locked="0"/>
    </xf>
    <xf numFmtId="0" fontId="288" fillId="0" borderId="0">
      <protection locked="0"/>
    </xf>
    <xf numFmtId="0" fontId="288" fillId="0" borderId="0">
      <protection locked="0"/>
    </xf>
    <xf numFmtId="283" fontId="31" fillId="0" borderId="0" applyFill="0" applyBorder="0" applyAlignment="0"/>
    <xf numFmtId="283" fontId="31" fillId="0" borderId="0" applyFill="0" applyBorder="0" applyAlignment="0"/>
    <xf numFmtId="0" fontId="289" fillId="0" borderId="0">
      <protection locked="0"/>
    </xf>
    <xf numFmtId="0" fontId="8" fillId="0" borderId="0" applyFont="0" applyFill="0" applyBorder="0" applyAlignment="0" applyProtection="0"/>
    <xf numFmtId="14" fontId="94" fillId="0" borderId="0" applyFill="0" applyBorder="0" applyAlignment="0"/>
    <xf numFmtId="0" fontId="286" fillId="0" borderId="0"/>
    <xf numFmtId="0" fontId="286" fillId="0" borderId="0"/>
    <xf numFmtId="168" fontId="31" fillId="0" borderId="0" applyFill="0" applyBorder="0" applyAlignment="0"/>
    <xf numFmtId="283" fontId="31" fillId="0" borderId="0" applyFill="0" applyBorder="0" applyAlignment="0"/>
    <xf numFmtId="0" fontId="8" fillId="0" borderId="0" applyFont="0" applyFill="0" applyBorder="0" applyAlignment="0" applyProtection="0"/>
    <xf numFmtId="0" fontId="8" fillId="0" borderId="0" applyNumberFormat="0" applyFill="0" applyBorder="0" applyAlignment="0" applyProtection="0"/>
    <xf numFmtId="167" fontId="8" fillId="0" borderId="0" applyFont="0" applyFill="0" applyBorder="0" applyAlignment="0" applyProtection="0"/>
    <xf numFmtId="196" fontId="27" fillId="30" borderId="12" applyNumberFormat="0" applyFont="0" applyBorder="0" applyAlignment="0" applyProtection="0">
      <alignment horizontal="right"/>
    </xf>
    <xf numFmtId="167" fontId="8" fillId="0" borderId="0" applyFont="0" applyFill="0" applyBorder="0" applyAlignment="0" applyProtection="0"/>
    <xf numFmtId="0" fontId="47" fillId="0" borderId="12" applyNumberFormat="0" applyFill="0" applyProtection="0">
      <alignment horizontal="right"/>
    </xf>
    <xf numFmtId="0" fontId="47" fillId="0" borderId="12" applyNumberFormat="0" applyFill="0" applyProtection="0">
      <alignment horizontal="right"/>
    </xf>
    <xf numFmtId="0" fontId="47" fillId="0" borderId="12" applyNumberFormat="0" applyFill="0" applyProtection="0">
      <alignment horizontal="right"/>
    </xf>
    <xf numFmtId="0" fontId="48" fillId="0" borderId="18" applyNumberFormat="0" applyFill="0" applyProtection="0"/>
    <xf numFmtId="43" fontId="226" fillId="0" borderId="0" applyFont="0" applyFill="0" applyBorder="0" applyAlignment="0" applyProtection="0"/>
    <xf numFmtId="0" fontId="93" fillId="0" borderId="16" applyNumberFormat="0" applyFont="0" applyFill="0" applyAlignment="0" applyProtection="0"/>
    <xf numFmtId="0" fontId="98" fillId="0" borderId="18" applyNumberFormat="0" applyFill="0" applyBorder="0">
      <alignment horizontal="left"/>
    </xf>
    <xf numFmtId="0" fontId="48" fillId="0" borderId="18" applyNumberFormat="0" applyFill="0" applyProtection="0"/>
    <xf numFmtId="196" fontId="27" fillId="30" borderId="12" applyNumberFormat="0" applyFont="0" applyBorder="0" applyAlignment="0" applyProtection="0">
      <alignment horizontal="right"/>
    </xf>
    <xf numFmtId="0" fontId="47" fillId="0" borderId="12" applyNumberFormat="0" applyFill="0" applyProtection="0">
      <alignment horizontal="right"/>
    </xf>
    <xf numFmtId="167" fontId="8" fillId="0" borderId="0" applyFont="0" applyFill="0" applyBorder="0" applyAlignment="0" applyProtection="0"/>
    <xf numFmtId="196" fontId="27" fillId="30" borderId="12" applyNumberFormat="0" applyFont="0" applyBorder="0" applyAlignment="0" applyProtection="0">
      <alignment horizontal="right"/>
    </xf>
    <xf numFmtId="0" fontId="93" fillId="0" borderId="16" applyNumberFormat="0" applyFont="0" applyFill="0" applyAlignment="0" applyProtection="0"/>
    <xf numFmtId="196" fontId="27" fillId="30" borderId="12" applyNumberFormat="0" applyFont="0" applyBorder="0" applyAlignment="0" applyProtection="0">
      <alignment horizontal="right"/>
    </xf>
    <xf numFmtId="167" fontId="8" fillId="0" borderId="0" applyFont="0" applyFill="0" applyBorder="0" applyAlignment="0" applyProtection="0"/>
    <xf numFmtId="196" fontId="27" fillId="30" borderId="12" applyNumberFormat="0" applyFont="0" applyBorder="0" applyAlignment="0" applyProtection="0">
      <alignment horizontal="right"/>
    </xf>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96" fontId="27" fillId="30" borderId="12" applyNumberFormat="0" applyFont="0" applyBorder="0" applyAlignment="0" applyProtection="0">
      <alignment horizontal="right"/>
    </xf>
    <xf numFmtId="167" fontId="8" fillId="0" borderId="0" applyFont="0" applyFill="0" applyBorder="0" applyAlignment="0" applyProtection="0"/>
    <xf numFmtId="196" fontId="27" fillId="30" borderId="12" applyNumberFormat="0" applyFont="0" applyBorder="0" applyAlignment="0" applyProtection="0">
      <alignment horizontal="right"/>
    </xf>
    <xf numFmtId="167" fontId="8" fillId="0" borderId="0" applyFont="0" applyFill="0" applyBorder="0" applyAlignment="0" applyProtection="0"/>
    <xf numFmtId="0" fontId="47" fillId="0" borderId="12" applyNumberFormat="0" applyFill="0" applyProtection="0">
      <alignment horizontal="right"/>
    </xf>
    <xf numFmtId="167" fontId="8" fillId="0" borderId="0" applyFont="0" applyFill="0" applyBorder="0" applyAlignment="0" applyProtection="0"/>
    <xf numFmtId="0" fontId="93" fillId="0" borderId="16" applyNumberFormat="0" applyFont="0" applyFill="0" applyAlignment="0" applyProtection="0"/>
    <xf numFmtId="0" fontId="93" fillId="0" borderId="16" applyNumberFormat="0" applyFont="0" applyFill="0" applyAlignment="0" applyProtection="0"/>
    <xf numFmtId="0" fontId="93" fillId="0" borderId="16" applyNumberFormat="0" applyFont="0" applyFill="0" applyAlignment="0" applyProtection="0"/>
    <xf numFmtId="0" fontId="47" fillId="0" borderId="12" applyNumberFormat="0" applyFill="0" applyProtection="0">
      <alignment horizontal="right"/>
    </xf>
    <xf numFmtId="167" fontId="8" fillId="0" borderId="0" applyFont="0" applyFill="0" applyBorder="0" applyAlignment="0" applyProtection="0"/>
    <xf numFmtId="196" fontId="27" fillId="30" borderId="12" applyNumberFormat="0" applyFont="0" applyBorder="0" applyAlignment="0" applyProtection="0">
      <alignment horizontal="right"/>
    </xf>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43" fontId="226" fillId="0" borderId="0" applyFont="0" applyFill="0" applyBorder="0" applyAlignment="0" applyProtection="0"/>
    <xf numFmtId="43" fontId="226"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8" fillId="0" borderId="0"/>
    <xf numFmtId="202" fontId="27" fillId="0" borderId="0" applyFont="0" applyFill="0" applyBorder="0" applyAlignment="0" applyProtection="0"/>
    <xf numFmtId="202" fontId="27"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203" fontId="27" fillId="0" borderId="0" applyFont="0" applyFill="0" applyBorder="0" applyAlignment="0" applyProtection="0"/>
    <xf numFmtId="203" fontId="27"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204" fontId="27" fillId="0" borderId="0" applyFont="0" applyFill="0" applyBorder="0" applyAlignment="0" applyProtection="0"/>
    <xf numFmtId="204" fontId="27"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206" fontId="27" fillId="0" borderId="0" applyFont="0" applyFill="0" applyBorder="0" applyAlignment="0" applyProtection="0"/>
    <xf numFmtId="206" fontId="27"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207" fontId="27" fillId="0" borderId="0" applyFont="0" applyFill="0" applyBorder="0" applyProtection="0">
      <alignment horizontal="right"/>
    </xf>
    <xf numFmtId="207" fontId="27" fillId="0" borderId="0" applyFont="0" applyFill="0" applyBorder="0" applyProtection="0">
      <alignment horizontal="right"/>
    </xf>
    <xf numFmtId="184" fontId="8" fillId="0" borderId="0" applyFont="0" applyFill="0" applyBorder="0" applyAlignment="0" applyProtection="0"/>
    <xf numFmtId="184" fontId="8" fillId="0" borderId="0" applyFont="0" applyFill="0" applyBorder="0" applyAlignment="0" applyProtection="0"/>
    <xf numFmtId="0" fontId="8" fillId="0" borderId="0" applyNumberForma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3" fillId="9" borderId="0" applyNumberFormat="0" applyBorder="0" applyAlignment="0" applyProtection="0"/>
    <xf numFmtId="0" fontId="73" fillId="10" borderId="0" applyNumberFormat="0" applyBorder="0" applyAlignment="0" applyProtection="0"/>
    <xf numFmtId="0" fontId="73" fillId="11" borderId="0" applyNumberFormat="0" applyBorder="0" applyAlignment="0" applyProtection="0"/>
    <xf numFmtId="0" fontId="73" fillId="8" borderId="0" applyNumberFormat="0" applyBorder="0" applyAlignment="0" applyProtection="0"/>
    <xf numFmtId="0" fontId="73" fillId="11" borderId="0" applyNumberFormat="0" applyBorder="0" applyAlignment="0" applyProtection="0"/>
    <xf numFmtId="0" fontId="290" fillId="3" borderId="0" applyNumberFormat="0" applyBorder="0" applyAlignment="0" applyProtection="0"/>
    <xf numFmtId="0" fontId="290" fillId="4" borderId="0" applyNumberFormat="0" applyBorder="0" applyAlignment="0" applyProtection="0"/>
    <xf numFmtId="0" fontId="290" fillId="5" borderId="0" applyNumberFormat="0" applyBorder="0" applyAlignment="0" applyProtection="0"/>
    <xf numFmtId="0" fontId="290" fillId="6" borderId="0" applyNumberFormat="0" applyBorder="0" applyAlignment="0" applyProtection="0"/>
    <xf numFmtId="0" fontId="290" fillId="7" borderId="0" applyNumberFormat="0" applyBorder="0" applyAlignment="0" applyProtection="0"/>
    <xf numFmtId="0" fontId="290" fillId="8" borderId="0" applyNumberFormat="0" applyBorder="0" applyAlignment="0" applyProtection="0"/>
    <xf numFmtId="0" fontId="291" fillId="3" borderId="0" applyNumberFormat="0" applyBorder="0" applyAlignment="0" applyProtection="0"/>
    <xf numFmtId="0" fontId="291" fillId="4" borderId="0" applyNumberFormat="0" applyBorder="0" applyAlignment="0" applyProtection="0"/>
    <xf numFmtId="0" fontId="291" fillId="5" borderId="0" applyNumberFormat="0" applyBorder="0" applyAlignment="0" applyProtection="0"/>
    <xf numFmtId="0" fontId="291" fillId="6" borderId="0" applyNumberFormat="0" applyBorder="0" applyAlignment="0" applyProtection="0"/>
    <xf numFmtId="0" fontId="291" fillId="7" borderId="0" applyNumberFormat="0" applyBorder="0" applyAlignment="0" applyProtection="0"/>
    <xf numFmtId="0" fontId="291" fillId="8" borderId="0" applyNumberFormat="0" applyBorder="0" applyAlignment="0" applyProtection="0"/>
    <xf numFmtId="0" fontId="73" fillId="7" borderId="0" applyNumberFormat="0" applyBorder="0" applyAlignment="0" applyProtection="0"/>
    <xf numFmtId="0" fontId="73" fillId="2" borderId="0" applyNumberFormat="0" applyBorder="0" applyAlignment="0" applyProtection="0"/>
    <xf numFmtId="0" fontId="73" fillId="4" borderId="0" applyNumberFormat="0" applyBorder="0" applyAlignment="0" applyProtection="0"/>
    <xf numFmtId="0" fontId="73" fillId="7" borderId="0" applyNumberFormat="0" applyBorder="0" applyAlignment="0" applyProtection="0"/>
    <xf numFmtId="0" fontId="73" fillId="11" borderId="0" applyNumberFormat="0" applyBorder="0" applyAlignment="0" applyProtection="0"/>
    <xf numFmtId="0" fontId="290" fillId="9" borderId="0" applyNumberFormat="0" applyBorder="0" applyAlignment="0" applyProtection="0"/>
    <xf numFmtId="0" fontId="290" fillId="10" borderId="0" applyNumberFormat="0" applyBorder="0" applyAlignment="0" applyProtection="0"/>
    <xf numFmtId="0" fontId="290" fillId="13" borderId="0" applyNumberFormat="0" applyBorder="0" applyAlignment="0" applyProtection="0"/>
    <xf numFmtId="0" fontId="290" fillId="6" borderId="0" applyNumberFormat="0" applyBorder="0" applyAlignment="0" applyProtection="0"/>
    <xf numFmtId="0" fontId="290" fillId="9" borderId="0" applyNumberFormat="0" applyBorder="0" applyAlignment="0" applyProtection="0"/>
    <xf numFmtId="0" fontId="290" fillId="14" borderId="0" applyNumberFormat="0" applyBorder="0" applyAlignment="0" applyProtection="0"/>
    <xf numFmtId="0" fontId="291" fillId="9" borderId="0" applyNumberFormat="0" applyBorder="0" applyAlignment="0" applyProtection="0"/>
    <xf numFmtId="0" fontId="291" fillId="10" borderId="0" applyNumberFormat="0" applyBorder="0" applyAlignment="0" applyProtection="0"/>
    <xf numFmtId="0" fontId="291" fillId="13" borderId="0" applyNumberFormat="0" applyBorder="0" applyAlignment="0" applyProtection="0"/>
    <xf numFmtId="0" fontId="291" fillId="6" borderId="0" applyNumberFormat="0" applyBorder="0" applyAlignment="0" applyProtection="0"/>
    <xf numFmtId="0" fontId="291" fillId="9" borderId="0" applyNumberFormat="0" applyBorder="0" applyAlignment="0" applyProtection="0"/>
    <xf numFmtId="0" fontId="291" fillId="14" borderId="0" applyNumberFormat="0" applyBorder="0" applyAlignment="0" applyProtection="0"/>
    <xf numFmtId="0" fontId="75" fillId="7" borderId="0" applyNumberFormat="0" applyBorder="0" applyAlignment="0" applyProtection="0"/>
    <xf numFmtId="0" fontId="75" fillId="19" borderId="0" applyNumberFormat="0" applyBorder="0" applyAlignment="0" applyProtection="0"/>
    <xf numFmtId="0" fontId="75" fillId="14" borderId="0" applyNumberFormat="0" applyBorder="0" applyAlignment="0" applyProtection="0"/>
    <xf numFmtId="0" fontId="75" fillId="4" borderId="0" applyNumberFormat="0" applyBorder="0" applyAlignment="0" applyProtection="0"/>
    <xf numFmtId="0" fontId="75" fillId="7" borderId="0" applyNumberFormat="0" applyBorder="0" applyAlignment="0" applyProtection="0"/>
    <xf numFmtId="0" fontId="75" fillId="10" borderId="0" applyNumberFormat="0" applyBorder="0" applyAlignment="0" applyProtection="0"/>
    <xf numFmtId="0" fontId="292" fillId="15" borderId="0" applyNumberFormat="0" applyBorder="0" applyAlignment="0" applyProtection="0"/>
    <xf numFmtId="0" fontId="292" fillId="10" borderId="0" applyNumberFormat="0" applyBorder="0" applyAlignment="0" applyProtection="0"/>
    <xf numFmtId="0" fontId="292" fillId="13" borderId="0" applyNumberFormat="0" applyBorder="0" applyAlignment="0" applyProtection="0"/>
    <xf numFmtId="0" fontId="292" fillId="16" borderId="0" applyNumberFormat="0" applyBorder="0" applyAlignment="0" applyProtection="0"/>
    <xf numFmtId="0" fontId="292" fillId="17" borderId="0" applyNumberFormat="0" applyBorder="0" applyAlignment="0" applyProtection="0"/>
    <xf numFmtId="0" fontId="292" fillId="18" borderId="0" applyNumberFormat="0" applyBorder="0" applyAlignment="0" applyProtection="0"/>
    <xf numFmtId="0" fontId="293" fillId="15" borderId="0" applyNumberFormat="0" applyBorder="0" applyAlignment="0" applyProtection="0"/>
    <xf numFmtId="0" fontId="293" fillId="10" borderId="0" applyNumberFormat="0" applyBorder="0" applyAlignment="0" applyProtection="0"/>
    <xf numFmtId="0" fontId="293" fillId="13" borderId="0" applyNumberFormat="0" applyBorder="0" applyAlignment="0" applyProtection="0"/>
    <xf numFmtId="0" fontId="293" fillId="16" borderId="0" applyNumberFormat="0" applyBorder="0" applyAlignment="0" applyProtection="0"/>
    <xf numFmtId="0" fontId="293" fillId="17" borderId="0" applyNumberFormat="0" applyBorder="0" applyAlignment="0" applyProtection="0"/>
    <xf numFmtId="0" fontId="293" fillId="18" borderId="0" applyNumberFormat="0" applyBorder="0" applyAlignment="0" applyProtection="0"/>
    <xf numFmtId="0" fontId="75" fillId="37" borderId="0" applyNumberFormat="0" applyBorder="0" applyAlignment="0" applyProtection="0"/>
    <xf numFmtId="0" fontId="75" fillId="19" borderId="0" applyNumberFormat="0" applyBorder="0" applyAlignment="0" applyProtection="0"/>
    <xf numFmtId="0" fontId="75" fillId="14" borderId="0" applyNumberFormat="0" applyBorder="0" applyAlignment="0" applyProtection="0"/>
    <xf numFmtId="0" fontId="75" fillId="38" borderId="0" applyNumberFormat="0" applyBorder="0" applyAlignment="0" applyProtection="0"/>
    <xf numFmtId="0" fontId="75" fillId="21" borderId="0" applyNumberFormat="0" applyBorder="0" applyAlignment="0" applyProtection="0"/>
    <xf numFmtId="0" fontId="292" fillId="20" borderId="0" applyNumberFormat="0" applyBorder="0" applyAlignment="0" applyProtection="0"/>
    <xf numFmtId="0" fontId="292" fillId="21" borderId="0" applyNumberFormat="0" applyBorder="0" applyAlignment="0" applyProtection="0"/>
    <xf numFmtId="0" fontId="292" fillId="22" borderId="0" applyNumberFormat="0" applyBorder="0" applyAlignment="0" applyProtection="0"/>
    <xf numFmtId="0" fontId="292" fillId="16" borderId="0" applyNumberFormat="0" applyBorder="0" applyAlignment="0" applyProtection="0"/>
    <xf numFmtId="0" fontId="292" fillId="17" borderId="0" applyNumberFormat="0" applyBorder="0" applyAlignment="0" applyProtection="0"/>
    <xf numFmtId="0" fontId="292" fillId="19" borderId="0" applyNumberFormat="0" applyBorder="0" applyAlignment="0" applyProtection="0"/>
    <xf numFmtId="0" fontId="77" fillId="6" borderId="0" applyNumberFormat="0" applyBorder="0" applyAlignment="0" applyProtection="0"/>
    <xf numFmtId="290" fontId="8" fillId="49" borderId="0">
      <alignment horizontal="right" vertical="center" indent="1"/>
    </xf>
    <xf numFmtId="290" fontId="8" fillId="50" borderId="0">
      <alignment horizontal="right" vertical="center" indent="1"/>
    </xf>
    <xf numFmtId="291" fontId="147" fillId="51" borderId="0">
      <alignment horizontal="right" vertical="center" indent="1"/>
    </xf>
    <xf numFmtId="0" fontId="85" fillId="36" borderId="7" applyNumberFormat="0" applyAlignment="0" applyProtection="0"/>
    <xf numFmtId="291" fontId="24" fillId="52" borderId="0">
      <alignment horizontal="right" vertical="center" indent="1"/>
    </xf>
    <xf numFmtId="291" fontId="8" fillId="42" borderId="0">
      <alignment horizontal="right" vertical="center" indent="1"/>
    </xf>
    <xf numFmtId="49" fontId="24" fillId="53" borderId="0">
      <alignment horizontal="right"/>
    </xf>
    <xf numFmtId="291" fontId="24" fillId="54" borderId="0">
      <alignment horizontal="right" vertical="center" indent="1"/>
    </xf>
    <xf numFmtId="3" fontId="8" fillId="55" borderId="0">
      <alignment horizontal="left"/>
    </xf>
    <xf numFmtId="0" fontId="294" fillId="31" borderId="0">
      <alignment horizontal="center" vertical="center"/>
    </xf>
    <xf numFmtId="0" fontId="104" fillId="56" borderId="0">
      <alignment horizontal="center" wrapText="1"/>
    </xf>
    <xf numFmtId="0" fontId="295" fillId="8" borderId="7" applyNumberFormat="0" applyAlignment="0" applyProtection="0"/>
    <xf numFmtId="0" fontId="296" fillId="24" borderId="23" applyNumberFormat="0" applyAlignment="0" applyProtection="0"/>
    <xf numFmtId="292" fontId="8" fillId="0" borderId="0" applyFont="0" applyFill="0" applyBorder="0" applyAlignment="0" applyProtection="0"/>
    <xf numFmtId="293" fontId="8" fillId="0" borderId="0" applyFont="0" applyFill="0" applyBorder="0" applyAlignment="0" applyProtection="0"/>
    <xf numFmtId="4" fontId="8" fillId="0" borderId="0" applyFont="0" applyFill="0" applyBorder="0" applyAlignment="0" applyProtection="0"/>
    <xf numFmtId="0" fontId="297" fillId="5" borderId="0" applyNumberFormat="0" applyBorder="0" applyAlignment="0" applyProtection="0"/>
    <xf numFmtId="0" fontId="8" fillId="29" borderId="0">
      <protection locked="0"/>
    </xf>
    <xf numFmtId="0" fontId="8" fillId="29" borderId="17">
      <alignment horizontal="right"/>
      <protection locked="0"/>
    </xf>
    <xf numFmtId="3" fontId="27" fillId="34" borderId="17">
      <alignment horizontal="right" vertical="center" indent="1"/>
    </xf>
    <xf numFmtId="294" fontId="27" fillId="34" borderId="17">
      <alignment horizontal="center" vertical="center"/>
    </xf>
    <xf numFmtId="3" fontId="27" fillId="34" borderId="17">
      <alignment horizontal="center" vertical="center"/>
    </xf>
    <xf numFmtId="295" fontId="27" fillId="34" borderId="17">
      <alignment horizontal="right" vertical="center" indent="1"/>
    </xf>
    <xf numFmtId="49" fontId="27" fillId="34" borderId="17">
      <alignment horizontal="left" vertical="center" indent="1"/>
    </xf>
    <xf numFmtId="0" fontId="298" fillId="57" borderId="17">
      <alignment horizontal="center" vertical="center" wrapText="1"/>
    </xf>
    <xf numFmtId="0" fontId="298" fillId="58" borderId="17">
      <alignment horizontal="center" vertical="center" wrapText="1"/>
    </xf>
    <xf numFmtId="0" fontId="298" fillId="57" borderId="17">
      <alignment horizontal="center" vertical="center" wrapText="1"/>
    </xf>
    <xf numFmtId="0" fontId="27" fillId="0" borderId="0">
      <alignment horizontal="left" vertical="center" wrapText="1"/>
    </xf>
    <xf numFmtId="0" fontId="27" fillId="0" borderId="0">
      <alignment vertical="center"/>
    </xf>
    <xf numFmtId="0" fontId="299" fillId="31" borderId="17">
      <alignment vertical="center"/>
    </xf>
    <xf numFmtId="294" fontId="27" fillId="0" borderId="17">
      <alignment horizontal="center" vertical="center"/>
      <protection locked="0"/>
    </xf>
    <xf numFmtId="3" fontId="27" fillId="0" borderId="17">
      <alignment horizontal="center" vertical="center"/>
      <protection locked="0"/>
    </xf>
    <xf numFmtId="295" fontId="27" fillId="0" borderId="17">
      <alignment horizontal="right" vertical="center" indent="1"/>
      <protection locked="0"/>
    </xf>
    <xf numFmtId="3" fontId="27" fillId="50" borderId="17">
      <alignment horizontal="right" vertical="center" indent="1"/>
      <protection locked="0"/>
    </xf>
    <xf numFmtId="49" fontId="27" fillId="0" borderId="17">
      <alignment horizontal="left" vertical="center" indent="1"/>
      <protection locked="0"/>
    </xf>
    <xf numFmtId="49" fontId="27" fillId="59" borderId="0">
      <alignment horizontal="left"/>
    </xf>
    <xf numFmtId="49" fontId="27" fillId="59" borderId="0">
      <alignment horizontal="center" vertical="center"/>
    </xf>
    <xf numFmtId="0" fontId="91" fillId="0" borderId="0">
      <alignment horizontal="left" vertical="center"/>
    </xf>
    <xf numFmtId="0" fontId="17" fillId="0" borderId="0">
      <alignment horizontal="left" vertical="center"/>
    </xf>
    <xf numFmtId="0" fontId="27" fillId="0" borderId="0">
      <alignment horizontal="left" vertical="center" wrapText="1"/>
    </xf>
    <xf numFmtId="0" fontId="27" fillId="60" borderId="0">
      <alignment horizontal="left" vertical="center" wrapText="1"/>
    </xf>
    <xf numFmtId="0" fontId="27" fillId="0" borderId="0">
      <alignment horizontal="left" vertical="center" wrapText="1"/>
    </xf>
    <xf numFmtId="0" fontId="78" fillId="7" borderId="0" applyNumberFormat="0" applyBorder="0" applyAlignment="0" applyProtection="0"/>
    <xf numFmtId="0" fontId="71" fillId="0" borderId="3" applyNumberFormat="0" applyFill="0" applyAlignment="0" applyProtection="0"/>
    <xf numFmtId="0" fontId="137" fillId="0" borderId="19" applyNumberFormat="0" applyFill="0" applyAlignment="0" applyProtection="0"/>
    <xf numFmtId="0" fontId="72" fillId="0" borderId="4" applyNumberFormat="0" applyFill="0" applyAlignment="0" applyProtection="0"/>
    <xf numFmtId="0" fontId="140" fillId="0" borderId="21" applyNumberFormat="0" applyFill="0" applyAlignment="0" applyProtection="0"/>
    <xf numFmtId="0" fontId="74" fillId="0" borderId="5" applyNumberFormat="0" applyFill="0" applyAlignment="0" applyProtection="0"/>
    <xf numFmtId="0" fontId="74" fillId="0" borderId="0" applyNumberFormat="0" applyFill="0" applyBorder="0" applyAlignment="0" applyProtection="0"/>
    <xf numFmtId="3" fontId="8" fillId="39" borderId="0">
      <alignment horizontal="left"/>
    </xf>
    <xf numFmtId="3" fontId="177" fillId="59" borderId="0">
      <alignment horizontal="center"/>
    </xf>
    <xf numFmtId="3" fontId="8" fillId="39" borderId="0">
      <alignment horizontal="left"/>
    </xf>
    <xf numFmtId="3" fontId="8" fillId="0" borderId="0" applyFont="0" applyFill="0" applyBorder="0" applyAlignment="0" applyProtection="0"/>
    <xf numFmtId="0" fontId="300" fillId="0" borderId="24" applyNumberFormat="0" applyFill="0" applyAlignment="0" applyProtection="0"/>
    <xf numFmtId="0" fontId="301" fillId="28" borderId="10" applyNumberFormat="0" applyAlignment="0" applyProtection="0"/>
    <xf numFmtId="0" fontId="10" fillId="31" borderId="0">
      <alignment horizontal="center" wrapText="1"/>
    </xf>
    <xf numFmtId="0" fontId="79" fillId="0" borderId="31" applyNumberFormat="0" applyFill="0" applyAlignment="0" applyProtection="0"/>
    <xf numFmtId="0" fontId="302" fillId="0" borderId="19" applyNumberFormat="0" applyFill="0" applyAlignment="0" applyProtection="0"/>
    <xf numFmtId="0" fontId="303" fillId="0" borderId="21" applyNumberFormat="0" applyFill="0" applyAlignment="0" applyProtection="0"/>
    <xf numFmtId="0" fontId="304" fillId="0" borderId="22" applyNumberFormat="0" applyFill="0" applyAlignment="0" applyProtection="0"/>
    <xf numFmtId="0" fontId="304" fillId="0" borderId="0" applyNumberFormat="0" applyFill="0" applyBorder="0" applyAlignment="0" applyProtection="0"/>
    <xf numFmtId="0" fontId="82" fillId="2" borderId="0" applyNumberFormat="0" applyBorder="0" applyAlignment="0" applyProtection="0"/>
    <xf numFmtId="0" fontId="305" fillId="2" borderId="0" applyNumberFormat="0" applyBorder="0" applyAlignment="0" applyProtection="0"/>
    <xf numFmtId="0" fontId="8" fillId="0" borderId="0" applyProtection="0"/>
    <xf numFmtId="0" fontId="73" fillId="0" borderId="0"/>
    <xf numFmtId="0" fontId="73" fillId="0" borderId="0"/>
    <xf numFmtId="0" fontId="8" fillId="0" borderId="0" applyProtection="0"/>
    <xf numFmtId="0" fontId="73" fillId="0" borderId="0"/>
    <xf numFmtId="0" fontId="306" fillId="0" borderId="0"/>
    <xf numFmtId="0" fontId="73" fillId="0" borderId="0"/>
    <xf numFmtId="0" fontId="73" fillId="0" borderId="0"/>
    <xf numFmtId="0" fontId="73" fillId="0" borderId="0"/>
    <xf numFmtId="0" fontId="73" fillId="0" borderId="0"/>
    <xf numFmtId="0" fontId="73" fillId="0" borderId="0"/>
    <xf numFmtId="0" fontId="8" fillId="0" borderId="0">
      <alignment wrapText="1"/>
    </xf>
    <xf numFmtId="0" fontId="307" fillId="11" borderId="16" applyNumberFormat="0" applyFont="0" applyAlignment="0" applyProtection="0"/>
    <xf numFmtId="0" fontId="308" fillId="24" borderId="7" applyNumberFormat="0" applyAlignment="0" applyProtection="0"/>
    <xf numFmtId="0" fontId="80" fillId="36" borderId="23" applyNumberFormat="0" applyAlignment="0" applyProtection="0"/>
    <xf numFmtId="9" fontId="8" fillId="0" borderId="0" applyFont="0" applyFill="0" applyBorder="0" applyAlignment="0" applyProtection="0"/>
    <xf numFmtId="0" fontId="309" fillId="0" borderId="35" applyNumberFormat="0" applyFill="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84" fillId="0" borderId="0" applyNumberFormat="0" applyFill="0" applyBorder="0" applyAlignment="0" applyProtection="0"/>
    <xf numFmtId="0" fontId="86" fillId="0" borderId="30" applyNumberFormat="0" applyFill="0" applyAlignment="0" applyProtection="0"/>
    <xf numFmtId="0" fontId="86" fillId="0" borderId="35" applyNumberFormat="0" applyFill="0" applyAlignment="0" applyProtection="0"/>
    <xf numFmtId="167" fontId="8" fillId="0" borderId="0" applyFont="0" applyFill="0" applyBorder="0" applyAlignment="0" applyProtection="0"/>
    <xf numFmtId="0" fontId="312" fillId="0" borderId="0" applyNumberFormat="0" applyFill="0" applyBorder="0" applyAlignment="0" applyProtection="0"/>
    <xf numFmtId="0" fontId="313" fillId="11" borderId="16" applyNumberFormat="0" applyFont="0" applyAlignment="0" applyProtection="0"/>
    <xf numFmtId="296" fontId="8" fillId="0" borderId="0" applyFont="0" applyFill="0" applyBorder="0" applyAlignment="0" applyProtection="0"/>
    <xf numFmtId="0" fontId="314" fillId="4" borderId="0" applyNumberFormat="0" applyBorder="0" applyAlignment="0" applyProtection="0"/>
    <xf numFmtId="0" fontId="293" fillId="20" borderId="0" applyNumberFormat="0" applyBorder="0" applyAlignment="0" applyProtection="0"/>
    <xf numFmtId="0" fontId="293" fillId="21" borderId="0" applyNumberFormat="0" applyBorder="0" applyAlignment="0" applyProtection="0"/>
    <xf numFmtId="0" fontId="293" fillId="22" borderId="0" applyNumberFormat="0" applyBorder="0" applyAlignment="0" applyProtection="0"/>
    <xf numFmtId="0" fontId="293" fillId="16" borderId="0" applyNumberFormat="0" applyBorder="0" applyAlignment="0" applyProtection="0"/>
    <xf numFmtId="0" fontId="293" fillId="17" borderId="0" applyNumberFormat="0" applyBorder="0" applyAlignment="0" applyProtection="0"/>
    <xf numFmtId="0" fontId="293" fillId="19" borderId="0" applyNumberFormat="0" applyBorder="0" applyAlignment="0" applyProtection="0"/>
    <xf numFmtId="0" fontId="315" fillId="8" borderId="7" applyNumberFormat="0" applyAlignment="0" applyProtection="0"/>
    <xf numFmtId="0" fontId="316" fillId="24" borderId="23" applyNumberFormat="0" applyAlignment="0" applyProtection="0"/>
    <xf numFmtId="0" fontId="317" fillId="24" borderId="7" applyNumberFormat="0" applyAlignment="0" applyProtection="0"/>
    <xf numFmtId="0" fontId="318" fillId="0" borderId="19" applyNumberFormat="0" applyFill="0" applyAlignment="0" applyProtection="0"/>
    <xf numFmtId="0" fontId="319" fillId="0" borderId="21" applyNumberFormat="0" applyFill="0" applyAlignment="0" applyProtection="0"/>
    <xf numFmtId="0" fontId="320" fillId="0" borderId="22" applyNumberFormat="0" applyFill="0" applyAlignment="0" applyProtection="0"/>
    <xf numFmtId="0" fontId="320" fillId="0" borderId="0" applyNumberFormat="0" applyFill="0" applyBorder="0" applyAlignment="0" applyProtection="0"/>
    <xf numFmtId="0" fontId="321" fillId="0" borderId="35" applyNumberFormat="0" applyFill="0" applyAlignment="0" applyProtection="0"/>
    <xf numFmtId="0" fontId="322" fillId="28" borderId="10" applyNumberFormat="0" applyAlignment="0" applyProtection="0"/>
    <xf numFmtId="0" fontId="323" fillId="0" borderId="0" applyNumberFormat="0" applyFill="0" applyBorder="0" applyAlignment="0" applyProtection="0"/>
    <xf numFmtId="0" fontId="324" fillId="2" borderId="0" applyNumberFormat="0" applyBorder="0" applyAlignment="0" applyProtection="0"/>
    <xf numFmtId="0" fontId="325" fillId="4" borderId="0" applyNumberFormat="0" applyBorder="0" applyAlignment="0" applyProtection="0"/>
    <xf numFmtId="0" fontId="326" fillId="0" borderId="0" applyNumberFormat="0" applyFill="0" applyBorder="0" applyAlignment="0" applyProtection="0"/>
    <xf numFmtId="0" fontId="327" fillId="11" borderId="16" applyNumberFormat="0" applyFont="0" applyAlignment="0" applyProtection="0"/>
    <xf numFmtId="0" fontId="328" fillId="0" borderId="24" applyNumberFormat="0" applyFill="0" applyAlignment="0" applyProtection="0"/>
    <xf numFmtId="0" fontId="329" fillId="0" borderId="0" applyNumberFormat="0" applyFill="0" applyBorder="0" applyAlignment="0" applyProtection="0"/>
    <xf numFmtId="0" fontId="330" fillId="5" borderId="0" applyNumberFormat="0" applyBorder="0" applyAlignment="0" applyProtection="0"/>
    <xf numFmtId="167" fontId="8" fillId="0" borderId="0" applyFont="0" applyFill="0" applyBorder="0" applyAlignment="0" applyProtection="0"/>
    <xf numFmtId="0" fontId="88" fillId="0" borderId="69" applyNumberFormat="0" applyFill="0" applyAlignment="0" applyProtection="0"/>
    <xf numFmtId="0" fontId="88" fillId="0" borderId="69" applyNumberFormat="0" applyFill="0" applyAlignment="0" applyProtection="0"/>
    <xf numFmtId="0" fontId="88" fillId="0" borderId="69" applyNumberFormat="0" applyFill="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334" fillId="0" borderId="0" applyNumberFormat="0" applyFill="0" applyBorder="0" applyAlignment="0" applyProtection="0"/>
    <xf numFmtId="0" fontId="3" fillId="0" borderId="0"/>
    <xf numFmtId="0" fontId="224" fillId="61" borderId="0">
      <alignment horizontal="right"/>
    </xf>
    <xf numFmtId="0" fontId="17" fillId="62" borderId="0"/>
    <xf numFmtId="0" fontId="2" fillId="48" borderId="0" applyNumberFormat="0" applyBorder="0" applyAlignment="0" applyProtection="0"/>
    <xf numFmtId="0" fontId="2" fillId="71" borderId="0" applyNumberFormat="0" applyBorder="0" applyAlignment="0" applyProtection="0"/>
    <xf numFmtId="0" fontId="2" fillId="74" borderId="0" applyNumberFormat="0" applyBorder="0" applyAlignment="0" applyProtection="0"/>
    <xf numFmtId="0" fontId="2" fillId="78" borderId="0" applyNumberFormat="0" applyBorder="0" applyAlignment="0" applyProtection="0"/>
    <xf numFmtId="0" fontId="2" fillId="84" borderId="0" applyNumberFormat="0" applyBorder="0" applyAlignment="0" applyProtection="0"/>
    <xf numFmtId="0" fontId="2" fillId="68" borderId="0" applyNumberFormat="0" applyBorder="0" applyAlignment="0" applyProtection="0"/>
    <xf numFmtId="0" fontId="2" fillId="75" borderId="0" applyNumberFormat="0" applyBorder="0" applyAlignment="0" applyProtection="0"/>
    <xf numFmtId="0" fontId="2" fillId="79" borderId="0" applyNumberFormat="0" applyBorder="0" applyAlignment="0" applyProtection="0"/>
    <xf numFmtId="0" fontId="2" fillId="81" borderId="0" applyNumberFormat="0" applyBorder="0" applyAlignment="0" applyProtection="0"/>
    <xf numFmtId="0" fontId="2" fillId="85" borderId="0" applyNumberFormat="0" applyBorder="0" applyAlignment="0" applyProtection="0"/>
    <xf numFmtId="0" fontId="369" fillId="69" borderId="0" applyNumberFormat="0" applyBorder="0" applyAlignment="0" applyProtection="0"/>
    <xf numFmtId="0" fontId="369" fillId="72" borderId="0" applyNumberFormat="0" applyBorder="0" applyAlignment="0" applyProtection="0"/>
    <xf numFmtId="0" fontId="369" fillId="76" borderId="0" applyNumberFormat="0" applyBorder="0" applyAlignment="0" applyProtection="0"/>
    <xf numFmtId="0" fontId="369" fillId="80" borderId="0" applyNumberFormat="0" applyBorder="0" applyAlignment="0" applyProtection="0"/>
    <xf numFmtId="0" fontId="369" fillId="82" borderId="0" applyNumberFormat="0" applyBorder="0" applyAlignment="0" applyProtection="0"/>
    <xf numFmtId="0" fontId="369" fillId="86" borderId="0" applyNumberFormat="0" applyBorder="0" applyAlignment="0" applyProtection="0"/>
    <xf numFmtId="0" fontId="369" fillId="67" borderId="0" applyNumberFormat="0" applyBorder="0" applyAlignment="0" applyProtection="0"/>
    <xf numFmtId="0" fontId="369" fillId="70" borderId="0" applyNumberFormat="0" applyBorder="0" applyAlignment="0" applyProtection="0"/>
    <xf numFmtId="0" fontId="369" fillId="73" borderId="0" applyNumberFormat="0" applyBorder="0" applyAlignment="0" applyProtection="0"/>
    <xf numFmtId="0" fontId="369" fillId="77" borderId="0" applyNumberFormat="0" applyBorder="0" applyAlignment="0" applyProtection="0"/>
    <xf numFmtId="0" fontId="369" fillId="83" borderId="0" applyNumberFormat="0" applyBorder="0" applyAlignment="0" applyProtection="0"/>
    <xf numFmtId="0" fontId="364" fillId="63" borderId="0" applyNumberFormat="0" applyBorder="0" applyAlignment="0" applyProtection="0"/>
    <xf numFmtId="0" fontId="367" fillId="65" borderId="98" applyNumberFormat="0" applyAlignment="0" applyProtection="0"/>
    <xf numFmtId="166" fontId="8" fillId="0" borderId="0" applyFont="0" applyFill="0" applyBorder="0" applyAlignment="0" applyProtection="0"/>
    <xf numFmtId="301" fontId="8" fillId="0" borderId="0" applyFont="0" applyFill="0" applyBorder="0" applyAlignment="0" applyProtection="0"/>
    <xf numFmtId="302" fontId="8" fillId="0" borderId="0" applyFont="0" applyFill="0" applyBorder="0" applyAlignment="0" applyProtection="0"/>
    <xf numFmtId="303" fontId="8" fillId="0" borderId="0" applyFont="0" applyFill="0" applyBorder="0" applyAlignment="0" applyProtection="0"/>
    <xf numFmtId="0" fontId="363" fillId="47" borderId="0" applyNumberFormat="0" applyBorder="0" applyAlignment="0" applyProtection="0"/>
    <xf numFmtId="0" fontId="362" fillId="0" borderId="97" applyNumberFormat="0" applyFill="0" applyAlignment="0" applyProtection="0"/>
    <xf numFmtId="0" fontId="362" fillId="0" borderId="0" applyNumberFormat="0" applyFill="0" applyBorder="0" applyAlignment="0" applyProtection="0"/>
    <xf numFmtId="0" fontId="368" fillId="0" borderId="100" applyNumberFormat="0" applyFill="0" applyAlignment="0" applyProtection="0"/>
    <xf numFmtId="0" fontId="365" fillId="64" borderId="0" applyNumberFormat="0" applyBorder="0" applyAlignment="0" applyProtection="0"/>
    <xf numFmtId="0" fontId="8" fillId="0" borderId="0"/>
    <xf numFmtId="0" fontId="8" fillId="66" borderId="101" applyNumberFormat="0" applyFont="0" applyAlignment="0" applyProtection="0"/>
    <xf numFmtId="0" fontId="366" fillId="65" borderId="99" applyNumberFormat="0" applyAlignment="0" applyProtection="0"/>
    <xf numFmtId="0" fontId="361" fillId="0" borderId="0" applyNumberFormat="0" applyFill="0" applyBorder="0" applyAlignment="0" applyProtection="0"/>
    <xf numFmtId="0" fontId="1" fillId="0" borderId="0"/>
    <xf numFmtId="43" fontId="1" fillId="0" borderId="0" applyFont="0" applyFill="0" applyBorder="0" applyAlignment="0" applyProtection="0"/>
    <xf numFmtId="304" fontId="8" fillId="0" borderId="0" applyFont="0" applyFill="0" applyBorder="0" applyAlignment="0" applyProtection="0"/>
    <xf numFmtId="43" fontId="39" fillId="0" borderId="0" applyFont="0" applyFill="0" applyBorder="0" applyAlignment="0" applyProtection="0"/>
    <xf numFmtId="0" fontId="39" fillId="0" borderId="0" applyNumberFormat="0" applyFill="0" applyBorder="0" applyAlignment="0" applyProtection="0"/>
    <xf numFmtId="43" fontId="224" fillId="0" borderId="0" applyFont="0" applyFill="0" applyBorder="0" applyAlignment="0" applyProtection="0"/>
    <xf numFmtId="43" fontId="8" fillId="0" borderId="0" applyFont="0" applyFill="0" applyBorder="0" applyAlignment="0" applyProtection="0"/>
    <xf numFmtId="197" fontId="94" fillId="31" borderId="94">
      <protection locked="0"/>
    </xf>
    <xf numFmtId="3" fontId="94" fillId="31" borderId="94">
      <alignment wrapText="1"/>
      <protection locked="0"/>
    </xf>
    <xf numFmtId="0" fontId="127" fillId="32" borderId="93">
      <alignment horizontal="center" vertical="center"/>
    </xf>
    <xf numFmtId="0" fontId="81" fillId="8" borderId="7" applyNumberFormat="0" applyAlignment="0" applyProtection="0"/>
    <xf numFmtId="167" fontId="8" fillId="0" borderId="0" applyFont="0" applyFill="0" applyBorder="0" applyAlignment="0" applyProtection="0"/>
    <xf numFmtId="167" fontId="8" fillId="0" borderId="0" applyFont="0" applyFill="0" applyBorder="0" applyAlignment="0" applyProtection="0"/>
    <xf numFmtId="43" fontId="224" fillId="0" borderId="0" applyFont="0" applyFill="0" applyBorder="0" applyAlignment="0" applyProtection="0"/>
    <xf numFmtId="304" fontId="93" fillId="0" borderId="0" applyFont="0" applyFill="0" applyBorder="0" applyAlignment="0" applyProtection="0"/>
    <xf numFmtId="43" fontId="2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24" fillId="66" borderId="101" applyNumberFormat="0" applyFont="0" applyAlignment="0" applyProtection="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39"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1" fillId="0" borderId="0"/>
    <xf numFmtId="0" fontId="93" fillId="0" borderId="0"/>
    <xf numFmtId="0" fontId="1" fillId="0" borderId="0"/>
    <xf numFmtId="0" fontId="1" fillId="0" borderId="0"/>
    <xf numFmtId="0" fontId="1" fillId="0" borderId="0"/>
    <xf numFmtId="0" fontId="1" fillId="0" borderId="0"/>
    <xf numFmtId="0" fontId="224" fillId="0" borderId="0"/>
    <xf numFmtId="0" fontId="224" fillId="0" borderId="0"/>
    <xf numFmtId="0" fontId="224" fillId="0" borderId="0"/>
    <xf numFmtId="0" fontId="73" fillId="11" borderId="16" applyNumberFormat="0" applyFont="0" applyAlignment="0" applyProtection="0"/>
    <xf numFmtId="9" fontId="224" fillId="0" borderId="0" applyFont="0" applyFill="0" applyBorder="0" applyAlignment="0" applyProtection="0"/>
    <xf numFmtId="0" fontId="8" fillId="39" borderId="94" applyNumberFormat="0">
      <alignment vertical="top" wrapText="1"/>
    </xf>
    <xf numFmtId="0" fontId="8" fillId="39" borderId="94" applyNumberFormat="0">
      <alignment vertical="top" wrapText="1"/>
    </xf>
    <xf numFmtId="0" fontId="8" fillId="0" borderId="0" applyNumberFormat="0" applyFill="0" applyBorder="0" applyAlignment="0" applyProtection="0"/>
    <xf numFmtId="43" fontId="224" fillId="0" borderId="0" applyFont="0" applyFill="0" applyBorder="0" applyAlignment="0" applyProtection="0"/>
    <xf numFmtId="43" fontId="224" fillId="0" borderId="0" applyFont="0" applyFill="0" applyBorder="0" applyAlignment="0" applyProtection="0"/>
    <xf numFmtId="43" fontId="224" fillId="0" borderId="0" applyFont="0" applyFill="0" applyBorder="0" applyAlignment="0" applyProtection="0"/>
    <xf numFmtId="43" fontId="224" fillId="0" borderId="0" applyFont="0" applyFill="0" applyBorder="0" applyAlignment="0" applyProtection="0"/>
    <xf numFmtId="43" fontId="224" fillId="0" borderId="0" applyFont="0" applyFill="0" applyBorder="0" applyAlignment="0" applyProtection="0"/>
    <xf numFmtId="43" fontId="224" fillId="0" borderId="0" applyFont="0" applyFill="0" applyBorder="0" applyAlignment="0" applyProtection="0"/>
    <xf numFmtId="43" fontId="224" fillId="0" borderId="0" applyFont="0" applyFill="0" applyBorder="0" applyAlignment="0" applyProtection="0"/>
    <xf numFmtId="43" fontId="224" fillId="0" borderId="0" applyFont="0" applyFill="0" applyBorder="0" applyAlignment="0" applyProtection="0"/>
    <xf numFmtId="43" fontId="224" fillId="0" borderId="0" applyFont="0" applyFill="0" applyBorder="0" applyAlignment="0" applyProtection="0"/>
    <xf numFmtId="167" fontId="8" fillId="0" borderId="0" applyFont="0" applyFill="0" applyBorder="0" applyAlignment="0" applyProtection="0"/>
    <xf numFmtId="43" fontId="224" fillId="0" borderId="0" applyFont="0" applyFill="0" applyBorder="0" applyAlignment="0" applyProtection="0"/>
    <xf numFmtId="43" fontId="224" fillId="0" borderId="0" applyFont="0" applyFill="0" applyBorder="0" applyAlignment="0" applyProtection="0"/>
    <xf numFmtId="43" fontId="224" fillId="0" borderId="0" applyFont="0" applyFill="0" applyBorder="0" applyAlignment="0" applyProtection="0"/>
    <xf numFmtId="167" fontId="8" fillId="0" borderId="0" applyFont="0" applyFill="0" applyBorder="0" applyAlignment="0" applyProtection="0"/>
    <xf numFmtId="43" fontId="224" fillId="0" borderId="0" applyFont="0" applyFill="0" applyBorder="0" applyAlignment="0" applyProtection="0"/>
    <xf numFmtId="43" fontId="224" fillId="0" borderId="0" applyFont="0" applyFill="0" applyBorder="0" applyAlignment="0" applyProtection="0"/>
    <xf numFmtId="43" fontId="224" fillId="0" borderId="0" applyFont="0" applyFill="0" applyBorder="0" applyAlignment="0" applyProtection="0"/>
    <xf numFmtId="43" fontId="224" fillId="0" borderId="0" applyFont="0" applyFill="0" applyBorder="0" applyAlignment="0" applyProtection="0"/>
    <xf numFmtId="43" fontId="224" fillId="0" borderId="0" applyFont="0" applyFill="0" applyBorder="0" applyAlignment="0" applyProtection="0"/>
    <xf numFmtId="43" fontId="224" fillId="0" borderId="0" applyFont="0" applyFill="0" applyBorder="0" applyAlignment="0" applyProtection="0"/>
    <xf numFmtId="43" fontId="224" fillId="0" borderId="0" applyFont="0" applyFill="0" applyBorder="0" applyAlignment="0" applyProtection="0"/>
    <xf numFmtId="43" fontId="224" fillId="0" borderId="0" applyFont="0" applyFill="0" applyBorder="0" applyAlignment="0" applyProtection="0"/>
    <xf numFmtId="43" fontId="224" fillId="0" borderId="0" applyFont="0" applyFill="0" applyBorder="0" applyAlignment="0" applyProtection="0"/>
    <xf numFmtId="0" fontId="370" fillId="0" borderId="0"/>
    <xf numFmtId="305" fontId="370" fillId="0" borderId="0" applyFont="0" applyFill="0" applyBorder="0" applyAlignment="0" applyProtection="0"/>
    <xf numFmtId="43" fontId="371" fillId="0" borderId="0" applyFont="0" applyFill="0" applyBorder="0" applyAlignment="0" applyProtection="0"/>
    <xf numFmtId="0" fontId="8" fillId="0" borderId="0"/>
    <xf numFmtId="0" fontId="8" fillId="0" borderId="0" applyFont="0" applyFill="0" applyBorder="0" applyAlignment="0" applyProtection="0"/>
    <xf numFmtId="0" fontId="8" fillId="0" borderId="0" applyNumberForma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1"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182"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0" fontId="8"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3"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184" fontId="8" fillId="0" borderId="0" applyFont="0" applyFill="0" applyBorder="0" applyAlignment="0" applyProtection="0"/>
    <xf numFmtId="0" fontId="8" fillId="0" borderId="0" applyNumberForma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5"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9" fontId="8" fillId="0" borderId="0"/>
    <xf numFmtId="189" fontId="8" fillId="0" borderId="0"/>
    <xf numFmtId="189" fontId="8" fillId="0" borderId="0"/>
    <xf numFmtId="189" fontId="8" fillId="0" borderId="0"/>
    <xf numFmtId="188" fontId="8" fillId="0" borderId="0"/>
    <xf numFmtId="188" fontId="8" fillId="0" borderId="0"/>
    <xf numFmtId="188" fontId="8" fillId="0" borderId="0"/>
    <xf numFmtId="188" fontId="8" fillId="0" borderId="0"/>
    <xf numFmtId="199" fontId="8" fillId="34" borderId="17" applyNumberFormat="0" applyFont="0" applyBorder="0" applyAlignment="0" applyProtection="0"/>
    <xf numFmtId="0" fontId="38" fillId="0" borderId="0" applyNumberFormat="0" applyFill="0" applyBorder="0" applyAlignment="0" applyProtection="0">
      <alignment vertical="top"/>
      <protection locked="0"/>
    </xf>
    <xf numFmtId="167" fontId="8" fillId="0" borderId="0" applyFont="0" applyFill="0" applyBorder="0" applyAlignment="0" applyProtection="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1" fontId="8" fillId="0" borderId="0"/>
    <xf numFmtId="191" fontId="8" fillId="0" borderId="0"/>
    <xf numFmtId="191" fontId="8" fillId="0" borderId="0"/>
    <xf numFmtId="191" fontId="8" fillId="0" borderId="0"/>
    <xf numFmtId="0" fontId="8" fillId="0" borderId="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39" borderId="103" applyNumberFormat="0">
      <alignment vertical="top" wrapText="1"/>
    </xf>
    <xf numFmtId="0" fontId="8" fillId="39" borderId="103" applyNumberFormat="0">
      <alignment vertical="top" wrapText="1"/>
    </xf>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51"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52" fontId="8" fillId="0" borderId="0" applyFont="0" applyFill="0" applyBorder="0" applyAlignment="0" applyProtection="0"/>
    <xf numFmtId="0" fontId="8" fillId="0" borderId="0" applyFont="0" applyFill="0" applyBorder="0" applyAlignment="0" applyProtection="0"/>
    <xf numFmtId="253" fontId="8" fillId="0" borderId="0" applyFon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24" borderId="29" applyNumberFormat="0" applyFont="0" applyBorder="0" applyAlignment="0" applyProtection="0"/>
    <xf numFmtId="0" fontId="8" fillId="24" borderId="29" applyNumberFormat="0" applyFont="0" applyBorder="0" applyAlignment="0" applyProtection="0"/>
    <xf numFmtId="0" fontId="8" fillId="24" borderId="29" applyNumberFormat="0" applyFont="0" applyBorder="0" applyAlignment="0" applyProtection="0"/>
    <xf numFmtId="0" fontId="8" fillId="24" borderId="29" applyNumberFormat="0" applyFont="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67" fontId="8" fillId="0" borderId="0" applyFont="0" applyFill="0" applyBorder="0" applyAlignment="0" applyProtection="0"/>
    <xf numFmtId="43"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9" fontId="374" fillId="0" borderId="0" applyFont="0" applyFill="0" applyBorder="0" applyAlignment="0" applyProtection="0"/>
    <xf numFmtId="0" fontId="8" fillId="0" borderId="0"/>
  </cellStyleXfs>
  <cellXfs count="2738">
    <xf numFmtId="0" fontId="0" fillId="0" borderId="0" xfId="0"/>
    <xf numFmtId="0" fontId="10" fillId="0" borderId="0" xfId="392" applyFont="1" applyAlignment="1">
      <alignment vertical="center"/>
    </xf>
    <xf numFmtId="0" fontId="11" fillId="0" borderId="0" xfId="392" applyFont="1" applyAlignment="1">
      <alignment vertical="center"/>
    </xf>
    <xf numFmtId="0" fontId="10" fillId="0" borderId="0" xfId="392" applyFont="1"/>
    <xf numFmtId="0" fontId="11" fillId="0" borderId="0" xfId="392" applyFont="1" applyBorder="1" applyAlignment="1">
      <alignment vertical="center"/>
    </xf>
    <xf numFmtId="0" fontId="14" fillId="0" borderId="0" xfId="392" applyFont="1" applyAlignment="1">
      <alignment vertical="center"/>
    </xf>
    <xf numFmtId="0" fontId="15" fillId="0" borderId="0" xfId="392" applyFont="1"/>
    <xf numFmtId="0" fontId="10" fillId="0" borderId="0" xfId="392" applyFont="1" applyBorder="1"/>
    <xf numFmtId="0" fontId="11" fillId="0" borderId="0" xfId="392" applyFont="1" applyAlignment="1"/>
    <xf numFmtId="166" fontId="13" fillId="0" borderId="36" xfId="392" applyNumberFormat="1" applyFont="1" applyFill="1" applyBorder="1" applyAlignment="1">
      <alignment vertical="center"/>
    </xf>
    <xf numFmtId="166" fontId="13" fillId="0" borderId="37" xfId="392" applyNumberFormat="1" applyFont="1" applyFill="1" applyBorder="1" applyAlignment="1">
      <alignment vertical="center"/>
    </xf>
    <xf numFmtId="171" fontId="13" fillId="0" borderId="37" xfId="392" applyNumberFormat="1" applyFont="1" applyFill="1" applyBorder="1" applyAlignment="1">
      <alignment vertical="center"/>
    </xf>
    <xf numFmtId="166" fontId="13" fillId="0" borderId="38" xfId="392" applyNumberFormat="1" applyFont="1" applyFill="1" applyBorder="1" applyAlignment="1">
      <alignment vertical="center"/>
    </xf>
    <xf numFmtId="0" fontId="52" fillId="0" borderId="0" xfId="392" applyFont="1" applyFill="1"/>
    <xf numFmtId="0" fontId="52" fillId="0" borderId="0" xfId="392" applyFont="1" applyFill="1" applyBorder="1"/>
    <xf numFmtId="0" fontId="19" fillId="0" borderId="0" xfId="392" applyFont="1" applyBorder="1" applyAlignment="1">
      <alignment horizontal="left" vertical="center"/>
    </xf>
    <xf numFmtId="173" fontId="13" fillId="0" borderId="39" xfId="392" applyNumberFormat="1" applyFont="1" applyFill="1" applyBorder="1" applyAlignment="1">
      <alignment horizontal="right" vertical="center"/>
    </xf>
    <xf numFmtId="173" fontId="13" fillId="0" borderId="39" xfId="392" applyNumberFormat="1" applyFont="1" applyBorder="1" applyAlignment="1">
      <alignment horizontal="right" vertical="center"/>
    </xf>
    <xf numFmtId="0" fontId="53" fillId="0" borderId="40" xfId="392" applyFont="1" applyBorder="1" applyAlignment="1">
      <alignment horizontal="left" vertical="center"/>
    </xf>
    <xf numFmtId="173" fontId="13" fillId="0" borderId="36" xfId="392" applyNumberFormat="1" applyFont="1" applyFill="1" applyBorder="1" applyAlignment="1">
      <alignment horizontal="right" vertical="center"/>
    </xf>
    <xf numFmtId="0" fontId="13" fillId="0" borderId="41" xfId="392" applyFont="1" applyFill="1" applyBorder="1" applyAlignment="1">
      <alignment horizontal="left" vertical="center" indent="1"/>
    </xf>
    <xf numFmtId="166" fontId="13" fillId="0" borderId="37" xfId="392" applyNumberFormat="1" applyFont="1" applyBorder="1" applyAlignment="1">
      <alignment vertical="center"/>
    </xf>
    <xf numFmtId="0" fontId="12" fillId="0" borderId="41" xfId="392" quotePrefix="1" applyFont="1" applyFill="1" applyBorder="1" applyAlignment="1">
      <alignment horizontal="left" vertical="center" indent="1"/>
    </xf>
    <xf numFmtId="0" fontId="12" fillId="0" borderId="41" xfId="392" applyFont="1" applyFill="1" applyBorder="1" applyAlignment="1">
      <alignment horizontal="left" vertical="center" indent="1"/>
    </xf>
    <xf numFmtId="0" fontId="13" fillId="0" borderId="41" xfId="392" applyFont="1" applyFill="1" applyBorder="1" applyAlignment="1">
      <alignment horizontal="left" indent="1"/>
    </xf>
    <xf numFmtId="166" fontId="13" fillId="0" borderId="37" xfId="392" applyNumberFormat="1" applyFont="1" applyFill="1" applyBorder="1" applyAlignment="1"/>
    <xf numFmtId="171" fontId="13" fillId="0" borderId="37" xfId="392" applyNumberFormat="1" applyFont="1" applyFill="1" applyBorder="1" applyAlignment="1"/>
    <xf numFmtId="166" fontId="13" fillId="0" borderId="37" xfId="392" applyNumberFormat="1" applyFont="1" applyBorder="1" applyAlignment="1"/>
    <xf numFmtId="179" fontId="13" fillId="0" borderId="37" xfId="392" applyNumberFormat="1" applyFont="1" applyFill="1" applyBorder="1" applyAlignment="1">
      <alignment vertical="center"/>
    </xf>
    <xf numFmtId="0" fontId="13" fillId="0" borderId="42" xfId="392" applyFont="1" applyFill="1" applyBorder="1" applyAlignment="1">
      <alignment horizontal="left" vertical="center" indent="1"/>
    </xf>
    <xf numFmtId="0" fontId="13" fillId="0" borderId="40" xfId="392" applyFont="1" applyBorder="1" applyAlignment="1">
      <alignment horizontal="left" vertical="center"/>
    </xf>
    <xf numFmtId="0" fontId="13" fillId="0" borderId="42" xfId="392" applyFont="1" applyBorder="1" applyAlignment="1">
      <alignment horizontal="left" vertical="center"/>
    </xf>
    <xf numFmtId="171" fontId="13" fillId="0" borderId="38" xfId="392" applyNumberFormat="1" applyFont="1" applyFill="1" applyBorder="1" applyAlignment="1">
      <alignment vertical="center"/>
    </xf>
    <xf numFmtId="0" fontId="22" fillId="0" borderId="43" xfId="392" applyFont="1" applyBorder="1" applyAlignment="1">
      <alignment horizontal="left" vertical="center"/>
    </xf>
    <xf numFmtId="166" fontId="22" fillId="0" borderId="39" xfId="392" applyNumberFormat="1" applyFont="1" applyFill="1" applyBorder="1" applyAlignment="1">
      <alignment vertical="center"/>
    </xf>
    <xf numFmtId="171" fontId="14" fillId="0" borderId="0" xfId="392" applyNumberFormat="1" applyFont="1" applyAlignment="1">
      <alignment vertical="center"/>
    </xf>
    <xf numFmtId="171" fontId="11" fillId="0" borderId="0" xfId="392" applyNumberFormat="1" applyFont="1" applyAlignment="1">
      <alignment vertical="center"/>
    </xf>
    <xf numFmtId="0" fontId="13" fillId="0" borderId="41" xfId="392" applyFont="1" applyBorder="1" applyAlignment="1">
      <alignment horizontal="left" vertical="center" indent="1"/>
    </xf>
    <xf numFmtId="0" fontId="13" fillId="0" borderId="42" xfId="392" applyFont="1" applyBorder="1" applyAlignment="1">
      <alignment horizontal="left" vertical="center" indent="1"/>
    </xf>
    <xf numFmtId="0" fontId="22" fillId="0" borderId="0" xfId="392" applyFont="1" applyBorder="1" applyAlignment="1">
      <alignment horizontal="left" vertical="center"/>
    </xf>
    <xf numFmtId="166" fontId="22" fillId="0" borderId="0" xfId="392" applyNumberFormat="1" applyFont="1" applyFill="1" applyBorder="1" applyAlignment="1">
      <alignment vertical="center"/>
    </xf>
    <xf numFmtId="0" fontId="13" fillId="0" borderId="0" xfId="392" applyFont="1" applyBorder="1" applyAlignment="1">
      <alignment horizontal="left" vertical="center"/>
    </xf>
    <xf numFmtId="166" fontId="13" fillId="0" borderId="0" xfId="392" applyNumberFormat="1" applyFont="1" applyFill="1" applyBorder="1" applyAlignment="1">
      <alignment vertical="center"/>
    </xf>
    <xf numFmtId="171" fontId="11" fillId="0" borderId="0" xfId="392" applyNumberFormat="1" applyFont="1" applyBorder="1" applyAlignment="1">
      <alignment vertical="center"/>
    </xf>
    <xf numFmtId="171" fontId="22" fillId="0" borderId="0" xfId="392" applyNumberFormat="1" applyFont="1" applyFill="1" applyBorder="1" applyAlignment="1">
      <alignment vertical="center"/>
    </xf>
    <xf numFmtId="166" fontId="22" fillId="0" borderId="0" xfId="392" applyNumberFormat="1" applyFont="1" applyBorder="1" applyAlignment="1">
      <alignment vertical="center"/>
    </xf>
    <xf numFmtId="0" fontId="16" fillId="0" borderId="0" xfId="392" applyFont="1" applyBorder="1" applyAlignment="1">
      <alignment horizontal="left" vertical="center"/>
    </xf>
    <xf numFmtId="166" fontId="16" fillId="0" borderId="0" xfId="392" applyNumberFormat="1" applyFont="1" applyFill="1" applyBorder="1" applyAlignment="1">
      <alignment horizontal="right" vertical="center"/>
    </xf>
    <xf numFmtId="171" fontId="16" fillId="0" borderId="0" xfId="392" applyNumberFormat="1" applyFont="1" applyFill="1" applyBorder="1" applyAlignment="1">
      <alignment vertical="center"/>
    </xf>
    <xf numFmtId="166" fontId="16" fillId="0" borderId="0" xfId="392" applyNumberFormat="1" applyFont="1" applyBorder="1" applyAlignment="1">
      <alignment horizontal="right" vertical="center"/>
    </xf>
    <xf numFmtId="0" fontId="180" fillId="0" borderId="0" xfId="392" applyFont="1" applyFill="1"/>
    <xf numFmtId="0" fontId="183" fillId="0" borderId="0" xfId="392" applyFont="1" applyAlignment="1">
      <alignment vertical="center"/>
    </xf>
    <xf numFmtId="0" fontId="152" fillId="0" borderId="0" xfId="392" applyFont="1" applyAlignment="1">
      <alignment vertical="center"/>
    </xf>
    <xf numFmtId="0" fontId="181" fillId="0" borderId="0" xfId="392" applyFont="1" applyFill="1" applyBorder="1" applyAlignment="1" applyProtection="1">
      <alignment horizontal="left" vertical="center"/>
      <protection locked="0"/>
    </xf>
    <xf numFmtId="0" fontId="152" fillId="0" borderId="0" xfId="392" applyFont="1" applyAlignment="1"/>
    <xf numFmtId="166" fontId="181" fillId="0" borderId="0" xfId="392" applyNumberFormat="1" applyFont="1" applyFill="1" applyBorder="1" applyAlignment="1" applyProtection="1">
      <alignment vertical="center"/>
      <protection locked="0"/>
    </xf>
    <xf numFmtId="166" fontId="181" fillId="0" borderId="0" xfId="392" applyNumberFormat="1" applyFont="1" applyBorder="1" applyAlignment="1" applyProtection="1">
      <alignment vertical="center"/>
      <protection locked="0"/>
    </xf>
    <xf numFmtId="0" fontId="183" fillId="0" borderId="0" xfId="392" applyFont="1"/>
    <xf numFmtId="0" fontId="187" fillId="0" borderId="0" xfId="392" applyFont="1" applyBorder="1"/>
    <xf numFmtId="0" fontId="152" fillId="0" borderId="0" xfId="392" applyFont="1"/>
    <xf numFmtId="0" fontId="188" fillId="0" borderId="0" xfId="392" applyFont="1"/>
    <xf numFmtId="0" fontId="187" fillId="0" borderId="0" xfId="392" applyFont="1"/>
    <xf numFmtId="0" fontId="23" fillId="0" borderId="0" xfId="392" applyFont="1"/>
    <xf numFmtId="0" fontId="23" fillId="0" borderId="0" xfId="0" applyFont="1"/>
    <xf numFmtId="0" fontId="18" fillId="0" borderId="0" xfId="0" applyFont="1"/>
    <xf numFmtId="0" fontId="18" fillId="0" borderId="0" xfId="392" applyFont="1"/>
    <xf numFmtId="0" fontId="189" fillId="29" borderId="0" xfId="0" applyFont="1" applyFill="1"/>
    <xf numFmtId="0" fontId="189" fillId="0" borderId="0" xfId="0" applyFont="1" applyFill="1"/>
    <xf numFmtId="0" fontId="190" fillId="0" borderId="0" xfId="392" applyFont="1" applyBorder="1" applyAlignment="1">
      <alignment horizontal="left" vertical="center"/>
    </xf>
    <xf numFmtId="0" fontId="191" fillId="0" borderId="0" xfId="392" applyFont="1" applyBorder="1" applyAlignment="1">
      <alignment vertical="center"/>
    </xf>
    <xf numFmtId="0" fontId="190" fillId="0" borderId="44" xfId="392" applyFont="1" applyBorder="1" applyAlignment="1">
      <alignment horizontal="left" vertical="center"/>
    </xf>
    <xf numFmtId="0" fontId="191" fillId="0" borderId="44" xfId="392" applyFont="1" applyBorder="1" applyAlignment="1">
      <alignment vertical="center"/>
    </xf>
    <xf numFmtId="0" fontId="189" fillId="29" borderId="0" xfId="0" applyFont="1" applyFill="1" applyBorder="1"/>
    <xf numFmtId="0" fontId="194" fillId="29" borderId="45" xfId="0" applyFont="1" applyFill="1" applyBorder="1" applyProtection="1">
      <protection locked="0"/>
    </xf>
    <xf numFmtId="0" fontId="189" fillId="29" borderId="45" xfId="0" applyFont="1" applyFill="1" applyBorder="1" applyProtection="1">
      <protection locked="0"/>
    </xf>
    <xf numFmtId="172" fontId="189" fillId="29" borderId="45" xfId="1449" applyNumberFormat="1" applyFont="1" applyFill="1" applyBorder="1" applyProtection="1">
      <protection locked="0"/>
    </xf>
    <xf numFmtId="0" fontId="189" fillId="29" borderId="0" xfId="0" applyFont="1" applyFill="1" applyBorder="1" applyProtection="1">
      <protection locked="0"/>
    </xf>
    <xf numFmtId="172" fontId="189" fillId="29" borderId="0" xfId="1449" applyNumberFormat="1" applyFont="1" applyFill="1" applyBorder="1" applyProtection="1">
      <protection locked="0"/>
    </xf>
    <xf numFmtId="0" fontId="195" fillId="29" borderId="0" xfId="0" applyFont="1" applyFill="1"/>
    <xf numFmtId="0" fontId="181" fillId="29" borderId="0" xfId="0" applyFont="1" applyFill="1"/>
    <xf numFmtId="0" fontId="181" fillId="0" borderId="0" xfId="0" applyFont="1" applyFill="1"/>
    <xf numFmtId="0" fontId="184" fillId="29" borderId="0" xfId="0" applyFont="1" applyFill="1"/>
    <xf numFmtId="171" fontId="181" fillId="29" borderId="0" xfId="0" applyNumberFormat="1" applyFont="1" applyFill="1"/>
    <xf numFmtId="0" fontId="197" fillId="0" borderId="0" xfId="392" applyFont="1" applyFill="1"/>
    <xf numFmtId="0" fontId="186" fillId="0" borderId="0" xfId="392" applyFont="1" applyAlignment="1">
      <alignment vertical="center"/>
    </xf>
    <xf numFmtId="0" fontId="198" fillId="0" borderId="0" xfId="392" applyFont="1" applyAlignment="1">
      <alignment vertical="center"/>
    </xf>
    <xf numFmtId="166" fontId="186" fillId="0" borderId="0" xfId="392" applyNumberFormat="1" applyFont="1" applyAlignment="1">
      <alignment vertical="center"/>
    </xf>
    <xf numFmtId="0" fontId="186" fillId="0" borderId="0" xfId="392" applyFont="1" applyBorder="1" applyAlignment="1">
      <alignment vertical="center"/>
    </xf>
    <xf numFmtId="0" fontId="198" fillId="0" borderId="0" xfId="392" applyFont="1" applyBorder="1" applyAlignment="1">
      <alignment vertical="center"/>
    </xf>
    <xf numFmtId="0" fontId="196" fillId="0" borderId="0" xfId="392" applyFont="1" applyBorder="1" applyAlignment="1">
      <alignment vertical="center"/>
    </xf>
    <xf numFmtId="0" fontId="199" fillId="0" borderId="0" xfId="392" applyFont="1" applyBorder="1" applyAlignment="1">
      <alignment vertical="center"/>
    </xf>
    <xf numFmtId="0" fontId="152" fillId="0" borderId="0" xfId="392" applyFont="1" applyBorder="1" applyAlignment="1">
      <alignment vertical="center"/>
    </xf>
    <xf numFmtId="0" fontId="183" fillId="0" borderId="0" xfId="392" applyFont="1" applyBorder="1" applyAlignment="1">
      <alignment vertical="center"/>
    </xf>
    <xf numFmtId="0" fontId="40" fillId="0" borderId="0" xfId="392" applyFont="1" applyAlignment="1">
      <alignment vertical="center"/>
    </xf>
    <xf numFmtId="166" fontId="23" fillId="0" borderId="0" xfId="392" applyNumberFormat="1" applyFont="1"/>
    <xf numFmtId="0" fontId="201" fillId="0" borderId="0" xfId="392" applyFont="1" applyBorder="1" applyAlignment="1">
      <alignment vertical="center"/>
    </xf>
    <xf numFmtId="171" fontId="192" fillId="0" borderId="0" xfId="392" applyNumberFormat="1" applyFont="1" applyBorder="1" applyAlignment="1"/>
    <xf numFmtId="171" fontId="192" fillId="0" borderId="0" xfId="392" applyNumberFormat="1" applyFont="1" applyFill="1" applyBorder="1" applyAlignment="1"/>
    <xf numFmtId="0" fontId="23" fillId="0" borderId="0" xfId="392" applyFont="1" applyBorder="1"/>
    <xf numFmtId="0" fontId="201" fillId="0" borderId="0" xfId="392" applyFont="1" applyAlignment="1">
      <alignment vertical="center"/>
    </xf>
    <xf numFmtId="168" fontId="182" fillId="0" borderId="0" xfId="392" applyNumberFormat="1" applyFont="1" applyBorder="1" applyAlignment="1">
      <alignment horizontal="center" vertical="center"/>
    </xf>
    <xf numFmtId="0" fontId="181" fillId="0" borderId="0" xfId="392" applyFont="1" applyBorder="1" applyAlignment="1">
      <alignment horizontal="left" vertical="center"/>
    </xf>
    <xf numFmtId="0" fontId="181" fillId="0" borderId="0" xfId="392" applyFont="1" applyFill="1" applyBorder="1" applyAlignment="1">
      <alignment horizontal="left" vertical="center"/>
    </xf>
    <xf numFmtId="170" fontId="181" fillId="0" borderId="0" xfId="1449" applyNumberFormat="1" applyFont="1" applyBorder="1" applyAlignment="1">
      <alignment horizontal="right" vertical="center"/>
    </xf>
    <xf numFmtId="170" fontId="181" fillId="0" borderId="0" xfId="1449" applyNumberFormat="1" applyFont="1" applyFill="1" applyBorder="1" applyAlignment="1">
      <alignment horizontal="right" vertical="center"/>
    </xf>
    <xf numFmtId="0" fontId="152" fillId="0" borderId="0" xfId="392" applyFont="1" applyFill="1" applyBorder="1" applyAlignment="1">
      <alignment vertical="center"/>
    </xf>
    <xf numFmtId="0" fontId="203" fillId="0" borderId="0" xfId="392" applyFont="1" applyBorder="1" applyAlignment="1">
      <alignment vertical="center"/>
    </xf>
    <xf numFmtId="170" fontId="181" fillId="0" borderId="0" xfId="392" applyNumberFormat="1" applyFont="1" applyBorder="1" applyAlignment="1">
      <alignment vertical="center"/>
    </xf>
    <xf numFmtId="170" fontId="181" fillId="0" borderId="0" xfId="392" applyNumberFormat="1" applyFont="1" applyFill="1" applyBorder="1" applyAlignment="1">
      <alignment vertical="center"/>
    </xf>
    <xf numFmtId="171" fontId="183" fillId="0" borderId="0" xfId="392" applyNumberFormat="1" applyFont="1" applyAlignment="1">
      <alignment vertical="center"/>
    </xf>
    <xf numFmtId="0" fontId="188" fillId="0" borderId="0" xfId="392" applyFont="1" applyAlignment="1">
      <alignment vertical="center"/>
    </xf>
    <xf numFmtId="171" fontId="183" fillId="0" borderId="0" xfId="392" applyNumberFormat="1" applyFont="1" applyBorder="1" applyAlignment="1">
      <alignment vertical="center"/>
    </xf>
    <xf numFmtId="166" fontId="184" fillId="0" borderId="0" xfId="392" applyNumberFormat="1" applyFont="1" applyFill="1" applyBorder="1" applyAlignment="1">
      <alignment vertical="center"/>
    </xf>
    <xf numFmtId="166" fontId="204" fillId="0" borderId="0" xfId="392" applyNumberFormat="1" applyFont="1" applyBorder="1" applyAlignment="1">
      <alignment vertical="center"/>
    </xf>
    <xf numFmtId="0" fontId="205" fillId="0" borderId="0" xfId="392" applyFont="1"/>
    <xf numFmtId="171" fontId="192" fillId="0" borderId="0" xfId="392" applyNumberFormat="1" applyFont="1" applyBorder="1" applyAlignment="1">
      <alignment vertical="center"/>
    </xf>
    <xf numFmtId="0" fontId="204" fillId="0" borderId="0" xfId="392" applyFont="1" applyAlignment="1">
      <alignment vertical="center"/>
    </xf>
    <xf numFmtId="0" fontId="186" fillId="0" borderId="0" xfId="392" applyFont="1" applyAlignment="1" applyProtection="1">
      <alignment horizontal="left"/>
      <protection locked="0"/>
    </xf>
    <xf numFmtId="0" fontId="183" fillId="0" borderId="0" xfId="392" applyFont="1" applyProtection="1">
      <protection locked="0"/>
    </xf>
    <xf numFmtId="0" fontId="183" fillId="0" borderId="0" xfId="392" applyFont="1" applyBorder="1" applyProtection="1">
      <protection locked="0"/>
    </xf>
    <xf numFmtId="0" fontId="23" fillId="0" borderId="0" xfId="390" applyFont="1"/>
    <xf numFmtId="0" fontId="23" fillId="0" borderId="0" xfId="390" applyFont="1" applyBorder="1"/>
    <xf numFmtId="0" fontId="183" fillId="0" borderId="0" xfId="392" applyFont="1" applyBorder="1"/>
    <xf numFmtId="0" fontId="34" fillId="0" borderId="0" xfId="391" applyFont="1" applyAlignment="1">
      <alignment vertical="center"/>
    </xf>
    <xf numFmtId="0" fontId="34" fillId="0" borderId="0" xfId="391" applyFont="1" applyAlignment="1"/>
    <xf numFmtId="0" fontId="34" fillId="0" borderId="0" xfId="391" applyFont="1" applyBorder="1" applyAlignment="1"/>
    <xf numFmtId="0" fontId="23" fillId="0" borderId="0" xfId="393" applyFont="1" applyFill="1"/>
    <xf numFmtId="0" fontId="23" fillId="0" borderId="0" xfId="392" applyFont="1" applyFill="1"/>
    <xf numFmtId="0" fontId="27" fillId="0" borderId="0" xfId="0" applyFont="1"/>
    <xf numFmtId="0" fontId="90" fillId="0" borderId="0" xfId="0" applyFont="1" applyBorder="1"/>
    <xf numFmtId="37" fontId="90" fillId="0" borderId="0" xfId="592" applyNumberFormat="1" applyFont="1" applyFill="1" applyBorder="1"/>
    <xf numFmtId="0" fontId="205" fillId="0" borderId="0" xfId="392" applyFont="1" applyAlignment="1">
      <alignment vertical="center"/>
    </xf>
    <xf numFmtId="0" fontId="208" fillId="0" borderId="0" xfId="392" applyFont="1" applyAlignment="1">
      <alignment vertical="center"/>
    </xf>
    <xf numFmtId="0" fontId="208" fillId="0" borderId="0" xfId="392" applyFont="1" applyBorder="1" applyAlignment="1">
      <alignment vertical="center"/>
    </xf>
    <xf numFmtId="1" fontId="192" fillId="0" borderId="0" xfId="392" applyNumberFormat="1" applyFont="1" applyAlignment="1">
      <alignment horizontal="left" vertical="center"/>
    </xf>
    <xf numFmtId="0" fontId="209" fillId="0" borderId="0" xfId="392" applyFont="1"/>
    <xf numFmtId="0" fontId="189" fillId="0" borderId="42" xfId="392" applyFont="1" applyBorder="1" applyAlignment="1">
      <alignment horizontal="left" vertical="center" indent="1"/>
    </xf>
    <xf numFmtId="0" fontId="210" fillId="0" borderId="0" xfId="0" applyFont="1"/>
    <xf numFmtId="0" fontId="152" fillId="0" borderId="0" xfId="393" applyFont="1" applyAlignment="1">
      <alignment vertical="center"/>
    </xf>
    <xf numFmtId="0" fontId="40" fillId="0" borderId="0" xfId="393" applyFont="1" applyAlignment="1">
      <alignment vertical="center"/>
    </xf>
    <xf numFmtId="0" fontId="152" fillId="0" borderId="0" xfId="393" applyFont="1" applyBorder="1" applyAlignment="1">
      <alignment vertical="center"/>
    </xf>
    <xf numFmtId="0" fontId="23" fillId="0" borderId="0" xfId="393" applyFont="1"/>
    <xf numFmtId="0" fontId="27" fillId="0" borderId="0" xfId="392" applyFont="1" applyAlignment="1">
      <alignment vertical="center"/>
    </xf>
    <xf numFmtId="0" fontId="206" fillId="0" borderId="0" xfId="392" applyFont="1" applyAlignment="1">
      <alignment vertical="center"/>
    </xf>
    <xf numFmtId="0" fontId="204" fillId="0" borderId="0" xfId="392" applyFont="1" applyFill="1" applyBorder="1" applyAlignment="1">
      <alignment horizontal="left" vertical="center"/>
    </xf>
    <xf numFmtId="166" fontId="204" fillId="0" borderId="0" xfId="392" applyNumberFormat="1" applyFont="1" applyFill="1" applyBorder="1" applyAlignment="1">
      <alignment vertical="center"/>
    </xf>
    <xf numFmtId="166" fontId="204" fillId="0" borderId="37" xfId="392" applyNumberFormat="1" applyFont="1" applyBorder="1" applyAlignment="1">
      <alignment vertical="center"/>
    </xf>
    <xf numFmtId="2" fontId="211" fillId="0" borderId="0" xfId="392" applyNumberFormat="1" applyFont="1"/>
    <xf numFmtId="166" fontId="200" fillId="0" borderId="39" xfId="392" applyNumberFormat="1" applyFont="1" applyFill="1" applyBorder="1" applyAlignment="1">
      <alignment vertical="center"/>
    </xf>
    <xf numFmtId="0" fontId="204" fillId="0" borderId="0" xfId="392" applyFont="1" applyFill="1" applyBorder="1" applyAlignment="1">
      <alignment horizontal="left" vertical="center" indent="2"/>
    </xf>
    <xf numFmtId="0" fontId="204" fillId="0" borderId="0" xfId="392" applyFont="1" applyFill="1" applyBorder="1" applyAlignment="1">
      <alignment horizontal="left" vertical="center" indent="1"/>
    </xf>
    <xf numFmtId="0" fontId="27" fillId="0" borderId="0" xfId="392" applyFont="1" applyFill="1" applyBorder="1" applyAlignment="1">
      <alignment horizontal="left" vertical="center" indent="2"/>
    </xf>
    <xf numFmtId="166" fontId="204" fillId="0" borderId="38" xfId="392" applyNumberFormat="1" applyFont="1" applyBorder="1" applyAlignment="1">
      <alignment vertical="center"/>
    </xf>
    <xf numFmtId="166" fontId="204" fillId="0" borderId="0" xfId="392" applyNumberFormat="1" applyFont="1" applyAlignment="1">
      <alignment vertical="center"/>
    </xf>
    <xf numFmtId="175" fontId="204" fillId="0" borderId="36" xfId="392" applyNumberFormat="1" applyFont="1" applyBorder="1" applyAlignment="1">
      <alignment horizontal="right"/>
    </xf>
    <xf numFmtId="175" fontId="189" fillId="0" borderId="36" xfId="392" applyNumberFormat="1" applyFont="1" applyBorder="1" applyAlignment="1">
      <alignment horizontal="right"/>
    </xf>
    <xf numFmtId="175" fontId="189" fillId="0" borderId="36" xfId="392" applyNumberFormat="1" applyFont="1" applyFill="1" applyBorder="1" applyAlignment="1">
      <alignment horizontal="right"/>
    </xf>
    <xf numFmtId="173" fontId="189" fillId="0" borderId="37" xfId="392" applyNumberFormat="1" applyFont="1" applyFill="1" applyBorder="1" applyAlignment="1">
      <alignment horizontal="right"/>
    </xf>
    <xf numFmtId="173" fontId="189" fillId="0" borderId="36" xfId="392" applyNumberFormat="1" applyFont="1" applyFill="1" applyBorder="1" applyAlignment="1">
      <alignment horizontal="right" wrapText="1"/>
    </xf>
    <xf numFmtId="173" fontId="190" fillId="0" borderId="36" xfId="392" applyNumberFormat="1" applyFont="1" applyFill="1" applyBorder="1" applyAlignment="1">
      <alignment horizontal="right" wrapText="1"/>
    </xf>
    <xf numFmtId="175" fontId="189" fillId="0" borderId="37" xfId="392" applyNumberFormat="1" applyFont="1" applyBorder="1" applyAlignment="1">
      <alignment horizontal="right"/>
    </xf>
    <xf numFmtId="175" fontId="189" fillId="0" borderId="37" xfId="392" applyNumberFormat="1" applyFont="1" applyFill="1" applyBorder="1" applyAlignment="1">
      <alignment horizontal="right"/>
    </xf>
    <xf numFmtId="173" fontId="189" fillId="0" borderId="37" xfId="392" applyNumberFormat="1" applyFont="1" applyFill="1" applyBorder="1" applyAlignment="1">
      <alignment horizontal="right" wrapText="1"/>
    </xf>
    <xf numFmtId="175" fontId="190" fillId="0" borderId="37" xfId="392" applyNumberFormat="1" applyFont="1" applyFill="1" applyBorder="1" applyAlignment="1">
      <alignment horizontal="right"/>
    </xf>
    <xf numFmtId="49" fontId="189" fillId="0" borderId="38" xfId="392" applyNumberFormat="1" applyFont="1" applyFill="1" applyBorder="1" applyAlignment="1">
      <alignment horizontal="right"/>
    </xf>
    <xf numFmtId="175" fontId="189" fillId="0" borderId="36" xfId="392" applyNumberFormat="1" applyFont="1" applyFill="1" applyBorder="1" applyAlignment="1">
      <alignment horizontal="right" vertical="center"/>
    </xf>
    <xf numFmtId="175" fontId="189" fillId="0" borderId="38" xfId="392" applyNumberFormat="1" applyFont="1" applyFill="1" applyBorder="1" applyAlignment="1">
      <alignment horizontal="right" vertical="center"/>
    </xf>
    <xf numFmtId="0" fontId="189" fillId="0" borderId="40" xfId="392" applyFont="1" applyBorder="1" applyAlignment="1">
      <alignment horizontal="left" vertical="center"/>
    </xf>
    <xf numFmtId="0" fontId="189" fillId="0" borderId="42" xfId="392" applyFont="1" applyBorder="1" applyAlignment="1">
      <alignment horizontal="left" vertical="center"/>
    </xf>
    <xf numFmtId="0" fontId="189" fillId="0" borderId="43" xfId="392" applyFont="1" applyBorder="1" applyAlignment="1">
      <alignment horizontal="left" vertical="center"/>
    </xf>
    <xf numFmtId="0" fontId="189" fillId="0" borderId="41" xfId="392" applyFont="1" applyBorder="1" applyAlignment="1">
      <alignment horizontal="left" vertical="center" indent="1"/>
    </xf>
    <xf numFmtId="0" fontId="189" fillId="0" borderId="41" xfId="392" applyFont="1" applyBorder="1" applyAlignment="1">
      <alignment horizontal="left" vertical="center"/>
    </xf>
    <xf numFmtId="0" fontId="194" fillId="0" borderId="43" xfId="392" applyFont="1" applyBorder="1" applyAlignment="1">
      <alignment horizontal="left" vertical="center"/>
    </xf>
    <xf numFmtId="0" fontId="200" fillId="0" borderId="0" xfId="392" applyFont="1" applyBorder="1" applyAlignment="1">
      <alignment horizontal="left" vertical="center"/>
    </xf>
    <xf numFmtId="0" fontId="189" fillId="29" borderId="45" xfId="0" applyFont="1" applyFill="1" applyBorder="1"/>
    <xf numFmtId="171" fontId="189" fillId="29" borderId="36" xfId="1449" applyNumberFormat="1" applyFont="1" applyFill="1" applyBorder="1"/>
    <xf numFmtId="0" fontId="189" fillId="29" borderId="44" xfId="0" applyFont="1" applyFill="1" applyBorder="1"/>
    <xf numFmtId="171" fontId="189" fillId="29" borderId="38" xfId="1449" applyNumberFormat="1" applyFont="1" applyFill="1" applyBorder="1"/>
    <xf numFmtId="0" fontId="194" fillId="29" borderId="13" xfId="0" applyFont="1" applyFill="1" applyBorder="1"/>
    <xf numFmtId="171" fontId="194" fillId="29" borderId="39" xfId="1449" applyNumberFormat="1" applyFont="1" applyFill="1" applyBorder="1"/>
    <xf numFmtId="171" fontId="189" fillId="29" borderId="37" xfId="1449" applyNumberFormat="1" applyFont="1" applyFill="1" applyBorder="1"/>
    <xf numFmtId="171" fontId="194" fillId="29" borderId="36" xfId="1449" applyNumberFormat="1" applyFont="1" applyFill="1" applyBorder="1"/>
    <xf numFmtId="0" fontId="189" fillId="29" borderId="44" xfId="0" applyFont="1" applyFill="1" applyBorder="1" applyAlignment="1"/>
    <xf numFmtId="0" fontId="194" fillId="29" borderId="0" xfId="0" applyFont="1" applyFill="1" applyBorder="1"/>
    <xf numFmtId="171" fontId="194" fillId="29" borderId="37" xfId="1449" applyNumberFormat="1" applyFont="1" applyFill="1" applyBorder="1"/>
    <xf numFmtId="0" fontId="189" fillId="29" borderId="0" xfId="0" quotePrefix="1" applyFont="1" applyFill="1"/>
    <xf numFmtId="0" fontId="194" fillId="29" borderId="0" xfId="0" applyFont="1" applyFill="1"/>
    <xf numFmtId="0" fontId="194" fillId="29" borderId="44" xfId="0" applyFont="1" applyFill="1" applyBorder="1"/>
    <xf numFmtId="0" fontId="190" fillId="29" borderId="44" xfId="0" applyFont="1" applyFill="1" applyBorder="1"/>
    <xf numFmtId="0" fontId="182" fillId="0" borderId="45" xfId="392" applyFont="1" applyBorder="1" applyAlignment="1" applyProtection="1">
      <alignment horizontal="left" vertical="center"/>
      <protection locked="0"/>
    </xf>
    <xf numFmtId="0" fontId="192" fillId="29" borderId="0" xfId="0" applyFont="1" applyFill="1" applyBorder="1"/>
    <xf numFmtId="0" fontId="192" fillId="29" borderId="0" xfId="0" applyFont="1" applyFill="1" applyBorder="1" applyAlignment="1" applyProtection="1">
      <alignment horizontal="left" vertical="top"/>
      <protection locked="0"/>
    </xf>
    <xf numFmtId="0" fontId="192" fillId="29" borderId="0" xfId="0" applyFont="1" applyFill="1" applyBorder="1" applyAlignment="1" applyProtection="1">
      <alignment horizontal="left"/>
      <protection locked="0"/>
    </xf>
    <xf numFmtId="0" fontId="192" fillId="29" borderId="0" xfId="0" applyFont="1" applyFill="1" applyBorder="1" applyProtection="1">
      <protection locked="0"/>
    </xf>
    <xf numFmtId="0" fontId="182" fillId="0" borderId="0" xfId="392" applyFont="1" applyBorder="1" applyAlignment="1" applyProtection="1">
      <alignment horizontal="left" vertical="center"/>
      <protection locked="0"/>
    </xf>
    <xf numFmtId="0" fontId="192" fillId="29" borderId="0" xfId="0" applyFont="1" applyFill="1" applyBorder="1" applyAlignment="1" applyProtection="1">
      <alignment wrapText="1"/>
      <protection locked="0"/>
    </xf>
    <xf numFmtId="0" fontId="192" fillId="29" borderId="0" xfId="0" applyNumberFormat="1" applyFont="1" applyFill="1" applyBorder="1" applyAlignment="1" applyProtection="1">
      <alignment horizontal="left"/>
      <protection locked="0"/>
    </xf>
    <xf numFmtId="0" fontId="192" fillId="29" borderId="44" xfId="0" applyNumberFormat="1" applyFont="1" applyFill="1" applyBorder="1" applyAlignment="1" applyProtection="1">
      <alignment horizontal="left"/>
      <protection locked="0"/>
    </xf>
    <xf numFmtId="0" fontId="184" fillId="0" borderId="45" xfId="392" applyFont="1" applyBorder="1" applyAlignment="1" applyProtection="1">
      <alignment horizontal="left"/>
      <protection locked="0"/>
    </xf>
    <xf numFmtId="0" fontId="189" fillId="0" borderId="0" xfId="0" applyFont="1" applyFill="1" applyBorder="1"/>
    <xf numFmtId="0" fontId="211" fillId="0" borderId="0" xfId="393" applyFont="1" applyFill="1" applyBorder="1" applyAlignment="1">
      <alignment horizontal="left" vertical="center"/>
    </xf>
    <xf numFmtId="0" fontId="27" fillId="45" borderId="0" xfId="393" applyFont="1" applyFill="1" applyAlignment="1">
      <alignment horizontal="left"/>
    </xf>
    <xf numFmtId="0" fontId="189" fillId="29" borderId="0" xfId="0" applyFont="1" applyFill="1" applyBorder="1" applyAlignment="1"/>
    <xf numFmtId="0" fontId="192" fillId="29" borderId="0" xfId="0" applyFont="1" applyFill="1" applyBorder="1" applyAlignment="1" applyProtection="1">
      <protection locked="0"/>
    </xf>
    <xf numFmtId="0" fontId="227" fillId="0" borderId="0" xfId="392" applyFont="1" applyAlignment="1">
      <alignment vertical="center"/>
    </xf>
    <xf numFmtId="0" fontId="23" fillId="0" borderId="0" xfId="374" applyFill="1"/>
    <xf numFmtId="14" fontId="204" fillId="0" borderId="0" xfId="392" applyNumberFormat="1" applyFont="1" applyFill="1" applyBorder="1" applyAlignment="1">
      <alignment horizontal="left" vertical="center"/>
    </xf>
    <xf numFmtId="175" fontId="204" fillId="0" borderId="38" xfId="392" applyNumberFormat="1" applyFont="1" applyBorder="1" applyAlignment="1">
      <alignment horizontal="right"/>
    </xf>
    <xf numFmtId="175" fontId="204" fillId="0" borderId="36" xfId="392" applyNumberFormat="1" applyFont="1" applyBorder="1" applyAlignment="1">
      <alignment horizontal="right" vertical="center"/>
    </xf>
    <xf numFmtId="0" fontId="200" fillId="0" borderId="0" xfId="392" applyFont="1" applyFill="1" applyBorder="1" applyAlignment="1">
      <alignment horizontal="left" vertical="center" indent="1"/>
    </xf>
    <xf numFmtId="0" fontId="205" fillId="0" borderId="0" xfId="392" applyFont="1" applyBorder="1" applyAlignment="1">
      <alignment vertical="center"/>
    </xf>
    <xf numFmtId="0" fontId="189" fillId="0" borderId="13" xfId="392" applyFont="1" applyBorder="1" applyAlignment="1">
      <alignment horizontal="left" vertical="center"/>
    </xf>
    <xf numFmtId="0" fontId="198" fillId="0" borderId="0" xfId="392" applyFont="1" applyAlignment="1"/>
    <xf numFmtId="166" fontId="192" fillId="0" borderId="36" xfId="392" applyNumberFormat="1" applyFont="1" applyBorder="1" applyAlignment="1">
      <alignment vertical="center"/>
    </xf>
    <xf numFmtId="166" fontId="186" fillId="0" borderId="0" xfId="392" applyNumberFormat="1" applyFont="1" applyAlignment="1"/>
    <xf numFmtId="0" fontId="189" fillId="0" borderId="40" xfId="392" applyFont="1" applyBorder="1" applyAlignment="1">
      <alignment horizontal="left" wrapText="1"/>
    </xf>
    <xf numFmtId="166" fontId="186" fillId="0" borderId="36" xfId="392" applyNumberFormat="1" applyFont="1" applyBorder="1" applyAlignment="1">
      <alignment vertical="center"/>
    </xf>
    <xf numFmtId="166" fontId="186" fillId="0" borderId="37" xfId="392" applyNumberFormat="1" applyFont="1" applyBorder="1" applyAlignment="1">
      <alignment vertical="center"/>
    </xf>
    <xf numFmtId="166" fontId="186" fillId="0" borderId="38" xfId="392" applyNumberFormat="1" applyFont="1" applyBorder="1" applyAlignment="1">
      <alignment vertical="center"/>
    </xf>
    <xf numFmtId="166" fontId="186" fillId="0" borderId="39" xfId="392" applyNumberFormat="1" applyFont="1" applyBorder="1" applyAlignment="1">
      <alignment vertical="center"/>
    </xf>
    <xf numFmtId="174" fontId="186" fillId="0" borderId="36" xfId="392" applyNumberFormat="1" applyFont="1" applyBorder="1" applyAlignment="1">
      <alignment vertical="center"/>
    </xf>
    <xf numFmtId="166" fontId="196" fillId="0" borderId="39" xfId="392" applyNumberFormat="1" applyFont="1" applyBorder="1" applyAlignment="1">
      <alignment vertical="center"/>
    </xf>
    <xf numFmtId="0" fontId="91" fillId="0" borderId="0" xfId="389" applyFont="1" applyAlignment="1"/>
    <xf numFmtId="0" fontId="27" fillId="0" borderId="0" xfId="389" applyFont="1" applyAlignment="1"/>
    <xf numFmtId="49" fontId="27" fillId="0" borderId="0" xfId="388" applyNumberFormat="1" applyFont="1" applyBorder="1" applyAlignment="1">
      <alignment horizontal="right"/>
    </xf>
    <xf numFmtId="256" fontId="27" fillId="0" borderId="0" xfId="388" applyNumberFormat="1" applyFont="1" applyBorder="1" applyAlignment="1"/>
    <xf numFmtId="256" fontId="91" fillId="0" borderId="0" xfId="388" applyNumberFormat="1" applyFont="1" applyBorder="1" applyAlignment="1"/>
    <xf numFmtId="0" fontId="91" fillId="0" borderId="0" xfId="0" applyFont="1"/>
    <xf numFmtId="0" fontId="17" fillId="0" borderId="0" xfId="0" applyFont="1"/>
    <xf numFmtId="0" fontId="40" fillId="0" borderId="0" xfId="392" applyFont="1" applyAlignment="1">
      <alignment wrapText="1"/>
    </xf>
    <xf numFmtId="171" fontId="189" fillId="29" borderId="39" xfId="392" applyNumberFormat="1" applyFont="1" applyFill="1" applyBorder="1" applyAlignment="1"/>
    <xf numFmtId="171" fontId="189" fillId="29" borderId="37" xfId="392" applyNumberFormat="1" applyFont="1" applyFill="1" applyBorder="1" applyAlignment="1"/>
    <xf numFmtId="171" fontId="189" fillId="29" borderId="38" xfId="392" applyNumberFormat="1" applyFont="1" applyFill="1" applyBorder="1" applyAlignment="1"/>
    <xf numFmtId="168" fontId="189" fillId="0" borderId="36" xfId="392" applyNumberFormat="1" applyFont="1" applyBorder="1" applyAlignment="1" applyProtection="1">
      <alignment horizontal="right" vertical="center"/>
      <protection locked="0"/>
    </xf>
    <xf numFmtId="168" fontId="189" fillId="0" borderId="37" xfId="392" applyNumberFormat="1" applyFont="1" applyBorder="1" applyAlignment="1" applyProtection="1">
      <alignment horizontal="right" vertical="center"/>
      <protection locked="0"/>
    </xf>
    <xf numFmtId="172" fontId="189" fillId="0" borderId="37" xfId="1449" applyNumberFormat="1" applyFont="1" applyFill="1" applyBorder="1" applyProtection="1">
      <protection locked="0"/>
    </xf>
    <xf numFmtId="177" fontId="189" fillId="0" borderId="37" xfId="1449" applyNumberFormat="1" applyFont="1" applyFill="1" applyBorder="1" applyProtection="1">
      <protection locked="0"/>
    </xf>
    <xf numFmtId="2" fontId="200" fillId="0" borderId="43" xfId="392" applyNumberFormat="1" applyFont="1" applyFill="1" applyBorder="1" applyAlignment="1">
      <alignment horizontal="left" vertical="center"/>
    </xf>
    <xf numFmtId="0" fontId="188" fillId="0" borderId="0" xfId="392" applyFont="1" applyFill="1" applyAlignment="1">
      <alignment vertical="center"/>
    </xf>
    <xf numFmtId="0" fontId="183" fillId="0" borderId="0" xfId="392" applyFont="1" applyFill="1"/>
    <xf numFmtId="0" fontId="189" fillId="0" borderId="41" xfId="392" applyFont="1" applyBorder="1" applyAlignment="1">
      <alignment horizontal="left" vertical="center" wrapText="1"/>
    </xf>
    <xf numFmtId="0" fontId="155" fillId="0" borderId="0" xfId="394" applyFont="1" applyAlignment="1">
      <alignment vertical="center"/>
    </xf>
    <xf numFmtId="0" fontId="155" fillId="0" borderId="0" xfId="394" applyFont="1" applyBorder="1" applyAlignment="1">
      <alignment vertical="center"/>
    </xf>
    <xf numFmtId="0" fontId="23" fillId="0" borderId="0" xfId="394" applyFont="1" applyAlignment="1">
      <alignment vertical="center"/>
    </xf>
    <xf numFmtId="49" fontId="192" fillId="0" borderId="36" xfId="394" applyNumberFormat="1" applyFont="1" applyFill="1" applyBorder="1" applyAlignment="1">
      <alignment horizontal="right" vertical="top"/>
    </xf>
    <xf numFmtId="49" fontId="192" fillId="0" borderId="37" xfId="394" applyNumberFormat="1" applyFont="1" applyFill="1" applyBorder="1" applyAlignment="1">
      <alignment horizontal="right" vertical="top"/>
    </xf>
    <xf numFmtId="0" fontId="190" fillId="0" borderId="42" xfId="394" applyFont="1" applyBorder="1" applyAlignment="1">
      <alignment horizontal="left" vertical="top"/>
    </xf>
    <xf numFmtId="49" fontId="192" fillId="0" borderId="38" xfId="394" applyNumberFormat="1" applyFont="1" applyFill="1" applyBorder="1" applyAlignment="1">
      <alignment horizontal="right" vertical="top"/>
    </xf>
    <xf numFmtId="0" fontId="191" fillId="0" borderId="0" xfId="394" applyFont="1" applyBorder="1" applyAlignment="1">
      <alignment vertical="top"/>
    </xf>
    <xf numFmtId="171" fontId="192" fillId="29" borderId="36" xfId="394" applyNumberFormat="1" applyFont="1" applyFill="1" applyBorder="1" applyAlignment="1"/>
    <xf numFmtId="171" fontId="192" fillId="0" borderId="0" xfId="394" applyNumberFormat="1" applyFont="1" applyBorder="1" applyAlignment="1"/>
    <xf numFmtId="0" fontId="201" fillId="0" borderId="0" xfId="394" applyFont="1" applyBorder="1" applyAlignment="1">
      <alignment vertical="center"/>
    </xf>
    <xf numFmtId="0" fontId="192" fillId="0" borderId="0" xfId="394" applyFont="1" applyBorder="1" applyAlignment="1">
      <alignment horizontal="left" wrapText="1"/>
    </xf>
    <xf numFmtId="171" fontId="192" fillId="29" borderId="37" xfId="394" applyNumberFormat="1" applyFont="1" applyFill="1" applyBorder="1" applyAlignment="1"/>
    <xf numFmtId="171" fontId="192" fillId="0" borderId="0" xfId="394" applyNumberFormat="1" applyFont="1" applyFill="1" applyBorder="1" applyAlignment="1"/>
    <xf numFmtId="171" fontId="192" fillId="29" borderId="38" xfId="394" applyNumberFormat="1" applyFont="1" applyFill="1" applyBorder="1" applyAlignment="1"/>
    <xf numFmtId="0" fontId="185" fillId="0" borderId="13" xfId="394" applyFont="1" applyBorder="1" applyAlignment="1">
      <alignment horizontal="left" wrapText="1"/>
    </xf>
    <xf numFmtId="171" fontId="185" fillId="29" borderId="39" xfId="394" applyNumberFormat="1" applyFont="1" applyFill="1" applyBorder="1" applyAlignment="1"/>
    <xf numFmtId="171" fontId="185" fillId="0" borderId="0" xfId="394" applyNumberFormat="1" applyFont="1" applyFill="1" applyBorder="1" applyAlignment="1"/>
    <xf numFmtId="0" fontId="21" fillId="0" borderId="0" xfId="394" applyFont="1" applyAlignment="1">
      <alignment vertical="center"/>
    </xf>
    <xf numFmtId="0" fontId="23" fillId="0" borderId="0" xfId="394" applyFont="1" applyBorder="1"/>
    <xf numFmtId="0" fontId="23" fillId="0" borderId="0" xfId="394" applyFont="1"/>
    <xf numFmtId="0" fontId="192" fillId="0" borderId="0" xfId="394" applyFont="1" applyBorder="1" applyAlignment="1">
      <alignment horizontal="left"/>
    </xf>
    <xf numFmtId="0" fontId="180" fillId="0" borderId="0" xfId="392" applyFont="1" applyFill="1" applyAlignment="1"/>
    <xf numFmtId="0" fontId="185" fillId="0" borderId="45" xfId="394" applyFont="1" applyBorder="1" applyAlignment="1">
      <alignment horizontal="left" wrapText="1"/>
    </xf>
    <xf numFmtId="171" fontId="185" fillId="29" borderId="45" xfId="394" applyNumberFormat="1" applyFont="1" applyFill="1" applyBorder="1" applyAlignment="1"/>
    <xf numFmtId="171" fontId="192" fillId="29" borderId="0" xfId="394" applyNumberFormat="1" applyFont="1" applyFill="1" applyBorder="1" applyAlignment="1"/>
    <xf numFmtId="0" fontId="192" fillId="0" borderId="45" xfId="394" applyFont="1" applyBorder="1" applyAlignment="1">
      <alignment horizontal="left" wrapText="1"/>
    </xf>
    <xf numFmtId="0" fontId="192" fillId="0" borderId="40" xfId="394" applyFont="1" applyBorder="1" applyAlignment="1">
      <alignment horizontal="left"/>
    </xf>
    <xf numFmtId="0" fontId="192" fillId="0" borderId="44" xfId="394" applyFont="1" applyBorder="1" applyAlignment="1">
      <alignment horizontal="left"/>
    </xf>
    <xf numFmtId="3" fontId="23" fillId="0" borderId="0" xfId="393" applyNumberFormat="1" applyFont="1" applyFill="1"/>
    <xf numFmtId="0" fontId="204" fillId="0" borderId="44" xfId="392" applyFont="1" applyFill="1" applyBorder="1" applyAlignment="1">
      <alignment horizontal="left" vertical="center" indent="2"/>
    </xf>
    <xf numFmtId="0" fontId="0" fillId="0" borderId="0" xfId="0" applyAlignment="1">
      <alignment vertical="center"/>
    </xf>
    <xf numFmtId="0" fontId="17" fillId="0" borderId="0" xfId="0" applyFont="1" applyAlignment="1">
      <alignment vertical="center"/>
    </xf>
    <xf numFmtId="260" fontId="201" fillId="0" borderId="37" xfId="392" applyNumberFormat="1" applyFont="1" applyBorder="1" applyAlignment="1"/>
    <xf numFmtId="260" fontId="201" fillId="0" borderId="38" xfId="392" applyNumberFormat="1" applyFont="1" applyBorder="1" applyAlignment="1"/>
    <xf numFmtId="260" fontId="192" fillId="0" borderId="36" xfId="392" applyNumberFormat="1" applyFont="1" applyBorder="1" applyAlignment="1"/>
    <xf numFmtId="260" fontId="192" fillId="0" borderId="37" xfId="392" applyNumberFormat="1" applyFont="1" applyBorder="1" applyAlignment="1"/>
    <xf numFmtId="260" fontId="192" fillId="0" borderId="38" xfId="392" applyNumberFormat="1" applyFont="1" applyBorder="1" applyAlignment="1"/>
    <xf numFmtId="259" fontId="189" fillId="29" borderId="37" xfId="1449" applyNumberFormat="1" applyFont="1" applyFill="1" applyBorder="1"/>
    <xf numFmtId="259" fontId="189" fillId="29" borderId="38" xfId="1449" applyNumberFormat="1" applyFont="1" applyFill="1" applyBorder="1"/>
    <xf numFmtId="259" fontId="189" fillId="0" borderId="37" xfId="1449" applyNumberFormat="1" applyFont="1" applyFill="1" applyBorder="1" applyProtection="1">
      <protection locked="0"/>
    </xf>
    <xf numFmtId="260" fontId="191" fillId="29" borderId="37" xfId="601" applyNumberFormat="1" applyFont="1" applyFill="1" applyBorder="1" applyProtection="1">
      <protection locked="0"/>
    </xf>
    <xf numFmtId="0" fontId="0" fillId="0" borderId="49" xfId="0" applyBorder="1"/>
    <xf numFmtId="0" fontId="229" fillId="0" borderId="0" xfId="392" applyFont="1" applyFill="1"/>
    <xf numFmtId="0" fontId="34" fillId="0" borderId="0" xfId="0" applyFont="1" applyAlignment="1">
      <alignment horizontal="left" vertical="center" indent="1"/>
    </xf>
    <xf numFmtId="0" fontId="24" fillId="0" borderId="0" xfId="0" applyFont="1"/>
    <xf numFmtId="0" fontId="23" fillId="0" borderId="0" xfId="0" applyFont="1" applyAlignment="1">
      <alignment vertical="top"/>
    </xf>
    <xf numFmtId="0" fontId="181" fillId="0" borderId="0" xfId="392" applyFont="1" applyAlignment="1">
      <alignment vertical="top"/>
    </xf>
    <xf numFmtId="0" fontId="34" fillId="0" borderId="0" xfId="392" applyFont="1" applyAlignment="1">
      <alignment vertical="top"/>
    </xf>
    <xf numFmtId="0" fontId="23" fillId="0" borderId="0" xfId="392" applyFont="1" applyAlignment="1">
      <alignment vertical="top" wrapText="1"/>
    </xf>
    <xf numFmtId="0" fontId="218" fillId="0" borderId="0" xfId="392" applyFont="1" applyFill="1" applyAlignment="1">
      <alignment vertical="top"/>
    </xf>
    <xf numFmtId="0" fontId="34" fillId="0" borderId="0" xfId="392" applyFont="1" applyAlignment="1">
      <alignment vertical="top" wrapText="1"/>
    </xf>
    <xf numFmtId="0" fontId="27" fillId="0" borderId="0" xfId="0" applyFont="1" applyAlignment="1">
      <alignment vertical="top"/>
    </xf>
    <xf numFmtId="0" fontId="91" fillId="0" borderId="0" xfId="0" applyFont="1" applyAlignment="1"/>
    <xf numFmtId="172" fontId="181" fillId="29" borderId="0" xfId="1449" applyNumberFormat="1" applyFont="1" applyFill="1" applyBorder="1" applyAlignment="1" applyProtection="1">
      <alignment vertical="top"/>
      <protection locked="0"/>
    </xf>
    <xf numFmtId="0" fontId="181" fillId="29" borderId="0" xfId="0" applyFont="1" applyFill="1" applyBorder="1" applyAlignment="1">
      <alignment vertical="top"/>
    </xf>
    <xf numFmtId="49" fontId="0" fillId="0" borderId="0" xfId="0" applyNumberFormat="1"/>
    <xf numFmtId="0" fontId="194" fillId="29" borderId="0" xfId="0" applyFont="1" applyFill="1" applyBorder="1" applyProtection="1">
      <protection locked="0"/>
    </xf>
    <xf numFmtId="49" fontId="207" fillId="0" borderId="49" xfId="0" applyNumberFormat="1" applyFont="1" applyBorder="1" applyAlignment="1">
      <alignment vertical="center"/>
    </xf>
    <xf numFmtId="49" fontId="24" fillId="0" borderId="0" xfId="0" applyNumberFormat="1" applyFont="1" applyAlignment="1">
      <alignment horizontal="left" vertical="center"/>
    </xf>
    <xf numFmtId="49" fontId="0" fillId="0" borderId="0" xfId="0" applyNumberFormat="1" applyAlignment="1">
      <alignment vertical="center"/>
    </xf>
    <xf numFmtId="173" fontId="189" fillId="0" borderId="39" xfId="392" applyNumberFormat="1" applyFont="1" applyFill="1" applyBorder="1" applyAlignment="1">
      <alignment horizontal="right" vertical="center"/>
    </xf>
    <xf numFmtId="49" fontId="189" fillId="0" borderId="39" xfId="392" applyNumberFormat="1" applyFont="1" applyFill="1" applyBorder="1" applyAlignment="1">
      <alignment horizontal="right" vertical="center"/>
    </xf>
    <xf numFmtId="0" fontId="189" fillId="0" borderId="0" xfId="392" applyFont="1" applyBorder="1" applyAlignment="1" applyProtection="1">
      <alignment horizontal="left" vertical="center"/>
      <protection locked="0"/>
    </xf>
    <xf numFmtId="166" fontId="189" fillId="0" borderId="37" xfId="392" applyNumberFormat="1" applyFont="1" applyBorder="1" applyAlignment="1" applyProtection="1">
      <alignment vertical="center"/>
      <protection locked="0"/>
    </xf>
    <xf numFmtId="0" fontId="189" fillId="0" borderId="0" xfId="392" applyFont="1" applyFill="1" applyBorder="1" applyAlignment="1" applyProtection="1">
      <alignment horizontal="left" vertical="center"/>
      <protection locked="0"/>
    </xf>
    <xf numFmtId="166" fontId="189" fillId="0" borderId="37" xfId="392" applyNumberFormat="1" applyFont="1" applyFill="1" applyBorder="1" applyAlignment="1" applyProtection="1">
      <alignment vertical="center"/>
      <protection locked="0"/>
    </xf>
    <xf numFmtId="0" fontId="189" fillId="0" borderId="13" xfId="392" applyFont="1" applyFill="1" applyBorder="1" applyAlignment="1" applyProtection="1">
      <alignment horizontal="left" vertical="center"/>
      <protection locked="0"/>
    </xf>
    <xf numFmtId="0" fontId="189" fillId="0" borderId="44" xfId="392" applyFont="1" applyBorder="1" applyAlignment="1" applyProtection="1">
      <alignment horizontal="left" vertical="center"/>
      <protection locked="0"/>
    </xf>
    <xf numFmtId="166" fontId="189" fillId="0" borderId="38" xfId="392" applyNumberFormat="1" applyFont="1" applyBorder="1" applyAlignment="1" applyProtection="1">
      <alignment vertical="center"/>
      <protection locked="0"/>
    </xf>
    <xf numFmtId="0" fontId="189" fillId="0" borderId="0" xfId="392" applyFont="1" applyBorder="1" applyAlignment="1" applyProtection="1">
      <alignment horizontal="left" vertical="center" wrapText="1"/>
      <protection locked="0"/>
    </xf>
    <xf numFmtId="166" fontId="189" fillId="0" borderId="36" xfId="392" applyNumberFormat="1" applyFont="1" applyBorder="1" applyAlignment="1" applyProtection="1">
      <alignment vertical="center"/>
      <protection locked="0"/>
    </xf>
    <xf numFmtId="0" fontId="189" fillId="0" borderId="0" xfId="392" applyFont="1" applyAlignment="1" applyProtection="1">
      <alignment horizontal="left" vertical="center"/>
      <protection locked="0"/>
    </xf>
    <xf numFmtId="0" fontId="189" fillId="0" borderId="45" xfId="392" applyFont="1" applyBorder="1" applyAlignment="1" applyProtection="1">
      <alignment horizontal="left" vertical="center"/>
      <protection locked="0"/>
    </xf>
    <xf numFmtId="0" fontId="194" fillId="0" borderId="13" xfId="392" applyFont="1" applyBorder="1" applyAlignment="1" applyProtection="1">
      <alignment horizontal="left" vertical="center"/>
      <protection locked="0"/>
    </xf>
    <xf numFmtId="166" fontId="194" fillId="0" borderId="39" xfId="392" applyNumberFormat="1" applyFont="1" applyBorder="1" applyAlignment="1" applyProtection="1">
      <alignment vertical="center"/>
      <protection locked="0"/>
    </xf>
    <xf numFmtId="0" fontId="194" fillId="0" borderId="0" xfId="392" applyFont="1" applyAlignment="1">
      <alignment vertical="center"/>
    </xf>
    <xf numFmtId="175" fontId="189" fillId="0" borderId="36" xfId="393" applyNumberFormat="1" applyFont="1" applyBorder="1" applyAlignment="1">
      <alignment horizontal="right"/>
    </xf>
    <xf numFmtId="175" fontId="189" fillId="0" borderId="36" xfId="393" applyNumberFormat="1" applyFont="1" applyFill="1" applyBorder="1" applyAlignment="1">
      <alignment horizontal="right"/>
    </xf>
    <xf numFmtId="0" fontId="190" fillId="0" borderId="44" xfId="393" applyFont="1" applyBorder="1" applyAlignment="1">
      <alignment horizontal="left" vertical="center"/>
    </xf>
    <xf numFmtId="175" fontId="189" fillId="0" borderId="38" xfId="393" applyNumberFormat="1" applyFont="1" applyFill="1" applyBorder="1" applyAlignment="1">
      <alignment horizontal="right" vertical="center"/>
    </xf>
    <xf numFmtId="0" fontId="189" fillId="0" borderId="45" xfId="393" applyFont="1" applyBorder="1" applyAlignment="1">
      <alignment horizontal="left" vertical="center"/>
    </xf>
    <xf numFmtId="0" fontId="189" fillId="0" borderId="0" xfId="393" applyFont="1" applyBorder="1" applyAlignment="1">
      <alignment horizontal="left" vertical="center"/>
    </xf>
    <xf numFmtId="0" fontId="189" fillId="0" borderId="44" xfId="393" applyFont="1" applyBorder="1" applyAlignment="1">
      <alignment horizontal="left" vertical="center"/>
    </xf>
    <xf numFmtId="166" fontId="189" fillId="0" borderId="38" xfId="392" applyNumberFormat="1" applyFont="1" applyFill="1" applyBorder="1" applyAlignment="1" applyProtection="1">
      <alignment vertical="center"/>
      <protection locked="0"/>
    </xf>
    <xf numFmtId="0" fontId="189" fillId="0" borderId="45" xfId="392" applyFont="1" applyFill="1" applyBorder="1" applyAlignment="1" applyProtection="1">
      <alignment horizontal="left" vertical="center"/>
      <protection locked="0"/>
    </xf>
    <xf numFmtId="260" fontId="189" fillId="0" borderId="36" xfId="392" applyNumberFormat="1" applyFont="1" applyFill="1" applyBorder="1" applyAlignment="1" applyProtection="1">
      <alignment vertical="center"/>
      <protection locked="0"/>
    </xf>
    <xf numFmtId="0" fontId="189" fillId="0" borderId="44" xfId="392" applyFont="1" applyFill="1" applyBorder="1" applyAlignment="1" applyProtection="1">
      <alignment horizontal="left" vertical="center"/>
      <protection locked="0"/>
    </xf>
    <xf numFmtId="260" fontId="189" fillId="0" borderId="38" xfId="392" applyNumberFormat="1" applyFont="1" applyBorder="1" applyAlignment="1" applyProtection="1">
      <alignment vertical="center"/>
      <protection locked="0"/>
    </xf>
    <xf numFmtId="260" fontId="189" fillId="0" borderId="38" xfId="392" applyNumberFormat="1" applyFont="1" applyFill="1" applyBorder="1" applyAlignment="1" applyProtection="1">
      <alignment vertical="center"/>
      <protection locked="0"/>
    </xf>
    <xf numFmtId="0" fontId="189" fillId="0" borderId="13" xfId="392" applyFont="1" applyBorder="1" applyAlignment="1" applyProtection="1">
      <alignment horizontal="left" vertical="center"/>
      <protection locked="0"/>
    </xf>
    <xf numFmtId="0" fontId="190" fillId="0" borderId="0" xfId="392" applyFont="1" applyFill="1" applyBorder="1" applyAlignment="1">
      <alignment horizontal="left" vertical="center"/>
    </xf>
    <xf numFmtId="259" fontId="194" fillId="0" borderId="39" xfId="392" applyNumberFormat="1" applyFont="1" applyFill="1" applyBorder="1" applyAlignment="1">
      <alignment vertical="center"/>
    </xf>
    <xf numFmtId="0" fontId="189" fillId="0" borderId="0" xfId="392" applyFont="1" applyFill="1" applyBorder="1" applyAlignment="1">
      <alignment horizontal="left" vertical="center"/>
    </xf>
    <xf numFmtId="0" fontId="189" fillId="0" borderId="45" xfId="392" applyFont="1" applyBorder="1" applyAlignment="1">
      <alignment horizontal="left" vertical="center"/>
    </xf>
    <xf numFmtId="166" fontId="189" fillId="0" borderId="36" xfId="392" applyNumberFormat="1" applyFont="1" applyFill="1" applyBorder="1" applyAlignment="1">
      <alignment vertical="center"/>
    </xf>
    <xf numFmtId="166" fontId="189" fillId="0" borderId="36" xfId="392" applyNumberFormat="1" applyFont="1" applyBorder="1" applyAlignment="1">
      <alignment vertical="center"/>
    </xf>
    <xf numFmtId="0" fontId="189" fillId="0" borderId="0" xfId="392" applyFont="1" applyBorder="1" applyAlignment="1">
      <alignment horizontal="left" vertical="center"/>
    </xf>
    <xf numFmtId="166" fontId="189" fillId="0" borderId="37" xfId="392" applyNumberFormat="1" applyFont="1" applyFill="1" applyBorder="1" applyAlignment="1">
      <alignment vertical="center"/>
    </xf>
    <xf numFmtId="166" fontId="189" fillId="0" borderId="37" xfId="392" applyNumberFormat="1" applyFont="1" applyBorder="1" applyAlignment="1">
      <alignment vertical="center"/>
    </xf>
    <xf numFmtId="0" fontId="189" fillId="0" borderId="13" xfId="392" applyFont="1" applyFill="1" applyBorder="1" applyAlignment="1">
      <alignment horizontal="left" vertical="center"/>
    </xf>
    <xf numFmtId="166" fontId="189" fillId="0" borderId="39" xfId="392" applyNumberFormat="1" applyFont="1" applyFill="1" applyBorder="1" applyAlignment="1">
      <alignment vertical="center"/>
    </xf>
    <xf numFmtId="0" fontId="194" fillId="0" borderId="45" xfId="392" applyFont="1" applyBorder="1" applyAlignment="1">
      <alignment horizontal="left" vertical="center"/>
    </xf>
    <xf numFmtId="0" fontId="194" fillId="0" borderId="0" xfId="392" applyFont="1" applyBorder="1" applyAlignment="1">
      <alignment horizontal="left" vertical="center"/>
    </xf>
    <xf numFmtId="166" fontId="194" fillId="0" borderId="37" xfId="392" applyNumberFormat="1" applyFont="1" applyFill="1" applyBorder="1" applyAlignment="1">
      <alignment vertical="center"/>
    </xf>
    <xf numFmtId="166" fontId="194" fillId="0" borderId="37" xfId="392" applyNumberFormat="1" applyFont="1" applyBorder="1" applyAlignment="1">
      <alignment vertical="center"/>
    </xf>
    <xf numFmtId="260" fontId="190" fillId="0" borderId="38" xfId="392" applyNumberFormat="1" applyFont="1" applyBorder="1" applyAlignment="1">
      <alignment vertical="center"/>
    </xf>
    <xf numFmtId="166" fontId="189" fillId="0" borderId="36" xfId="392" applyNumberFormat="1" applyFont="1" applyFill="1" applyBorder="1" applyAlignment="1"/>
    <xf numFmtId="166" fontId="189" fillId="0" borderId="38" xfId="392" applyNumberFormat="1" applyFont="1" applyFill="1" applyBorder="1" applyAlignment="1"/>
    <xf numFmtId="166" fontId="189" fillId="0" borderId="38" xfId="392" applyNumberFormat="1" applyFont="1" applyBorder="1" applyAlignment="1">
      <alignment vertical="center"/>
    </xf>
    <xf numFmtId="174" fontId="189" fillId="0" borderId="37" xfId="392" applyNumberFormat="1" applyFont="1" applyBorder="1" applyAlignment="1"/>
    <xf numFmtId="174" fontId="189" fillId="0" borderId="37" xfId="392" applyNumberFormat="1" applyFont="1" applyFill="1" applyBorder="1" applyAlignment="1"/>
    <xf numFmtId="166" fontId="189" fillId="0" borderId="39" xfId="392" applyNumberFormat="1" applyFont="1" applyBorder="1" applyAlignment="1"/>
    <xf numFmtId="166" fontId="189" fillId="0" borderId="36" xfId="392" applyNumberFormat="1" applyFont="1" applyBorder="1" applyAlignment="1"/>
    <xf numFmtId="0" fontId="190" fillId="0" borderId="0" xfId="392" applyFont="1" applyAlignment="1">
      <alignment vertical="center"/>
    </xf>
    <xf numFmtId="175" fontId="189" fillId="0" borderId="37" xfId="392" applyNumberFormat="1" applyFont="1" applyBorder="1" applyAlignment="1">
      <alignment horizontal="right" vertical="center"/>
    </xf>
    <xf numFmtId="175" fontId="189" fillId="0" borderId="37" xfId="392" applyNumberFormat="1" applyFont="1" applyFill="1" applyBorder="1" applyAlignment="1">
      <alignment horizontal="right" vertical="center"/>
    </xf>
    <xf numFmtId="37" fontId="189" fillId="0" borderId="40" xfId="392" applyNumberFormat="1" applyFont="1" applyFill="1" applyBorder="1" applyAlignment="1">
      <alignment horizontal="left" vertical="center"/>
    </xf>
    <xf numFmtId="166" fontId="191" fillId="0" borderId="36" xfId="392" applyNumberFormat="1" applyFont="1" applyFill="1" applyBorder="1" applyAlignment="1">
      <alignment vertical="center"/>
    </xf>
    <xf numFmtId="174" fontId="191" fillId="0" borderId="36" xfId="392" applyNumberFormat="1" applyFont="1" applyFill="1" applyBorder="1" applyAlignment="1">
      <alignment vertical="center"/>
    </xf>
    <xf numFmtId="37" fontId="189" fillId="0" borderId="41" xfId="392" applyNumberFormat="1" applyFont="1" applyFill="1" applyBorder="1" applyAlignment="1">
      <alignment horizontal="left" vertical="center"/>
    </xf>
    <xf numFmtId="166" fontId="191" fillId="0" borderId="37" xfId="392" applyNumberFormat="1" applyFont="1" applyFill="1" applyBorder="1" applyAlignment="1">
      <alignment vertical="center"/>
    </xf>
    <xf numFmtId="174" fontId="191" fillId="0" borderId="37" xfId="392" applyNumberFormat="1" applyFont="1" applyFill="1" applyBorder="1" applyAlignment="1">
      <alignment vertical="center"/>
    </xf>
    <xf numFmtId="0" fontId="189" fillId="0" borderId="41" xfId="392" applyFont="1" applyFill="1" applyBorder="1" applyAlignment="1">
      <alignment horizontal="left" vertical="center"/>
    </xf>
    <xf numFmtId="0" fontId="189" fillId="0" borderId="42" xfId="392" applyFont="1" applyFill="1" applyBorder="1" applyAlignment="1">
      <alignment horizontal="left" vertical="center"/>
    </xf>
    <xf numFmtId="166" fontId="189" fillId="0" borderId="38" xfId="392" applyNumberFormat="1" applyFont="1" applyFill="1" applyBorder="1" applyAlignment="1">
      <alignment vertical="center"/>
    </xf>
    <xf numFmtId="0" fontId="194" fillId="0" borderId="43" xfId="392" applyFont="1" applyFill="1" applyBorder="1" applyAlignment="1">
      <alignment horizontal="left" vertical="center"/>
    </xf>
    <xf numFmtId="166" fontId="194" fillId="0" borderId="39" xfId="392" applyNumberFormat="1" applyFont="1" applyBorder="1" applyAlignment="1">
      <alignment vertical="center"/>
    </xf>
    <xf numFmtId="166" fontId="194" fillId="0" borderId="39" xfId="392" applyNumberFormat="1" applyFont="1" applyFill="1" applyBorder="1" applyAlignment="1">
      <alignment horizontal="right" vertical="center"/>
    </xf>
    <xf numFmtId="173" fontId="189" fillId="0" borderId="36" xfId="392" applyNumberFormat="1" applyFont="1" applyFill="1" applyBorder="1" applyAlignment="1">
      <alignment horizontal="right" vertical="center"/>
    </xf>
    <xf numFmtId="0" fontId="189" fillId="0" borderId="45" xfId="392" applyFont="1" applyFill="1" applyBorder="1" applyAlignment="1">
      <alignment horizontal="left" vertical="center"/>
    </xf>
    <xf numFmtId="0" fontId="189" fillId="0" borderId="44" xfId="392" quotePrefix="1" applyFont="1" applyFill="1" applyBorder="1" applyAlignment="1">
      <alignment horizontal="left" vertical="center" indent="1"/>
    </xf>
    <xf numFmtId="260" fontId="189" fillId="0" borderId="36" xfId="392" applyNumberFormat="1" applyFont="1" applyFill="1" applyBorder="1" applyAlignment="1">
      <alignment vertical="center"/>
    </xf>
    <xf numFmtId="260" fontId="189" fillId="0" borderId="38" xfId="392" applyNumberFormat="1" applyFont="1" applyFill="1" applyBorder="1" applyAlignment="1">
      <alignment vertical="center"/>
    </xf>
    <xf numFmtId="175" fontId="189" fillId="0" borderId="39" xfId="392" applyNumberFormat="1" applyFont="1" applyBorder="1" applyAlignment="1">
      <alignment horizontal="right" vertical="center"/>
    </xf>
    <xf numFmtId="261" fontId="189" fillId="0" borderId="36" xfId="393" applyNumberFormat="1" applyFont="1" applyBorder="1" applyAlignment="1">
      <alignment horizontal="right" vertical="center"/>
    </xf>
    <xf numFmtId="261" fontId="189" fillId="0" borderId="38" xfId="393" applyNumberFormat="1" applyFont="1" applyBorder="1" applyAlignment="1">
      <alignment vertical="center"/>
    </xf>
    <xf numFmtId="261" fontId="189" fillId="0" borderId="38" xfId="393" applyNumberFormat="1" applyFont="1" applyFill="1" applyBorder="1" applyAlignment="1">
      <alignment vertical="center"/>
    </xf>
    <xf numFmtId="181" fontId="189" fillId="0" borderId="36" xfId="392" applyNumberFormat="1" applyFont="1" applyBorder="1" applyAlignment="1">
      <alignment vertical="center"/>
    </xf>
    <xf numFmtId="181" fontId="189" fillId="0" borderId="37" xfId="392" applyNumberFormat="1" applyFont="1" applyBorder="1" applyAlignment="1">
      <alignment vertical="center"/>
    </xf>
    <xf numFmtId="0" fontId="189" fillId="0" borderId="41" xfId="392" applyFont="1" applyBorder="1" applyAlignment="1">
      <alignment vertical="center"/>
    </xf>
    <xf numFmtId="0" fontId="189" fillId="0" borderId="42" xfId="392" applyFont="1" applyBorder="1" applyAlignment="1">
      <alignment vertical="center"/>
    </xf>
    <xf numFmtId="0" fontId="194" fillId="0" borderId="42" xfId="392" applyFont="1" applyFill="1" applyBorder="1" applyAlignment="1">
      <alignment horizontal="left" vertical="center"/>
    </xf>
    <xf numFmtId="181" fontId="194" fillId="0" borderId="39" xfId="392" quotePrefix="1" applyNumberFormat="1" applyFont="1" applyBorder="1" applyAlignment="1">
      <alignment horizontal="right" vertical="center"/>
    </xf>
    <xf numFmtId="171" fontId="189" fillId="0" borderId="37" xfId="392" applyNumberFormat="1" applyFont="1" applyFill="1" applyBorder="1" applyAlignment="1" applyProtection="1">
      <alignment vertical="center"/>
      <protection locked="0"/>
    </xf>
    <xf numFmtId="171" fontId="189" fillId="0" borderId="37" xfId="392" applyNumberFormat="1" applyFont="1" applyFill="1" applyBorder="1" applyAlignment="1">
      <alignment vertical="center"/>
    </xf>
    <xf numFmtId="0" fontId="189" fillId="0" borderId="44" xfId="392" applyFont="1" applyBorder="1" applyAlignment="1">
      <alignment horizontal="left" vertical="center"/>
    </xf>
    <xf numFmtId="171" fontId="189" fillId="0" borderId="38" xfId="392" applyNumberFormat="1" applyFont="1" applyFill="1" applyBorder="1" applyAlignment="1">
      <alignment vertical="center"/>
    </xf>
    <xf numFmtId="166" fontId="194" fillId="0" borderId="36" xfId="392" applyNumberFormat="1" applyFont="1" applyFill="1" applyBorder="1" applyAlignment="1">
      <alignment vertical="center"/>
    </xf>
    <xf numFmtId="171" fontId="183" fillId="0" borderId="0" xfId="392" applyNumberFormat="1" applyFont="1" applyAlignment="1"/>
    <xf numFmtId="173" fontId="189" fillId="0" borderId="39" xfId="395" applyNumberFormat="1" applyFont="1" applyFill="1" applyBorder="1" applyAlignment="1">
      <alignment horizontal="right" vertical="center"/>
    </xf>
    <xf numFmtId="171" fontId="189" fillId="0" borderId="37" xfId="395" applyNumberFormat="1" applyFont="1" applyFill="1" applyBorder="1" applyAlignment="1">
      <alignment vertical="center"/>
    </xf>
    <xf numFmtId="171" fontId="189" fillId="45" borderId="37" xfId="395" applyNumberFormat="1" applyFont="1" applyFill="1" applyBorder="1" applyAlignment="1">
      <alignment vertical="center"/>
    </xf>
    <xf numFmtId="166" fontId="189" fillId="45" borderId="37" xfId="395" applyNumberFormat="1" applyFont="1" applyFill="1" applyBorder="1" applyAlignment="1">
      <alignment vertical="center"/>
    </xf>
    <xf numFmtId="166" fontId="194" fillId="0" borderId="39" xfId="395" applyNumberFormat="1" applyFont="1" applyFill="1" applyBorder="1" applyAlignment="1">
      <alignment vertical="center"/>
    </xf>
    <xf numFmtId="171" fontId="189" fillId="0" borderId="36" xfId="392" applyNumberFormat="1" applyFont="1" applyBorder="1" applyAlignment="1">
      <alignment horizontal="right" vertical="center"/>
    </xf>
    <xf numFmtId="171" fontId="189" fillId="0" borderId="36" xfId="392" applyNumberFormat="1" applyFont="1" applyBorder="1" applyAlignment="1">
      <alignment vertical="center"/>
    </xf>
    <xf numFmtId="171" fontId="189" fillId="0" borderId="37" xfId="392" applyNumberFormat="1" applyFont="1" applyBorder="1" applyAlignment="1">
      <alignment horizontal="right" vertical="center"/>
    </xf>
    <xf numFmtId="171" fontId="189" fillId="0" borderId="37" xfId="392" applyNumberFormat="1" applyFont="1" applyBorder="1" applyAlignment="1">
      <alignment vertical="center"/>
    </xf>
    <xf numFmtId="171" fontId="189" fillId="0" borderId="38" xfId="392" applyNumberFormat="1" applyFont="1" applyBorder="1" applyAlignment="1">
      <alignment horizontal="right" vertical="center"/>
    </xf>
    <xf numFmtId="171" fontId="189" fillId="0" borderId="38" xfId="392" applyNumberFormat="1" applyFont="1" applyBorder="1" applyAlignment="1">
      <alignment vertical="center"/>
    </xf>
    <xf numFmtId="171" fontId="194" fillId="0" borderId="39" xfId="392" applyNumberFormat="1" applyFont="1" applyBorder="1" applyAlignment="1">
      <alignment horizontal="right" vertical="center"/>
    </xf>
    <xf numFmtId="0" fontId="189" fillId="0" borderId="0" xfId="392" applyFont="1" applyBorder="1" applyAlignment="1">
      <alignment horizontal="left" vertical="center" wrapText="1"/>
    </xf>
    <xf numFmtId="171" fontId="189" fillId="0" borderId="0" xfId="392" applyNumberFormat="1" applyFont="1" applyFill="1" applyBorder="1" applyAlignment="1">
      <alignment horizontal="right"/>
    </xf>
    <xf numFmtId="171" fontId="189" fillId="0" borderId="0" xfId="392" applyNumberFormat="1" applyFont="1" applyBorder="1" applyAlignment="1"/>
    <xf numFmtId="166" fontId="189" fillId="0" borderId="36" xfId="393" applyNumberFormat="1" applyFont="1" applyFill="1" applyBorder="1" applyAlignment="1">
      <alignment vertical="center"/>
    </xf>
    <xf numFmtId="166" fontId="189" fillId="0" borderId="38" xfId="393" applyNumberFormat="1" applyFont="1" applyFill="1" applyBorder="1" applyAlignment="1">
      <alignment vertical="center"/>
    </xf>
    <xf numFmtId="0" fontId="189" fillId="0" borderId="40" xfId="392" applyFont="1" applyBorder="1" applyAlignment="1">
      <alignment horizontal="left" vertical="center" wrapText="1"/>
    </xf>
    <xf numFmtId="166" fontId="194" fillId="0" borderId="39" xfId="393" applyNumberFormat="1" applyFont="1" applyFill="1" applyBorder="1" applyAlignment="1">
      <alignment wrapText="1"/>
    </xf>
    <xf numFmtId="166" fontId="194" fillId="0" borderId="39" xfId="392" applyNumberFormat="1" applyFont="1" applyFill="1" applyBorder="1" applyAlignment="1">
      <alignment wrapText="1"/>
    </xf>
    <xf numFmtId="166" fontId="189" fillId="0" borderId="37" xfId="393" applyNumberFormat="1" applyFont="1" applyFill="1" applyBorder="1" applyAlignment="1">
      <alignment vertical="center"/>
    </xf>
    <xf numFmtId="260" fontId="189" fillId="0" borderId="37" xfId="593" applyNumberFormat="1" applyFont="1" applyBorder="1" applyAlignment="1">
      <alignment horizontal="right" vertical="center"/>
    </xf>
    <xf numFmtId="170" fontId="189" fillId="0" borderId="37" xfId="601" applyNumberFormat="1" applyFont="1" applyBorder="1" applyAlignment="1">
      <alignment horizontal="right" vertical="center"/>
    </xf>
    <xf numFmtId="170" fontId="189" fillId="0" borderId="37" xfId="392" applyNumberFormat="1" applyFont="1" applyBorder="1" applyAlignment="1">
      <alignment vertical="center"/>
    </xf>
    <xf numFmtId="170" fontId="189" fillId="0" borderId="37" xfId="1449" applyNumberFormat="1" applyFont="1" applyBorder="1" applyAlignment="1">
      <alignment horizontal="right" vertical="center"/>
    </xf>
    <xf numFmtId="260" fontId="189" fillId="0" borderId="38" xfId="593" applyNumberFormat="1" applyFont="1" applyBorder="1" applyAlignment="1">
      <alignment horizontal="right" vertical="center"/>
    </xf>
    <xf numFmtId="0" fontId="191" fillId="0" borderId="40" xfId="392" applyFont="1" applyFill="1" applyBorder="1" applyAlignment="1">
      <alignment horizontal="left" vertical="center"/>
    </xf>
    <xf numFmtId="0" fontId="191" fillId="0" borderId="41" xfId="392" applyFont="1" applyFill="1" applyBorder="1" applyAlignment="1">
      <alignment horizontal="left" vertical="center"/>
    </xf>
    <xf numFmtId="166" fontId="189" fillId="0" borderId="0" xfId="392" applyNumberFormat="1" applyFont="1" applyFill="1" applyBorder="1" applyAlignment="1">
      <alignment vertical="center"/>
    </xf>
    <xf numFmtId="166" fontId="189" fillId="0" borderId="0" xfId="392" applyNumberFormat="1" applyFont="1" applyBorder="1" applyAlignment="1">
      <alignment vertical="center"/>
    </xf>
    <xf numFmtId="49" fontId="194" fillId="0" borderId="43" xfId="392" applyNumberFormat="1" applyFont="1" applyBorder="1" applyAlignment="1">
      <alignment horizontal="left" wrapText="1"/>
    </xf>
    <xf numFmtId="166" fontId="194" fillId="0" borderId="39" xfId="393" applyNumberFormat="1" applyFont="1" applyFill="1" applyBorder="1" applyAlignment="1">
      <alignment vertical="center"/>
    </xf>
    <xf numFmtId="166" fontId="194" fillId="0" borderId="39" xfId="392" applyNumberFormat="1" applyFont="1" applyFill="1" applyBorder="1" applyAlignment="1">
      <alignment vertical="center"/>
    </xf>
    <xf numFmtId="0" fontId="189" fillId="0" borderId="41" xfId="393" applyFont="1" applyFill="1" applyBorder="1" applyAlignment="1">
      <alignment horizontal="left" vertical="center"/>
    </xf>
    <xf numFmtId="260" fontId="189" fillId="0" borderId="38" xfId="1449" applyNumberFormat="1" applyFont="1" applyBorder="1" applyAlignment="1">
      <alignment horizontal="right" vertical="center"/>
    </xf>
    <xf numFmtId="0" fontId="191" fillId="0" borderId="0" xfId="389" applyFont="1" applyAlignment="1" applyProtection="1">
      <protection locked="0"/>
    </xf>
    <xf numFmtId="0" fontId="221" fillId="0" borderId="0" xfId="389" applyFont="1" applyBorder="1" applyAlignment="1" applyProtection="1">
      <protection locked="0"/>
    </xf>
    <xf numFmtId="0" fontId="221" fillId="0" borderId="42" xfId="389" applyFont="1" applyBorder="1" applyAlignment="1" applyProtection="1">
      <protection locked="0"/>
    </xf>
    <xf numFmtId="175" fontId="189" fillId="0" borderId="38" xfId="392" applyNumberFormat="1" applyFont="1" applyBorder="1" applyAlignment="1">
      <alignment horizontal="right" vertical="center"/>
    </xf>
    <xf numFmtId="171" fontId="191" fillId="0" borderId="37" xfId="388" applyNumberFormat="1" applyFont="1" applyBorder="1" applyAlignment="1" applyProtection="1">
      <protection locked="0"/>
    </xf>
    <xf numFmtId="171" fontId="191" fillId="0" borderId="37" xfId="388" applyNumberFormat="1" applyFont="1" applyFill="1" applyBorder="1" applyAlignment="1" applyProtection="1">
      <protection locked="0"/>
    </xf>
    <xf numFmtId="0" fontId="191" fillId="0" borderId="45" xfId="389" applyFont="1" applyBorder="1" applyAlignment="1" applyProtection="1">
      <protection locked="0"/>
    </xf>
    <xf numFmtId="171" fontId="191" fillId="0" borderId="36" xfId="388" applyNumberFormat="1" applyFont="1" applyBorder="1" applyAlignment="1" applyProtection="1">
      <protection locked="0"/>
    </xf>
    <xf numFmtId="0" fontId="191" fillId="0" borderId="0" xfId="389" applyFont="1" applyBorder="1" applyAlignment="1" applyProtection="1">
      <protection locked="0"/>
    </xf>
    <xf numFmtId="0" fontId="222" fillId="0" borderId="44" xfId="389" applyFont="1" applyBorder="1" applyAlignment="1" applyProtection="1">
      <alignment horizontal="left" wrapText="1"/>
      <protection locked="0"/>
    </xf>
    <xf numFmtId="171" fontId="222" fillId="0" borderId="38" xfId="388" applyNumberFormat="1" applyFont="1" applyBorder="1" applyAlignment="1" applyProtection="1">
      <protection locked="0"/>
    </xf>
    <xf numFmtId="0" fontId="190" fillId="0" borderId="0" xfId="392" applyFont="1" applyBorder="1" applyAlignment="1">
      <alignment horizontal="left"/>
    </xf>
    <xf numFmtId="171" fontId="189" fillId="29" borderId="39" xfId="393" applyNumberFormat="1" applyFont="1" applyFill="1" applyBorder="1" applyAlignment="1"/>
    <xf numFmtId="171" fontId="189" fillId="29" borderId="37" xfId="393" applyNumberFormat="1" applyFont="1" applyFill="1" applyBorder="1" applyAlignment="1"/>
    <xf numFmtId="171" fontId="189" fillId="29" borderId="38" xfId="393" applyNumberFormat="1" applyFont="1" applyFill="1" applyBorder="1" applyAlignment="1"/>
    <xf numFmtId="0" fontId="189" fillId="0" borderId="13" xfId="392" applyFont="1" applyBorder="1" applyAlignment="1">
      <alignment wrapText="1"/>
    </xf>
    <xf numFmtId="171" fontId="191" fillId="0" borderId="36" xfId="392" applyNumberFormat="1" applyFont="1" applyFill="1" applyBorder="1" applyAlignment="1">
      <alignment vertical="center"/>
    </xf>
    <xf numFmtId="171" fontId="191" fillId="0" borderId="37" xfId="392" applyNumberFormat="1" applyFont="1" applyFill="1" applyBorder="1" applyAlignment="1">
      <alignment vertical="center"/>
    </xf>
    <xf numFmtId="179" fontId="191" fillId="0" borderId="37" xfId="392" applyNumberFormat="1" applyFont="1" applyFill="1" applyBorder="1" applyAlignment="1">
      <alignment vertical="center"/>
    </xf>
    <xf numFmtId="175" fontId="189" fillId="0" borderId="38" xfId="392" quotePrefix="1" applyNumberFormat="1" applyFont="1" applyFill="1" applyBorder="1" applyAlignment="1">
      <alignment horizontal="right" vertical="center"/>
    </xf>
    <xf numFmtId="0" fontId="189" fillId="0" borderId="0" xfId="392" applyFont="1" applyBorder="1" applyAlignment="1">
      <alignment horizontal="left" vertical="center" indent="1"/>
    </xf>
    <xf numFmtId="0" fontId="189" fillId="0" borderId="44" xfId="392" applyFont="1" applyBorder="1" applyAlignment="1">
      <alignment horizontal="left" vertical="center" indent="1"/>
    </xf>
    <xf numFmtId="166" fontId="189" fillId="0" borderId="39" xfId="392" applyNumberFormat="1" applyFont="1" applyBorder="1" applyAlignment="1">
      <alignment vertical="center"/>
    </xf>
    <xf numFmtId="260" fontId="189" fillId="0" borderId="36" xfId="392" applyNumberFormat="1" applyFont="1" applyBorder="1" applyAlignment="1">
      <alignment vertical="center"/>
    </xf>
    <xf numFmtId="0" fontId="189" fillId="0" borderId="0" xfId="392" applyFont="1" applyAlignment="1">
      <alignment vertical="top"/>
    </xf>
    <xf numFmtId="172" fontId="189" fillId="29" borderId="36" xfId="1449" quotePrefix="1" applyNumberFormat="1" applyFont="1" applyFill="1" applyBorder="1" applyAlignment="1">
      <alignment horizontal="right"/>
    </xf>
    <xf numFmtId="172" fontId="189" fillId="29" borderId="36" xfId="1449" applyNumberFormat="1" applyFont="1" applyFill="1" applyBorder="1" applyAlignment="1">
      <alignment horizontal="right"/>
    </xf>
    <xf numFmtId="171" fontId="192" fillId="29" borderId="37" xfId="1449" applyNumberFormat="1" applyFont="1" applyFill="1" applyBorder="1"/>
    <xf numFmtId="171" fontId="192" fillId="0" borderId="37" xfId="1449" applyNumberFormat="1" applyFont="1" applyFill="1" applyBorder="1"/>
    <xf numFmtId="171" fontId="192" fillId="29" borderId="38" xfId="1449" applyNumberFormat="1" applyFont="1" applyFill="1" applyBorder="1"/>
    <xf numFmtId="171" fontId="185" fillId="29" borderId="39" xfId="1449" applyNumberFormat="1" applyFont="1" applyFill="1" applyBorder="1"/>
    <xf numFmtId="171" fontId="192" fillId="29" borderId="37" xfId="1449" applyNumberFormat="1" applyFont="1" applyFill="1" applyBorder="1" applyAlignment="1">
      <alignment horizontal="right"/>
    </xf>
    <xf numFmtId="171" fontId="185" fillId="29" borderId="37" xfId="1449" applyNumberFormat="1" applyFont="1" applyFill="1" applyBorder="1"/>
    <xf numFmtId="171" fontId="185" fillId="29" borderId="38" xfId="1449" applyNumberFormat="1" applyFont="1" applyFill="1" applyBorder="1"/>
    <xf numFmtId="172" fontId="192" fillId="0" borderId="37" xfId="1449" applyNumberFormat="1" applyFont="1" applyFill="1" applyBorder="1" applyProtection="1">
      <protection locked="0"/>
    </xf>
    <xf numFmtId="172" fontId="192" fillId="29" borderId="37" xfId="601" applyNumberFormat="1" applyFont="1" applyFill="1" applyBorder="1" applyProtection="1">
      <protection locked="0"/>
    </xf>
    <xf numFmtId="0" fontId="192" fillId="29" borderId="44" xfId="0" applyFont="1" applyFill="1" applyBorder="1" applyAlignment="1" applyProtection="1">
      <alignment wrapText="1"/>
      <protection locked="0"/>
    </xf>
    <xf numFmtId="0" fontId="192" fillId="29" borderId="0" xfId="0" applyFont="1" applyFill="1" applyBorder="1" applyAlignment="1" applyProtection="1">
      <alignment vertical="top" wrapText="1"/>
      <protection locked="0"/>
    </xf>
    <xf numFmtId="173" fontId="189" fillId="0" borderId="39" xfId="392" applyNumberFormat="1" applyFont="1" applyBorder="1" applyAlignment="1">
      <alignment horizontal="right" vertical="center"/>
    </xf>
    <xf numFmtId="0" fontId="189" fillId="0" borderId="40" xfId="392" applyFont="1" applyFill="1" applyBorder="1" applyAlignment="1">
      <alignment horizontal="left" vertical="center" wrapText="1"/>
    </xf>
    <xf numFmtId="166" fontId="189" fillId="0" borderId="36" xfId="393" applyNumberFormat="1" applyFont="1" applyFill="1" applyBorder="1" applyAlignment="1"/>
    <xf numFmtId="0" fontId="189" fillId="0" borderId="43" xfId="392" applyFont="1" applyBorder="1" applyAlignment="1">
      <alignment horizontal="left" vertical="center" wrapText="1"/>
    </xf>
    <xf numFmtId="0" fontId="189" fillId="0" borderId="0" xfId="392" quotePrefix="1" applyFont="1" applyFill="1" applyBorder="1" applyAlignment="1">
      <alignment horizontal="left" vertical="center"/>
    </xf>
    <xf numFmtId="166" fontId="232" fillId="0" borderId="0" xfId="392" applyNumberFormat="1" applyFont="1" applyFill="1" applyBorder="1" applyAlignment="1">
      <alignment vertical="center"/>
    </xf>
    <xf numFmtId="0" fontId="152" fillId="0" borderId="0" xfId="392" applyFont="1" applyFill="1" applyAlignment="1">
      <alignment vertical="center"/>
    </xf>
    <xf numFmtId="172" fontId="189" fillId="29" borderId="38" xfId="1449" quotePrefix="1" applyNumberFormat="1" applyFont="1" applyFill="1" applyBorder="1" applyAlignment="1">
      <alignment horizontal="right" vertical="center"/>
    </xf>
    <xf numFmtId="0" fontId="189" fillId="0" borderId="41" xfId="392" applyFont="1" applyBorder="1" applyAlignment="1">
      <alignment vertical="center" wrapText="1"/>
    </xf>
    <xf numFmtId="0" fontId="189" fillId="0" borderId="41" xfId="392" applyFont="1" applyFill="1" applyBorder="1" applyAlignment="1">
      <alignment horizontal="left" vertical="center" indent="1"/>
    </xf>
    <xf numFmtId="257" fontId="223" fillId="0" borderId="37" xfId="361" applyNumberFormat="1" applyFont="1" applyFill="1" applyBorder="1" applyAlignment="1">
      <alignment horizontal="right"/>
    </xf>
    <xf numFmtId="175" fontId="189" fillId="0" borderId="36" xfId="392" applyNumberFormat="1" applyFont="1" applyBorder="1" applyAlignment="1">
      <alignment horizontal="right" vertical="center"/>
    </xf>
    <xf numFmtId="0" fontId="222" fillId="0" borderId="0" xfId="389" applyFont="1" applyBorder="1" applyAlignment="1" applyProtection="1">
      <alignment horizontal="left" wrapText="1"/>
      <protection locked="0"/>
    </xf>
    <xf numFmtId="171" fontId="222" fillId="0" borderId="0" xfId="388" applyNumberFormat="1" applyFont="1" applyBorder="1" applyAlignment="1" applyProtection="1">
      <protection locked="0"/>
    </xf>
    <xf numFmtId="257" fontId="223" fillId="0" borderId="36" xfId="361" applyNumberFormat="1" applyFont="1" applyFill="1" applyBorder="1" applyAlignment="1">
      <alignment horizontal="right"/>
    </xf>
    <xf numFmtId="0" fontId="191" fillId="0" borderId="0" xfId="389" applyFont="1" applyBorder="1" applyAlignment="1" applyProtection="1">
      <alignment horizontal="left" wrapText="1"/>
      <protection locked="0"/>
    </xf>
    <xf numFmtId="0" fontId="191" fillId="0" borderId="41" xfId="392" applyFont="1" applyFill="1" applyBorder="1" applyAlignment="1">
      <alignment horizontal="left" vertical="center" indent="1"/>
    </xf>
    <xf numFmtId="49" fontId="194" fillId="0" borderId="43" xfId="392" applyNumberFormat="1" applyFont="1" applyBorder="1" applyAlignment="1">
      <alignment horizontal="left" vertical="center" wrapText="1"/>
    </xf>
    <xf numFmtId="49" fontId="189" fillId="0" borderId="43" xfId="392" applyNumberFormat="1" applyFont="1" applyBorder="1" applyAlignment="1">
      <alignment horizontal="left" vertical="center" wrapText="1" indent="1"/>
    </xf>
    <xf numFmtId="0" fontId="221" fillId="0" borderId="40" xfId="392" applyFont="1" applyFill="1" applyBorder="1" applyAlignment="1">
      <alignment horizontal="left"/>
    </xf>
    <xf numFmtId="0" fontId="229" fillId="0" borderId="0" xfId="392" applyFont="1" applyFill="1" applyAlignment="1">
      <alignment vertical="top"/>
    </xf>
    <xf numFmtId="0" fontId="180" fillId="0" borderId="0" xfId="392" applyFont="1" applyFill="1" applyAlignment="1">
      <alignment vertical="top"/>
    </xf>
    <xf numFmtId="0" fontId="229" fillId="0" borderId="0" xfId="392" quotePrefix="1" applyFont="1" applyFill="1" applyAlignment="1">
      <alignment vertical="top"/>
    </xf>
    <xf numFmtId="174" fontId="189" fillId="0" borderId="37" xfId="392" applyNumberFormat="1" applyFont="1" applyBorder="1" applyAlignment="1">
      <alignment vertical="center"/>
    </xf>
    <xf numFmtId="174" fontId="189" fillId="0" borderId="37" xfId="392" applyNumberFormat="1" applyFont="1" applyFill="1" applyBorder="1" applyAlignment="1">
      <alignment vertical="center"/>
    </xf>
    <xf numFmtId="174" fontId="189" fillId="0" borderId="38" xfId="392" applyNumberFormat="1" applyFont="1" applyFill="1" applyBorder="1" applyAlignment="1">
      <alignment vertical="center"/>
    </xf>
    <xf numFmtId="256" fontId="27" fillId="0" borderId="0" xfId="388" applyNumberFormat="1" applyFont="1" applyBorder="1" applyAlignment="1">
      <alignment vertical="center"/>
    </xf>
    <xf numFmtId="0" fontId="27" fillId="0" borderId="0" xfId="389" applyFont="1" applyAlignment="1">
      <alignment vertical="center"/>
    </xf>
    <xf numFmtId="0" fontId="27" fillId="0" borderId="0" xfId="0" applyFont="1" applyAlignment="1">
      <alignment vertical="center"/>
    </xf>
    <xf numFmtId="256" fontId="91" fillId="0" borderId="0" xfId="388" applyNumberFormat="1" applyFont="1" applyBorder="1" applyAlignment="1">
      <alignment vertical="center"/>
    </xf>
    <xf numFmtId="0" fontId="91" fillId="0" borderId="0" xfId="389" applyFont="1" applyAlignment="1">
      <alignment vertical="center"/>
    </xf>
    <xf numFmtId="0" fontId="91" fillId="0" borderId="0" xfId="0" applyFont="1" applyAlignment="1">
      <alignment vertical="center"/>
    </xf>
    <xf numFmtId="171" fontId="189" fillId="29" borderId="36" xfId="393" applyNumberFormat="1" applyFont="1" applyFill="1" applyBorder="1" applyAlignment="1">
      <alignment vertical="center"/>
    </xf>
    <xf numFmtId="171" fontId="189" fillId="29" borderId="36" xfId="392" applyNumberFormat="1" applyFont="1" applyFill="1" applyBorder="1" applyAlignment="1">
      <alignment vertical="center"/>
    </xf>
    <xf numFmtId="260" fontId="185" fillId="0" borderId="39" xfId="392" applyNumberFormat="1" applyFont="1" applyBorder="1" applyAlignment="1">
      <alignment vertical="center"/>
    </xf>
    <xf numFmtId="0" fontId="189" fillId="0" borderId="42" xfId="392" applyFont="1" applyBorder="1" applyAlignment="1">
      <alignment horizontal="left" vertical="center" wrapText="1"/>
    </xf>
    <xf numFmtId="260" fontId="191" fillId="29" borderId="37" xfId="601" applyNumberFormat="1" applyFont="1" applyFill="1" applyBorder="1" applyAlignment="1" applyProtection="1">
      <protection locked="0"/>
    </xf>
    <xf numFmtId="0" fontId="192" fillId="29" borderId="0" xfId="0" applyFont="1" applyFill="1" applyBorder="1" applyAlignment="1"/>
    <xf numFmtId="259" fontId="189" fillId="0" borderId="37" xfId="1449" applyNumberFormat="1" applyFont="1" applyFill="1" applyBorder="1" applyAlignment="1" applyProtection="1">
      <protection locked="0"/>
    </xf>
    <xf numFmtId="0" fontId="192" fillId="29" borderId="0" xfId="0" applyFont="1" applyFill="1" applyBorder="1" applyAlignment="1" applyProtection="1">
      <alignment horizontal="left" wrapText="1"/>
      <protection locked="0"/>
    </xf>
    <xf numFmtId="172" fontId="189" fillId="0" borderId="37" xfId="1449" applyNumberFormat="1" applyFont="1" applyFill="1" applyBorder="1" applyAlignment="1" applyProtection="1">
      <protection locked="0"/>
    </xf>
    <xf numFmtId="172" fontId="192" fillId="0" borderId="37" xfId="1449" applyNumberFormat="1" applyFont="1" applyFill="1" applyBorder="1" applyAlignment="1" applyProtection="1">
      <protection locked="0"/>
    </xf>
    <xf numFmtId="0" fontId="192" fillId="29" borderId="44" xfId="0" applyFont="1" applyFill="1" applyBorder="1" applyAlignment="1" applyProtection="1">
      <protection locked="0"/>
    </xf>
    <xf numFmtId="260" fontId="191" fillId="29" borderId="38" xfId="601" applyNumberFormat="1" applyFont="1" applyFill="1" applyBorder="1" applyAlignment="1" applyProtection="1">
      <protection locked="0"/>
    </xf>
    <xf numFmtId="255" fontId="189" fillId="0" borderId="36" xfId="392" applyNumberFormat="1" applyFont="1" applyBorder="1" applyAlignment="1" applyProtection="1">
      <alignment vertical="center"/>
      <protection locked="0"/>
    </xf>
    <xf numFmtId="255" fontId="194" fillId="0" borderId="39" xfId="392" applyNumberFormat="1" applyFont="1" applyBorder="1" applyAlignment="1" applyProtection="1">
      <alignment vertical="center"/>
      <protection locked="0"/>
    </xf>
    <xf numFmtId="0" fontId="189" fillId="0" borderId="0" xfId="392" applyFont="1" applyFill="1" applyBorder="1" applyAlignment="1">
      <alignment horizontal="left" vertical="center" wrapText="1"/>
    </xf>
    <xf numFmtId="174" fontId="189" fillId="0" borderId="36" xfId="392" applyNumberFormat="1" applyFont="1" applyBorder="1" applyAlignment="1">
      <alignment vertical="center"/>
    </xf>
    <xf numFmtId="174" fontId="189" fillId="0" borderId="36" xfId="392" applyNumberFormat="1" applyFont="1" applyFill="1" applyBorder="1" applyAlignment="1">
      <alignment vertical="center"/>
    </xf>
    <xf numFmtId="174" fontId="189" fillId="0" borderId="38" xfId="392" applyNumberFormat="1" applyFont="1" applyBorder="1" applyAlignment="1">
      <alignment vertical="center"/>
    </xf>
    <xf numFmtId="174" fontId="189" fillId="0" borderId="39" xfId="392" applyNumberFormat="1" applyFont="1" applyBorder="1" applyAlignment="1">
      <alignment vertical="center"/>
    </xf>
    <xf numFmtId="0" fontId="180" fillId="0" borderId="0" xfId="392" applyFont="1" applyFill="1" applyAlignment="1">
      <alignment vertical="center"/>
    </xf>
    <xf numFmtId="0" fontId="8" fillId="0" borderId="0" xfId="628" applyFont="1"/>
    <xf numFmtId="0" fontId="209" fillId="0" borderId="0" xfId="628" applyFont="1" applyAlignment="1">
      <alignment vertical="center"/>
    </xf>
    <xf numFmtId="262" fontId="189" fillId="0" borderId="39" xfId="628" applyNumberFormat="1" applyFont="1" applyBorder="1" applyAlignment="1">
      <alignment vertical="center"/>
    </xf>
    <xf numFmtId="258" fontId="189" fillId="0" borderId="37" xfId="628" applyNumberFormat="1" applyFont="1" applyBorder="1" applyAlignment="1">
      <alignment vertical="center"/>
    </xf>
    <xf numFmtId="258" fontId="189" fillId="0" borderId="36" xfId="628" applyNumberFormat="1" applyFont="1" applyBorder="1" applyAlignment="1">
      <alignment vertical="center"/>
    </xf>
    <xf numFmtId="258" fontId="189" fillId="0" borderId="38" xfId="628" applyNumberFormat="1" applyFont="1" applyBorder="1" applyAlignment="1">
      <alignment vertical="center"/>
    </xf>
    <xf numFmtId="175" fontId="189" fillId="0" borderId="37" xfId="393" applyNumberFormat="1" applyFont="1" applyFill="1" applyBorder="1" applyAlignment="1">
      <alignment horizontal="right" vertical="center"/>
    </xf>
    <xf numFmtId="0" fontId="189" fillId="0" borderId="0" xfId="628" applyFont="1" applyBorder="1" applyAlignment="1">
      <alignment horizontal="left" vertical="center" indent="1"/>
    </xf>
    <xf numFmtId="0" fontId="194" fillId="0" borderId="40" xfId="392" applyFont="1" applyBorder="1" applyAlignment="1">
      <alignment horizontal="left" vertical="center"/>
    </xf>
    <xf numFmtId="166" fontId="191" fillId="0" borderId="38" xfId="388" applyNumberFormat="1" applyFont="1" applyFill="1" applyBorder="1" applyAlignment="1" applyProtection="1">
      <protection locked="0"/>
    </xf>
    <xf numFmtId="171" fontId="191" fillId="0" borderId="36" xfId="388" applyNumberFormat="1" applyFont="1" applyFill="1" applyBorder="1" applyAlignment="1" applyProtection="1">
      <protection locked="0"/>
    </xf>
    <xf numFmtId="171" fontId="222" fillId="0" borderId="38" xfId="388" applyNumberFormat="1" applyFont="1" applyFill="1" applyBorder="1" applyAlignment="1" applyProtection="1">
      <protection locked="0"/>
    </xf>
    <xf numFmtId="171" fontId="191" fillId="0" borderId="38" xfId="388" applyNumberFormat="1" applyFont="1" applyFill="1" applyBorder="1" applyAlignment="1" applyProtection="1">
      <protection locked="0"/>
    </xf>
    <xf numFmtId="166" fontId="191" fillId="0" borderId="38" xfId="388" applyNumberFormat="1" applyFont="1" applyBorder="1" applyAlignment="1" applyProtection="1">
      <protection locked="0"/>
    </xf>
    <xf numFmtId="171" fontId="222" fillId="0" borderId="39" xfId="388" applyNumberFormat="1" applyFont="1" applyFill="1" applyBorder="1" applyAlignment="1" applyProtection="1">
      <protection locked="0"/>
    </xf>
    <xf numFmtId="181" fontId="189" fillId="0" borderId="38" xfId="392" applyNumberFormat="1" applyFont="1" applyBorder="1" applyAlignment="1">
      <alignment vertical="center"/>
    </xf>
    <xf numFmtId="0" fontId="189" fillId="0" borderId="42" xfId="392" applyFont="1" applyFill="1" applyBorder="1" applyAlignment="1">
      <alignment vertical="center"/>
    </xf>
    <xf numFmtId="0" fontId="189" fillId="0" borderId="40" xfId="392" applyFont="1" applyFill="1" applyBorder="1" applyAlignment="1">
      <alignment horizontal="left" vertical="center"/>
    </xf>
    <xf numFmtId="181" fontId="189" fillId="0" borderId="36" xfId="392" quotePrefix="1" applyNumberFormat="1" applyFont="1" applyBorder="1" applyAlignment="1">
      <alignment horizontal="right" vertical="center"/>
    </xf>
    <xf numFmtId="0" fontId="8" fillId="0" borderId="0" xfId="392" applyFont="1"/>
    <xf numFmtId="0" fontId="27" fillId="0" borderId="0" xfId="392" applyFont="1" applyFill="1" applyAlignment="1">
      <alignment vertical="center"/>
    </xf>
    <xf numFmtId="171" fontId="189" fillId="0" borderId="37" xfId="392" applyNumberFormat="1" applyFont="1" applyBorder="1" applyAlignment="1" applyProtection="1">
      <alignment vertical="center"/>
      <protection locked="0"/>
    </xf>
    <xf numFmtId="171" fontId="189" fillId="0" borderId="39" xfId="392" applyNumberFormat="1" applyFont="1" applyFill="1" applyBorder="1" applyAlignment="1" applyProtection="1">
      <alignment vertical="center"/>
      <protection locked="0"/>
    </xf>
    <xf numFmtId="171" fontId="189" fillId="0" borderId="36" xfId="392" applyNumberFormat="1" applyFont="1" applyBorder="1" applyAlignment="1" applyProtection="1">
      <alignment vertical="center"/>
      <protection locked="0"/>
    </xf>
    <xf numFmtId="171" fontId="189" fillId="0" borderId="38" xfId="392" applyNumberFormat="1" applyFont="1" applyBorder="1" applyAlignment="1" applyProtection="1">
      <alignment vertical="center"/>
      <protection locked="0"/>
    </xf>
    <xf numFmtId="171" fontId="194" fillId="0" borderId="39" xfId="392" applyNumberFormat="1" applyFont="1" applyBorder="1" applyAlignment="1" applyProtection="1">
      <alignment vertical="center"/>
      <protection locked="0"/>
    </xf>
    <xf numFmtId="166" fontId="23" fillId="0" borderId="0" xfId="0" applyNumberFormat="1" applyFont="1"/>
    <xf numFmtId="0" fontId="233" fillId="0" borderId="40" xfId="374" applyFont="1" applyFill="1" applyBorder="1" applyAlignment="1">
      <alignment horizontal="left" wrapText="1"/>
    </xf>
    <xf numFmtId="0" fontId="233" fillId="0" borderId="41" xfId="374" applyFont="1" applyFill="1" applyBorder="1" applyAlignment="1">
      <alignment horizontal="left" wrapText="1"/>
    </xf>
    <xf numFmtId="0" fontId="231" fillId="0" borderId="43" xfId="374" applyFont="1" applyFill="1" applyBorder="1" applyAlignment="1">
      <alignment horizontal="left"/>
    </xf>
    <xf numFmtId="0" fontId="192" fillId="29" borderId="47" xfId="0" applyFont="1" applyFill="1" applyBorder="1"/>
    <xf numFmtId="260" fontId="185" fillId="0" borderId="0" xfId="392" applyNumberFormat="1" applyFont="1" applyBorder="1" applyAlignment="1"/>
    <xf numFmtId="0" fontId="205" fillId="45" borderId="0" xfId="392" applyFont="1" applyFill="1"/>
    <xf numFmtId="175" fontId="189" fillId="0" borderId="36" xfId="628" applyNumberFormat="1" applyFont="1" applyBorder="1" applyAlignment="1">
      <alignment horizontal="right"/>
    </xf>
    <xf numFmtId="175" fontId="189" fillId="0" borderId="36" xfId="628" applyNumberFormat="1" applyFont="1" applyFill="1" applyBorder="1" applyAlignment="1">
      <alignment horizontal="right"/>
    </xf>
    <xf numFmtId="175" fontId="189" fillId="0" borderId="38" xfId="628" applyNumberFormat="1" applyFont="1" applyFill="1" applyBorder="1" applyAlignment="1">
      <alignment horizontal="right" vertical="center"/>
    </xf>
    <xf numFmtId="264" fontId="191" fillId="0" borderId="37" xfId="392" applyNumberFormat="1" applyFont="1" applyFill="1" applyBorder="1" applyAlignment="1">
      <alignment vertical="center"/>
    </xf>
    <xf numFmtId="264" fontId="191" fillId="0" borderId="39" xfId="392" applyNumberFormat="1" applyFont="1" applyFill="1" applyBorder="1" applyAlignment="1">
      <alignment vertical="center"/>
    </xf>
    <xf numFmtId="264" fontId="191" fillId="0" borderId="36" xfId="392" applyNumberFormat="1" applyFont="1" applyFill="1" applyBorder="1" applyAlignment="1">
      <alignment vertical="center"/>
    </xf>
    <xf numFmtId="264" fontId="222" fillId="0" borderId="39" xfId="392" applyNumberFormat="1" applyFont="1" applyFill="1" applyBorder="1" applyAlignment="1">
      <alignment vertical="center"/>
    </xf>
    <xf numFmtId="264" fontId="189" fillId="0" borderId="36" xfId="392" applyNumberFormat="1" applyFont="1" applyFill="1" applyBorder="1" applyAlignment="1">
      <alignment vertical="center"/>
    </xf>
    <xf numFmtId="264" fontId="189" fillId="0" borderId="36" xfId="392" applyNumberFormat="1" applyFont="1" applyBorder="1" applyAlignment="1">
      <alignment vertical="center"/>
    </xf>
    <xf numFmtId="181" fontId="210" fillId="0" borderId="0" xfId="628" applyNumberFormat="1" applyFont="1" applyAlignment="1">
      <alignment vertical="center"/>
    </xf>
    <xf numFmtId="0" fontId="210" fillId="0" borderId="0" xfId="628" applyFont="1" applyAlignment="1">
      <alignment vertical="center"/>
    </xf>
    <xf numFmtId="260" fontId="189" fillId="0" borderId="37" xfId="392" applyNumberFormat="1" applyFont="1" applyBorder="1" applyAlignment="1">
      <alignment vertical="center"/>
    </xf>
    <xf numFmtId="0" fontId="189" fillId="0" borderId="41" xfId="392" applyFont="1" applyBorder="1" applyAlignment="1">
      <alignment horizontal="left" vertical="center" wrapText="1" indent="1"/>
    </xf>
    <xf numFmtId="0" fontId="8" fillId="0" borderId="0" xfId="629" applyFont="1"/>
    <xf numFmtId="0" fontId="190" fillId="0" borderId="42" xfId="392" applyFont="1" applyFill="1" applyBorder="1" applyAlignment="1">
      <alignment horizontal="left" vertical="center"/>
    </xf>
    <xf numFmtId="0" fontId="192" fillId="0" borderId="0" xfId="0" applyFont="1" applyFill="1" applyBorder="1"/>
    <xf numFmtId="49" fontId="163" fillId="0" borderId="0" xfId="0" applyNumberFormat="1" applyFont="1" applyAlignment="1">
      <alignment horizontal="left"/>
    </xf>
    <xf numFmtId="0" fontId="17" fillId="0" borderId="0" xfId="0" applyFont="1" applyAlignment="1"/>
    <xf numFmtId="0" fontId="152" fillId="0" borderId="0" xfId="628" applyFont="1" applyBorder="1" applyAlignment="1">
      <alignment vertical="center"/>
    </xf>
    <xf numFmtId="0" fontId="40" fillId="0" borderId="0" xfId="628" applyFont="1" applyAlignment="1">
      <alignment vertical="center"/>
    </xf>
    <xf numFmtId="171" fontId="194" fillId="0" borderId="39" xfId="628" applyNumberFormat="1" applyFont="1" applyBorder="1" applyAlignment="1">
      <alignment horizontal="right" vertical="center"/>
    </xf>
    <xf numFmtId="0" fontId="194" fillId="0" borderId="13" xfId="628" applyFont="1" applyBorder="1" applyAlignment="1">
      <alignment horizontal="left" vertical="center"/>
    </xf>
    <xf numFmtId="171" fontId="189" fillId="0" borderId="37" xfId="628" applyNumberFormat="1" applyFont="1" applyBorder="1" applyAlignment="1">
      <alignment horizontal="right" vertical="center"/>
    </xf>
    <xf numFmtId="0" fontId="189" fillId="0" borderId="0" xfId="628" applyFont="1" applyBorder="1" applyAlignment="1">
      <alignment horizontal="left" vertical="center" wrapText="1"/>
    </xf>
    <xf numFmtId="0" fontId="189" fillId="0" borderId="0" xfId="628" quotePrefix="1" applyFont="1" applyBorder="1" applyAlignment="1">
      <alignment horizontal="left" vertical="center" indent="1"/>
    </xf>
    <xf numFmtId="0" fontId="152" fillId="0" borderId="0" xfId="628" applyFont="1" applyAlignment="1">
      <alignment vertical="center"/>
    </xf>
    <xf numFmtId="0" fontId="189" fillId="0" borderId="0" xfId="628" applyFont="1" applyBorder="1" applyAlignment="1">
      <alignment horizontal="left" vertical="center"/>
    </xf>
    <xf numFmtId="171" fontId="189" fillId="0" borderId="37" xfId="628" applyNumberFormat="1" applyFont="1" applyBorder="1" applyAlignment="1">
      <alignment horizontal="right"/>
    </xf>
    <xf numFmtId="171" fontId="189" fillId="0" borderId="36" xfId="628" applyNumberFormat="1" applyFont="1" applyBorder="1" applyAlignment="1">
      <alignment horizontal="right" vertical="center"/>
    </xf>
    <xf numFmtId="0" fontId="189" fillId="0" borderId="45" xfId="628" applyFont="1" applyBorder="1" applyAlignment="1">
      <alignment horizontal="left" vertical="center"/>
    </xf>
    <xf numFmtId="175" fontId="189" fillId="0" borderId="37" xfId="628" applyNumberFormat="1" applyFont="1" applyBorder="1" applyAlignment="1">
      <alignment horizontal="right" vertical="center"/>
    </xf>
    <xf numFmtId="0" fontId="190" fillId="0" borderId="0" xfId="628" applyFont="1" applyBorder="1" applyAlignment="1">
      <alignment horizontal="left" vertical="center"/>
    </xf>
    <xf numFmtId="0" fontId="8" fillId="0" borderId="0" xfId="628" applyFont="1" applyAlignment="1">
      <alignment vertical="center"/>
    </xf>
    <xf numFmtId="0" fontId="189" fillId="0" borderId="0" xfId="628" applyFont="1" applyAlignment="1">
      <alignment vertical="center"/>
    </xf>
    <xf numFmtId="0" fontId="180" fillId="0" borderId="0" xfId="628" applyFont="1" applyFill="1"/>
    <xf numFmtId="0" fontId="180" fillId="0" borderId="0" xfId="628" applyFont="1" applyFill="1" applyAlignment="1">
      <alignment vertical="top"/>
    </xf>
    <xf numFmtId="0" fontId="229" fillId="0" borderId="0" xfId="628" applyFont="1" applyFill="1" applyAlignment="1">
      <alignment vertical="top"/>
    </xf>
    <xf numFmtId="0" fontId="192" fillId="0" borderId="0" xfId="0" applyFont="1" applyFill="1" applyBorder="1" applyAlignment="1" applyProtection="1">
      <alignment wrapText="1"/>
      <protection locked="0"/>
    </xf>
    <xf numFmtId="166" fontId="191" fillId="0" borderId="39" xfId="393" applyNumberFormat="1" applyFont="1" applyBorder="1" applyAlignment="1" applyProtection="1">
      <alignment vertical="center"/>
      <protection locked="0"/>
    </xf>
    <xf numFmtId="0" fontId="0" fillId="0" borderId="45" xfId="0" applyBorder="1"/>
    <xf numFmtId="258" fontId="189" fillId="0" borderId="37" xfId="392" applyNumberFormat="1" applyFont="1" applyBorder="1" applyAlignment="1">
      <alignment vertical="center"/>
    </xf>
    <xf numFmtId="49" fontId="0" fillId="0" borderId="45" xfId="0" applyNumberFormat="1" applyBorder="1"/>
    <xf numFmtId="0" fontId="194" fillId="0" borderId="43" xfId="392" applyFont="1" applyBorder="1" applyAlignment="1">
      <alignment horizontal="left" wrapText="1"/>
    </xf>
    <xf numFmtId="166" fontId="222" fillId="0" borderId="39" xfId="392" applyNumberFormat="1" applyFont="1" applyFill="1" applyBorder="1" applyAlignment="1"/>
    <xf numFmtId="0" fontId="237" fillId="0" borderId="0" xfId="392" applyFont="1" applyBorder="1" applyAlignment="1">
      <alignment horizontal="left" vertical="center"/>
    </xf>
    <xf numFmtId="0" fontId="231" fillId="0" borderId="13" xfId="629" applyFont="1" applyBorder="1" applyAlignment="1">
      <alignment vertical="center"/>
    </xf>
    <xf numFmtId="0" fontId="8" fillId="0" borderId="0" xfId="629" applyFont="1" applyAlignment="1">
      <alignment vertical="center"/>
    </xf>
    <xf numFmtId="0" fontId="8" fillId="0" borderId="0" xfId="628" applyFont="1" applyBorder="1"/>
    <xf numFmtId="0" fontId="34" fillId="0" borderId="0" xfId="628" applyFont="1" applyAlignment="1">
      <alignment vertical="top" wrapText="1"/>
    </xf>
    <xf numFmtId="0" fontId="191" fillId="0" borderId="0" xfId="628" applyFont="1" applyBorder="1" applyAlignment="1">
      <alignment vertical="center"/>
    </xf>
    <xf numFmtId="171" fontId="189" fillId="0" borderId="0" xfId="628" applyNumberFormat="1" applyFont="1" applyFill="1" applyBorder="1" applyAlignment="1">
      <alignment horizontal="right"/>
    </xf>
    <xf numFmtId="0" fontId="189" fillId="0" borderId="0" xfId="628" applyFont="1" applyBorder="1" applyAlignment="1">
      <alignment horizontal="left"/>
    </xf>
    <xf numFmtId="0" fontId="152" fillId="0" borderId="0" xfId="628" applyFont="1" applyFill="1" applyBorder="1" applyAlignment="1">
      <alignment vertical="center"/>
    </xf>
    <xf numFmtId="171" fontId="189" fillId="0" borderId="38" xfId="628" applyNumberFormat="1" applyFont="1" applyBorder="1" applyAlignment="1">
      <alignment horizontal="right" vertical="center"/>
    </xf>
    <xf numFmtId="0" fontId="189" fillId="0" borderId="44" xfId="628" applyFont="1" applyBorder="1" applyAlignment="1">
      <alignment horizontal="left" vertical="center"/>
    </xf>
    <xf numFmtId="0" fontId="8" fillId="0" borderId="0" xfId="392" applyFont="1" applyFill="1"/>
    <xf numFmtId="171" fontId="194" fillId="0" borderId="39" xfId="628" applyNumberFormat="1" applyFont="1" applyFill="1" applyBorder="1" applyAlignment="1">
      <alignment horizontal="right" vertical="center"/>
    </xf>
    <xf numFmtId="0" fontId="205" fillId="0" borderId="0" xfId="392" applyFont="1" applyFill="1"/>
    <xf numFmtId="0" fontId="218" fillId="0" borderId="0" xfId="628" applyFont="1" applyFill="1" applyAlignment="1"/>
    <xf numFmtId="49" fontId="27" fillId="0" borderId="0" xfId="642" applyNumberFormat="1" applyFont="1" applyAlignment="1">
      <alignment horizontal="left" vertical="center"/>
    </xf>
    <xf numFmtId="49" fontId="27" fillId="0" borderId="0" xfId="642" applyNumberFormat="1" applyFont="1" applyAlignment="1">
      <alignment vertical="center"/>
    </xf>
    <xf numFmtId="0" fontId="27" fillId="0" borderId="0" xfId="642" applyFont="1" applyAlignment="1">
      <alignment vertical="center"/>
    </xf>
    <xf numFmtId="0" fontId="17" fillId="0" borderId="0" xfId="642" applyFont="1"/>
    <xf numFmtId="0" fontId="17" fillId="0" borderId="49" xfId="642" applyFont="1" applyBorder="1"/>
    <xf numFmtId="49" fontId="207" fillId="0" borderId="49" xfId="642" applyNumberFormat="1" applyFont="1" applyBorder="1" applyAlignment="1">
      <alignment vertical="center"/>
    </xf>
    <xf numFmtId="0" fontId="244" fillId="0" borderId="49" xfId="642" applyFont="1" applyBorder="1" applyAlignment="1">
      <alignment vertical="center"/>
    </xf>
    <xf numFmtId="0" fontId="245" fillId="0" borderId="0" xfId="392" applyFont="1"/>
    <xf numFmtId="0" fontId="246" fillId="0" borderId="0" xfId="392" applyFont="1"/>
    <xf numFmtId="0" fontId="8" fillId="0" borderId="0" xfId="642"/>
    <xf numFmtId="0" fontId="8" fillId="0" borderId="49" xfId="642" applyBorder="1"/>
    <xf numFmtId="0" fontId="8" fillId="0" borderId="0" xfId="642" applyBorder="1"/>
    <xf numFmtId="0" fontId="0" fillId="0" borderId="0" xfId="0" applyBorder="1"/>
    <xf numFmtId="0" fontId="228" fillId="0" borderId="51" xfId="1510" applyFont="1" applyBorder="1" applyAlignment="1" applyProtection="1">
      <alignment horizontal="left" vertical="top"/>
    </xf>
    <xf numFmtId="0" fontId="23" fillId="0" borderId="51" xfId="392" applyFont="1" applyBorder="1"/>
    <xf numFmtId="166" fontId="152" fillId="0" borderId="0" xfId="392" applyNumberFormat="1" applyFont="1" applyAlignment="1">
      <alignment vertical="center"/>
    </xf>
    <xf numFmtId="3" fontId="152" fillId="0" borderId="0" xfId="392" applyNumberFormat="1" applyFont="1" applyAlignment="1">
      <alignment vertical="center"/>
    </xf>
    <xf numFmtId="166" fontId="189" fillId="0" borderId="36" xfId="628" applyNumberFormat="1" applyFont="1" applyFill="1" applyBorder="1" applyAlignment="1">
      <alignment vertical="center"/>
    </xf>
    <xf numFmtId="166" fontId="189" fillId="0" borderId="38" xfId="628" applyNumberFormat="1" applyFont="1" applyFill="1" applyBorder="1" applyAlignment="1">
      <alignment vertical="center"/>
    </xf>
    <xf numFmtId="166" fontId="189" fillId="0" borderId="37" xfId="628" applyNumberFormat="1" applyFont="1" applyFill="1" applyBorder="1" applyAlignment="1">
      <alignment vertical="center"/>
    </xf>
    <xf numFmtId="166" fontId="194" fillId="0" borderId="39" xfId="628" applyNumberFormat="1" applyFont="1" applyFill="1" applyBorder="1" applyAlignment="1">
      <alignment wrapText="1"/>
    </xf>
    <xf numFmtId="166" fontId="189" fillId="0" borderId="36" xfId="628" applyNumberFormat="1" applyFont="1" applyFill="1" applyBorder="1" applyAlignment="1"/>
    <xf numFmtId="166" fontId="194" fillId="0" borderId="39" xfId="628" applyNumberFormat="1" applyFont="1" applyFill="1" applyBorder="1" applyAlignment="1">
      <alignment vertical="center"/>
    </xf>
    <xf numFmtId="0" fontId="189" fillId="0" borderId="41" xfId="628" applyFont="1" applyFill="1" applyBorder="1" applyAlignment="1">
      <alignment horizontal="left" vertical="center"/>
    </xf>
    <xf numFmtId="171" fontId="191" fillId="0" borderId="38" xfId="388" applyNumberFormat="1" applyFont="1" applyBorder="1" applyAlignment="1" applyProtection="1">
      <protection locked="0"/>
    </xf>
    <xf numFmtId="0" fontId="205" fillId="0" borderId="0" xfId="392" applyFont="1" applyFill="1" applyAlignment="1">
      <alignment vertical="center"/>
    </xf>
    <xf numFmtId="0" fontId="34" fillId="0" borderId="0" xfId="0" applyFont="1" applyAlignment="1">
      <alignment vertical="top"/>
    </xf>
    <xf numFmtId="0" fontId="184" fillId="0" borderId="0" xfId="392" applyFont="1" applyBorder="1" applyAlignment="1" applyProtection="1">
      <alignment horizontal="left"/>
      <protection locked="0"/>
    </xf>
    <xf numFmtId="0" fontId="228" fillId="0" borderId="52" xfId="1510" applyFont="1" applyBorder="1" applyAlignment="1" applyProtection="1">
      <alignment horizontal="left" vertical="top"/>
    </xf>
    <xf numFmtId="0" fontId="189" fillId="0" borderId="52" xfId="392" applyFont="1" applyFill="1" applyBorder="1" applyAlignment="1" applyProtection="1">
      <alignment horizontal="left" vertical="center"/>
      <protection locked="0"/>
    </xf>
    <xf numFmtId="0" fontId="189" fillId="0" borderId="52" xfId="392" applyFont="1" applyBorder="1" applyAlignment="1" applyProtection="1">
      <alignment horizontal="left" vertical="center"/>
      <protection locked="0"/>
    </xf>
    <xf numFmtId="0" fontId="189" fillId="29" borderId="52" xfId="0" applyFont="1" applyFill="1" applyBorder="1"/>
    <xf numFmtId="0" fontId="189" fillId="0" borderId="44" xfId="392" applyFont="1" applyBorder="1" applyAlignment="1" applyProtection="1">
      <alignment vertical="center"/>
      <protection locked="0"/>
    </xf>
    <xf numFmtId="0" fontId="189" fillId="0" borderId="42" xfId="392" applyFont="1" applyBorder="1" applyAlignment="1" applyProtection="1">
      <alignment vertical="center"/>
      <protection locked="0"/>
    </xf>
    <xf numFmtId="0" fontId="23" fillId="0" borderId="52" xfId="392" applyFont="1" applyBorder="1"/>
    <xf numFmtId="0" fontId="34" fillId="0" borderId="0" xfId="0" applyFont="1" applyAlignment="1">
      <alignment vertical="top"/>
    </xf>
    <xf numFmtId="0" fontId="228" fillId="0" borderId="0" xfId="1510" applyFont="1" applyBorder="1" applyAlignment="1" applyProtection="1">
      <alignment horizontal="left" vertical="top"/>
    </xf>
    <xf numFmtId="46" fontId="189" fillId="0" borderId="44" xfId="393" quotePrefix="1" applyNumberFormat="1" applyFont="1" applyFill="1" applyBorder="1" applyAlignment="1">
      <alignment vertical="center" wrapText="1"/>
    </xf>
    <xf numFmtId="260" fontId="186" fillId="0" borderId="37" xfId="1589" applyNumberFormat="1" applyFont="1" applyBorder="1" applyAlignment="1">
      <alignment vertical="center"/>
    </xf>
    <xf numFmtId="260" fontId="186" fillId="0" borderId="38" xfId="1589" applyNumberFormat="1" applyFont="1" applyBorder="1" applyAlignment="1">
      <alignment vertical="center"/>
    </xf>
    <xf numFmtId="260" fontId="186" fillId="0" borderId="36" xfId="392" applyNumberFormat="1" applyFont="1" applyBorder="1" applyAlignment="1">
      <alignment vertical="center"/>
    </xf>
    <xf numFmtId="166" fontId="186" fillId="0" borderId="40" xfId="392" applyNumberFormat="1" applyFont="1" applyBorder="1" applyAlignment="1">
      <alignment vertical="center"/>
    </xf>
    <xf numFmtId="166" fontId="186" fillId="0" borderId="41" xfId="392" applyNumberFormat="1" applyFont="1" applyBorder="1" applyAlignment="1">
      <alignment vertical="center"/>
    </xf>
    <xf numFmtId="166" fontId="186" fillId="0" borderId="43" xfId="392" applyNumberFormat="1" applyFont="1" applyBorder="1" applyAlignment="1">
      <alignment vertical="center"/>
    </xf>
    <xf numFmtId="174" fontId="186" fillId="0" borderId="41" xfId="392" applyNumberFormat="1" applyFont="1" applyBorder="1" applyAlignment="1">
      <alignment vertical="center"/>
    </xf>
    <xf numFmtId="174" fontId="186" fillId="0" borderId="40" xfId="392" applyNumberFormat="1" applyFont="1" applyBorder="1" applyAlignment="1">
      <alignment vertical="center"/>
    </xf>
    <xf numFmtId="171" fontId="186" fillId="0" borderId="41" xfId="392" applyNumberFormat="1" applyFont="1" applyBorder="1" applyAlignment="1">
      <alignment vertical="center"/>
    </xf>
    <xf numFmtId="174" fontId="186" fillId="0" borderId="41" xfId="392" applyNumberFormat="1" applyFont="1" applyBorder="1" applyAlignment="1"/>
    <xf numFmtId="41" fontId="186" fillId="0" borderId="42" xfId="392" applyNumberFormat="1" applyFont="1" applyBorder="1" applyAlignment="1">
      <alignment vertical="center"/>
    </xf>
    <xf numFmtId="174" fontId="186" fillId="0" borderId="42" xfId="392" applyNumberFormat="1" applyFont="1" applyBorder="1" applyAlignment="1">
      <alignment vertical="center"/>
    </xf>
    <xf numFmtId="166" fontId="186" fillId="0" borderId="42" xfId="392" applyNumberFormat="1" applyFont="1" applyBorder="1" applyAlignment="1"/>
    <xf numFmtId="264" fontId="186" fillId="0" borderId="36" xfId="392" applyNumberFormat="1" applyFont="1" applyBorder="1" applyAlignment="1"/>
    <xf numFmtId="264" fontId="186" fillId="0" borderId="41" xfId="392" applyNumberFormat="1" applyFont="1" applyBorder="1" applyAlignment="1"/>
    <xf numFmtId="264" fontId="186" fillId="0" borderId="37" xfId="392" applyNumberFormat="1" applyFont="1" applyBorder="1" applyAlignment="1"/>
    <xf numFmtId="264" fontId="186" fillId="0" borderId="38" xfId="392" applyNumberFormat="1" applyFont="1" applyBorder="1" applyAlignment="1"/>
    <xf numFmtId="264" fontId="186" fillId="0" borderId="42" xfId="392" applyNumberFormat="1" applyFont="1" applyBorder="1" applyAlignment="1"/>
    <xf numFmtId="0" fontId="243" fillId="0" borderId="13" xfId="0" applyFont="1" applyBorder="1" applyAlignment="1">
      <alignment vertical="center"/>
    </xf>
    <xf numFmtId="49" fontId="27" fillId="0" borderId="0" xfId="0" applyNumberFormat="1" applyFont="1" applyAlignment="1">
      <alignment vertical="center" wrapText="1"/>
    </xf>
    <xf numFmtId="0" fontId="243" fillId="0" borderId="13" xfId="0" applyFont="1" applyBorder="1" applyAlignment="1">
      <alignment horizontal="left" vertical="center"/>
    </xf>
    <xf numFmtId="0" fontId="228" fillId="0" borderId="54" xfId="1510" applyFont="1" applyBorder="1" applyAlignment="1" applyProtection="1">
      <alignment horizontal="left" vertical="top"/>
    </xf>
    <xf numFmtId="0" fontId="23" fillId="0" borderId="54" xfId="392" applyFont="1" applyBorder="1"/>
    <xf numFmtId="175" fontId="189" fillId="0" borderId="39" xfId="392" applyNumberFormat="1" applyFont="1" applyFill="1" applyBorder="1" applyAlignment="1">
      <alignment horizontal="right" vertical="center"/>
    </xf>
    <xf numFmtId="0" fontId="34" fillId="0" borderId="0" xfId="0" applyFont="1" applyAlignment="1">
      <alignment vertical="top"/>
    </xf>
    <xf numFmtId="0" fontId="228" fillId="0" borderId="55" xfId="1510" applyFont="1" applyBorder="1" applyAlignment="1" applyProtection="1">
      <alignment horizontal="left" vertical="top"/>
    </xf>
    <xf numFmtId="0" fontId="23" fillId="0" borderId="55" xfId="392" applyFont="1" applyBorder="1"/>
    <xf numFmtId="0" fontId="8" fillId="0" borderId="0" xfId="0" applyFont="1" applyAlignment="1">
      <alignment vertical="center"/>
    </xf>
    <xf numFmtId="260" fontId="191" fillId="29" borderId="38" xfId="601" applyNumberFormat="1" applyFont="1" applyFill="1" applyBorder="1" applyProtection="1">
      <protection locked="0"/>
    </xf>
    <xf numFmtId="0" fontId="8" fillId="0" borderId="0" xfId="642" applyFont="1" applyAlignment="1">
      <alignment horizontal="center" vertical="center"/>
    </xf>
    <xf numFmtId="175" fontId="189" fillId="46" borderId="36" xfId="392" applyNumberFormat="1" applyFont="1" applyFill="1" applyBorder="1" applyAlignment="1">
      <alignment horizontal="right" vertical="center"/>
    </xf>
    <xf numFmtId="175" fontId="189" fillId="46" borderId="38" xfId="392" applyNumberFormat="1" applyFont="1" applyFill="1" applyBorder="1" applyAlignment="1">
      <alignment horizontal="right" vertical="center"/>
    </xf>
    <xf numFmtId="171" fontId="191" fillId="46" borderId="37" xfId="388" applyNumberFormat="1" applyFont="1" applyFill="1" applyBorder="1" applyAlignment="1" applyProtection="1">
      <protection locked="0"/>
    </xf>
    <xf numFmtId="171" fontId="191" fillId="46" borderId="36" xfId="388" applyNumberFormat="1" applyFont="1" applyFill="1" applyBorder="1" applyAlignment="1" applyProtection="1">
      <protection locked="0"/>
    </xf>
    <xf numFmtId="166" fontId="191" fillId="46" borderId="38" xfId="388" applyNumberFormat="1" applyFont="1" applyFill="1" applyBorder="1" applyAlignment="1" applyProtection="1">
      <protection locked="0"/>
    </xf>
    <xf numFmtId="171" fontId="222" fillId="46" borderId="38" xfId="388" applyNumberFormat="1" applyFont="1" applyFill="1" applyBorder="1" applyAlignment="1" applyProtection="1">
      <protection locked="0"/>
    </xf>
    <xf numFmtId="171" fontId="191" fillId="46" borderId="38" xfId="388" applyNumberFormat="1" applyFont="1" applyFill="1" applyBorder="1" applyAlignment="1" applyProtection="1">
      <protection locked="0"/>
    </xf>
    <xf numFmtId="0" fontId="34" fillId="0" borderId="0" xfId="0" applyFont="1" applyFill="1" applyProtection="1"/>
    <xf numFmtId="0" fontId="34" fillId="0" borderId="0" xfId="0" applyFont="1" applyFill="1"/>
    <xf numFmtId="0" fontId="189" fillId="0" borderId="56" xfId="392" applyFont="1" applyBorder="1" applyAlignment="1">
      <alignment horizontal="left" vertical="center"/>
    </xf>
    <xf numFmtId="166" fontId="186" fillId="0" borderId="56" xfId="392" applyNumberFormat="1" applyFont="1" applyBorder="1" applyAlignment="1">
      <alignment vertical="center"/>
    </xf>
    <xf numFmtId="260" fontId="186" fillId="0" borderId="0" xfId="1589" applyNumberFormat="1" applyFont="1" applyBorder="1" applyAlignment="1">
      <alignment vertical="center"/>
    </xf>
    <xf numFmtId="261" fontId="189" fillId="0" borderId="0" xfId="393" applyNumberFormat="1" applyFont="1" applyBorder="1" applyAlignment="1">
      <alignment vertical="center"/>
    </xf>
    <xf numFmtId="261" fontId="189" fillId="0" borderId="0" xfId="393" applyNumberFormat="1" applyFont="1" applyFill="1" applyBorder="1" applyAlignment="1">
      <alignment vertical="center"/>
    </xf>
    <xf numFmtId="0" fontId="190" fillId="0" borderId="42" xfId="392" applyFont="1" applyBorder="1" applyAlignment="1">
      <alignment horizontal="left" vertical="center"/>
    </xf>
    <xf numFmtId="259" fontId="189" fillId="0" borderId="37" xfId="1449" applyNumberFormat="1" applyFont="1" applyFill="1" applyBorder="1" applyAlignment="1" applyProtection="1">
      <alignment horizontal="right" vertical="center"/>
      <protection locked="0"/>
    </xf>
    <xf numFmtId="259" fontId="189" fillId="0" borderId="37" xfId="1449" applyNumberFormat="1" applyFont="1" applyFill="1" applyBorder="1" applyAlignment="1" applyProtection="1">
      <alignment vertical="center"/>
      <protection locked="0"/>
    </xf>
    <xf numFmtId="172" fontId="189" fillId="0" borderId="37" xfId="1449" applyNumberFormat="1" applyFont="1" applyFill="1" applyBorder="1" applyAlignment="1" applyProtection="1">
      <alignment vertical="center"/>
      <protection locked="0"/>
    </xf>
    <xf numFmtId="260" fontId="191" fillId="29" borderId="37" xfId="601" applyNumberFormat="1" applyFont="1" applyFill="1" applyBorder="1" applyAlignment="1" applyProtection="1">
      <alignment vertical="center"/>
      <protection locked="0"/>
    </xf>
    <xf numFmtId="49" fontId="163" fillId="0" borderId="0" xfId="0" applyNumberFormat="1" applyFont="1" applyAlignment="1">
      <alignment horizontal="left" vertical="center"/>
    </xf>
    <xf numFmtId="49" fontId="163" fillId="0" borderId="0" xfId="0" applyNumberFormat="1" applyFont="1" applyFill="1" applyAlignment="1">
      <alignment horizontal="left"/>
    </xf>
    <xf numFmtId="0" fontId="17" fillId="0" borderId="0" xfId="0" applyFont="1" applyFill="1" applyAlignment="1"/>
    <xf numFmtId="0" fontId="0" fillId="0" borderId="0" xfId="0" applyAlignment="1"/>
    <xf numFmtId="49" fontId="163" fillId="0" borderId="0" xfId="0" applyNumberFormat="1" applyFont="1" applyFill="1" applyAlignment="1">
      <alignment horizontal="left" vertical="center"/>
    </xf>
    <xf numFmtId="0" fontId="17" fillId="0" borderId="0" xfId="0" applyFont="1" applyFill="1" applyAlignment="1">
      <alignment horizontal="right" vertical="center"/>
    </xf>
    <xf numFmtId="0" fontId="0" fillId="0" borderId="0" xfId="0" applyFill="1" applyAlignment="1">
      <alignment vertical="center"/>
    </xf>
    <xf numFmtId="0" fontId="247" fillId="0" borderId="0" xfId="0" applyFont="1" applyFill="1" applyAlignment="1">
      <alignment horizontal="left" vertical="center" indent="1"/>
    </xf>
    <xf numFmtId="0" fontId="8" fillId="0" borderId="0" xfId="0" applyFont="1" applyFill="1" applyAlignment="1">
      <alignment vertical="center"/>
    </xf>
    <xf numFmtId="0" fontId="228" fillId="0" borderId="56" xfId="1510" applyFont="1" applyBorder="1" applyAlignment="1" applyProtection="1">
      <alignment horizontal="left" vertical="top"/>
    </xf>
    <xf numFmtId="0" fontId="8" fillId="0" borderId="56" xfId="628" applyFont="1" applyBorder="1"/>
    <xf numFmtId="0" fontId="229" fillId="0" borderId="0" xfId="628" applyFont="1" applyFill="1"/>
    <xf numFmtId="0" fontId="248" fillId="0" borderId="0" xfId="392" applyFont="1" applyAlignment="1">
      <alignment vertical="center"/>
    </xf>
    <xf numFmtId="0" fontId="180" fillId="0" borderId="0" xfId="392" applyFont="1" applyFill="1" applyBorder="1"/>
    <xf numFmtId="0" fontId="27" fillId="0" borderId="0" xfId="392" applyFont="1"/>
    <xf numFmtId="175" fontId="204" fillId="0" borderId="37" xfId="392" applyNumberFormat="1" applyFont="1" applyBorder="1" applyAlignment="1">
      <alignment horizontal="right" vertical="center"/>
    </xf>
    <xf numFmtId="2" fontId="204" fillId="0" borderId="41" xfId="392" applyNumberFormat="1" applyFont="1" applyFill="1" applyBorder="1" applyAlignment="1">
      <alignment horizontal="left" vertical="center" indent="1"/>
    </xf>
    <xf numFmtId="166" fontId="204" fillId="0" borderId="36" xfId="392" applyNumberFormat="1" applyFont="1" applyFill="1" applyBorder="1" applyAlignment="1">
      <alignment vertical="center"/>
    </xf>
    <xf numFmtId="166" fontId="204" fillId="0" borderId="37" xfId="392" applyNumberFormat="1" applyFont="1" applyFill="1" applyBorder="1" applyAlignment="1">
      <alignment vertical="center"/>
    </xf>
    <xf numFmtId="2" fontId="204" fillId="0" borderId="42" xfId="392" applyNumberFormat="1" applyFont="1" applyFill="1" applyBorder="1" applyAlignment="1">
      <alignment horizontal="left" vertical="center" indent="1"/>
    </xf>
    <xf numFmtId="166" fontId="204" fillId="0" borderId="38" xfId="392" applyNumberFormat="1" applyFont="1" applyFill="1" applyBorder="1" applyAlignment="1">
      <alignment vertical="center"/>
    </xf>
    <xf numFmtId="2" fontId="204" fillId="0" borderId="0" xfId="392" applyNumberFormat="1" applyFont="1" applyFill="1" applyBorder="1" applyAlignment="1">
      <alignment horizontal="left" vertical="center" indent="1"/>
    </xf>
    <xf numFmtId="2" fontId="204" fillId="0" borderId="0" xfId="392" applyNumberFormat="1" applyFont="1" applyAlignment="1">
      <alignment horizontal="left"/>
    </xf>
    <xf numFmtId="2" fontId="204" fillId="0" borderId="0" xfId="392" applyNumberFormat="1" applyFont="1" applyAlignment="1">
      <alignment horizontal="left" vertical="center"/>
    </xf>
    <xf numFmtId="37" fontId="204" fillId="0" borderId="0" xfId="392" applyNumberFormat="1" applyFont="1" applyAlignment="1">
      <alignment horizontal="right" vertical="center"/>
    </xf>
    <xf numFmtId="0" fontId="192" fillId="0" borderId="0" xfId="392" applyFont="1" applyAlignment="1">
      <alignment vertical="center"/>
    </xf>
    <xf numFmtId="0" fontId="182" fillId="0" borderId="44" xfId="392" applyFont="1" applyBorder="1" applyAlignment="1">
      <alignment horizontal="left" vertical="center"/>
    </xf>
    <xf numFmtId="49" fontId="192" fillId="0" borderId="38" xfId="392" applyNumberFormat="1" applyFont="1" applyFill="1" applyBorder="1" applyAlignment="1">
      <alignment horizontal="right" vertical="center"/>
    </xf>
    <xf numFmtId="0" fontId="192" fillId="0" borderId="0" xfId="392" applyFont="1" applyBorder="1" applyAlignment="1">
      <alignment vertical="center"/>
    </xf>
    <xf numFmtId="171" fontId="186" fillId="29" borderId="36" xfId="392" applyNumberFormat="1" applyFont="1" applyFill="1" applyBorder="1" applyAlignment="1"/>
    <xf numFmtId="0" fontId="192" fillId="0" borderId="44" xfId="392" applyFont="1" applyBorder="1" applyAlignment="1">
      <alignment horizontal="left"/>
    </xf>
    <xf numFmtId="171" fontId="186" fillId="29" borderId="38" xfId="392" applyNumberFormat="1" applyFont="1" applyFill="1" applyBorder="1" applyAlignment="1"/>
    <xf numFmtId="0" fontId="192" fillId="0" borderId="56" xfId="392" applyFont="1" applyBorder="1" applyAlignment="1">
      <alignment horizontal="left"/>
    </xf>
    <xf numFmtId="0" fontId="192" fillId="0" borderId="13" xfId="392" applyFont="1" applyBorder="1" applyAlignment="1">
      <alignment horizontal="left"/>
    </xf>
    <xf numFmtId="171" fontId="186" fillId="29" borderId="39" xfId="392" applyNumberFormat="1" applyFont="1" applyFill="1" applyBorder="1" applyAlignment="1"/>
    <xf numFmtId="0" fontId="192" fillId="0" borderId="0" xfId="392" applyFont="1" applyBorder="1" applyAlignment="1">
      <alignment horizontal="left"/>
    </xf>
    <xf numFmtId="171" fontId="186" fillId="29" borderId="37" xfId="392" applyNumberFormat="1" applyFont="1" applyFill="1" applyBorder="1" applyAlignment="1"/>
    <xf numFmtId="0" fontId="192" fillId="0" borderId="56" xfId="392" applyFont="1" applyFill="1" applyBorder="1" applyAlignment="1">
      <alignment horizontal="left" wrapText="1"/>
    </xf>
    <xf numFmtId="0" fontId="193" fillId="0" borderId="0" xfId="392" applyFont="1" applyBorder="1" applyAlignment="1">
      <alignment vertical="center"/>
    </xf>
    <xf numFmtId="0" fontId="192" fillId="0" borderId="44" xfId="392" applyFont="1" applyBorder="1" applyAlignment="1">
      <alignment horizontal="left" wrapText="1"/>
    </xf>
    <xf numFmtId="0" fontId="8" fillId="0" borderId="0" xfId="392" applyFont="1" applyBorder="1"/>
    <xf numFmtId="0" fontId="249" fillId="0" borderId="0" xfId="392" applyFont="1" applyBorder="1"/>
    <xf numFmtId="0" fontId="182" fillId="0" borderId="0" xfId="392" applyFont="1" applyBorder="1" applyAlignment="1">
      <alignment horizontal="left" vertical="center"/>
    </xf>
    <xf numFmtId="171" fontId="192" fillId="0" borderId="56" xfId="392" applyNumberFormat="1" applyFont="1" applyFill="1" applyBorder="1" applyAlignment="1"/>
    <xf numFmtId="171" fontId="192" fillId="0" borderId="36" xfId="392" applyNumberFormat="1" applyFont="1" applyFill="1" applyBorder="1" applyAlignment="1"/>
    <xf numFmtId="171" fontId="192" fillId="0" borderId="38" xfId="392" applyNumberFormat="1" applyFont="1" applyFill="1" applyBorder="1" applyAlignment="1"/>
    <xf numFmtId="0" fontId="201" fillId="0" borderId="56" xfId="392" applyFont="1" applyBorder="1" applyAlignment="1">
      <alignment vertical="center"/>
    </xf>
    <xf numFmtId="171" fontId="192" fillId="0" borderId="44" xfId="392" applyNumberFormat="1" applyFont="1" applyFill="1" applyBorder="1" applyAlignment="1"/>
    <xf numFmtId="0" fontId="201" fillId="0" borderId="44" xfId="392" applyFont="1" applyBorder="1" applyAlignment="1">
      <alignment vertical="center"/>
    </xf>
    <xf numFmtId="171" fontId="192" fillId="0" borderId="13" xfId="392" applyNumberFormat="1" applyFont="1" applyFill="1" applyBorder="1" applyAlignment="1"/>
    <xf numFmtId="171" fontId="192" fillId="0" borderId="39" xfId="392" applyNumberFormat="1" applyFont="1" applyFill="1" applyBorder="1" applyAlignment="1"/>
    <xf numFmtId="0" fontId="201" fillId="0" borderId="13" xfId="392" applyFont="1" applyBorder="1" applyAlignment="1">
      <alignment vertical="center"/>
    </xf>
    <xf numFmtId="171" fontId="192" fillId="0" borderId="37" xfId="392" applyNumberFormat="1" applyFont="1" applyFill="1" applyBorder="1" applyAlignment="1"/>
    <xf numFmtId="0" fontId="192" fillId="0" borderId="56" xfId="392" applyFont="1" applyFill="1" applyBorder="1" applyAlignment="1">
      <alignment horizontal="left"/>
    </xf>
    <xf numFmtId="0" fontId="34" fillId="0" borderId="0" xfId="392" applyFont="1" applyBorder="1" applyAlignment="1">
      <alignment vertical="top"/>
    </xf>
    <xf numFmtId="2" fontId="250" fillId="0" borderId="44" xfId="0" applyNumberFormat="1" applyFont="1" applyBorder="1" applyAlignment="1" applyProtection="1">
      <protection locked="0"/>
    </xf>
    <xf numFmtId="2" fontId="192" fillId="0" borderId="44" xfId="392" applyNumberFormat="1" applyFont="1" applyFill="1" applyBorder="1" applyAlignment="1">
      <alignment horizontal="right" vertical="center"/>
    </xf>
    <xf numFmtId="2" fontId="192" fillId="0" borderId="0" xfId="392" applyNumberFormat="1" applyFont="1" applyFill="1" applyBorder="1" applyAlignment="1">
      <alignment horizontal="right" vertical="center"/>
    </xf>
    <xf numFmtId="171" fontId="201" fillId="0" borderId="0" xfId="392" applyNumberFormat="1" applyFont="1" applyBorder="1" applyAlignment="1">
      <alignment vertical="center"/>
    </xf>
    <xf numFmtId="0" fontId="192" fillId="0" borderId="44" xfId="392" applyFont="1" applyFill="1" applyBorder="1" applyAlignment="1">
      <alignment horizontal="left"/>
    </xf>
    <xf numFmtId="0" fontId="200" fillId="0" borderId="0" xfId="392" applyFont="1" applyAlignment="1">
      <alignment vertical="center"/>
    </xf>
    <xf numFmtId="0" fontId="200" fillId="0" borderId="0" xfId="392" applyFont="1" applyBorder="1" applyAlignment="1">
      <alignment vertical="center"/>
    </xf>
    <xf numFmtId="0" fontId="91" fillId="0" borderId="0" xfId="392" applyFont="1" applyAlignment="1">
      <alignment vertical="center"/>
    </xf>
    <xf numFmtId="168" fontId="182" fillId="0" borderId="47" xfId="392" applyNumberFormat="1" applyFont="1" applyBorder="1" applyAlignment="1">
      <alignment horizontal="center" vertical="center" wrapText="1"/>
    </xf>
    <xf numFmtId="269" fontId="201" fillId="0" borderId="36" xfId="644" applyNumberFormat="1" applyFont="1" applyFill="1" applyBorder="1" applyAlignment="1"/>
    <xf numFmtId="269" fontId="192" fillId="0" borderId="37" xfId="392" applyNumberFormat="1" applyFont="1" applyFill="1" applyBorder="1" applyAlignment="1"/>
    <xf numFmtId="269" fontId="192" fillId="0" borderId="38" xfId="392" applyNumberFormat="1" applyFont="1" applyFill="1" applyBorder="1" applyAlignment="1"/>
    <xf numFmtId="171" fontId="185" fillId="0" borderId="0" xfId="392" applyNumberFormat="1" applyFont="1" applyFill="1" applyBorder="1" applyAlignment="1"/>
    <xf numFmtId="0" fontId="8" fillId="0" borderId="0" xfId="392" applyFont="1" applyBorder="1" applyAlignment="1"/>
    <xf numFmtId="0" fontId="27" fillId="0" borderId="0" xfId="628" applyFont="1" applyBorder="1"/>
    <xf numFmtId="0" fontId="27" fillId="0" borderId="0" xfId="628" applyFont="1"/>
    <xf numFmtId="0" fontId="190" fillId="0" borderId="44" xfId="628" applyFont="1" applyBorder="1" applyAlignment="1">
      <alignment horizontal="left" vertical="center"/>
    </xf>
    <xf numFmtId="173" fontId="189" fillId="0" borderId="39" xfId="628" applyNumberFormat="1" applyFont="1" applyFill="1" applyBorder="1" applyAlignment="1">
      <alignment horizontal="right" vertical="center"/>
    </xf>
    <xf numFmtId="0" fontId="27" fillId="0" borderId="0" xfId="628" applyFont="1" applyAlignment="1">
      <alignment vertical="center"/>
    </xf>
    <xf numFmtId="0" fontId="189" fillId="0" borderId="40" xfId="628" applyFont="1" applyFill="1" applyBorder="1" applyAlignment="1">
      <alignment horizontal="left" vertical="center"/>
    </xf>
    <xf numFmtId="270" fontId="189" fillId="0" borderId="36" xfId="628" applyNumberFormat="1" applyFont="1" applyBorder="1" applyAlignment="1">
      <alignment vertical="center"/>
    </xf>
    <xf numFmtId="270" fontId="189" fillId="0" borderId="37" xfId="628" applyNumberFormat="1" applyFont="1" applyBorder="1" applyAlignment="1">
      <alignment vertical="center"/>
    </xf>
    <xf numFmtId="0" fontId="189" fillId="0" borderId="41" xfId="628" applyFont="1" applyFill="1" applyBorder="1" applyAlignment="1">
      <alignment horizontal="left" vertical="center" wrapText="1"/>
    </xf>
    <xf numFmtId="270" fontId="189" fillId="0" borderId="37" xfId="628" applyNumberFormat="1" applyFont="1" applyBorder="1" applyAlignment="1"/>
    <xf numFmtId="0" fontId="189" fillId="0" borderId="42" xfId="628" applyFont="1" applyFill="1" applyBorder="1" applyAlignment="1">
      <alignment horizontal="left" vertical="center" wrapText="1"/>
    </xf>
    <xf numFmtId="271" fontId="189" fillId="0" borderId="38" xfId="628" applyNumberFormat="1" applyFont="1" applyBorder="1" applyAlignment="1"/>
    <xf numFmtId="0" fontId="204" fillId="0" borderId="0" xfId="628" applyFont="1" applyFill="1"/>
    <xf numFmtId="0" fontId="27" fillId="0" borderId="0" xfId="628" applyFont="1" applyFill="1" applyAlignment="1">
      <alignment vertical="center"/>
    </xf>
    <xf numFmtId="166" fontId="27" fillId="0" borderId="0" xfId="628" applyNumberFormat="1" applyFont="1" applyFill="1" applyAlignment="1">
      <alignment vertical="center"/>
    </xf>
    <xf numFmtId="0" fontId="190" fillId="0" borderId="0" xfId="628" applyFont="1" applyFill="1" applyBorder="1" applyAlignment="1">
      <alignment horizontal="left" vertical="center"/>
    </xf>
    <xf numFmtId="0" fontId="204" fillId="0" borderId="0" xfId="628" applyFont="1" applyFill="1" applyBorder="1" applyAlignment="1">
      <alignment horizontal="left" vertical="center"/>
    </xf>
    <xf numFmtId="272" fontId="204" fillId="0" borderId="0" xfId="628" applyNumberFormat="1" applyFont="1" applyBorder="1" applyAlignment="1">
      <alignment vertical="center"/>
    </xf>
    <xf numFmtId="0" fontId="27" fillId="0" borderId="0" xfId="628" applyFont="1" applyAlignment="1">
      <alignment vertical="top"/>
    </xf>
    <xf numFmtId="0" fontId="205" fillId="0" borderId="0" xfId="628" applyFont="1"/>
    <xf numFmtId="0" fontId="27" fillId="0" borderId="56" xfId="628" applyFont="1" applyBorder="1" applyAlignment="1">
      <alignment horizontal="right" vertical="top"/>
    </xf>
    <xf numFmtId="0" fontId="252" fillId="0" borderId="0" xfId="628" applyFont="1" applyAlignment="1">
      <alignment vertical="center"/>
    </xf>
    <xf numFmtId="0" fontId="189" fillId="0" borderId="56" xfId="628" applyFont="1" applyBorder="1" applyAlignment="1">
      <alignment horizontal="left" vertical="center"/>
    </xf>
    <xf numFmtId="166" fontId="189" fillId="0" borderId="36" xfId="628" applyNumberFormat="1" applyFont="1" applyBorder="1" applyAlignment="1">
      <alignment vertical="center"/>
    </xf>
    <xf numFmtId="166" fontId="189" fillId="0" borderId="38" xfId="628" applyNumberFormat="1" applyFont="1" applyBorder="1" applyAlignment="1">
      <alignment vertical="center"/>
    </xf>
    <xf numFmtId="0" fontId="189" fillId="0" borderId="13" xfId="628" applyFont="1" applyBorder="1" applyAlignment="1">
      <alignment horizontal="left" vertical="center"/>
    </xf>
    <xf numFmtId="166" fontId="189" fillId="0" borderId="39" xfId="628" applyNumberFormat="1" applyFont="1" applyBorder="1" applyAlignment="1">
      <alignment vertical="center"/>
    </xf>
    <xf numFmtId="171" fontId="189" fillId="0" borderId="37" xfId="628" applyNumberFormat="1" applyFont="1" applyBorder="1" applyAlignment="1">
      <alignment vertical="center"/>
    </xf>
    <xf numFmtId="166" fontId="189" fillId="0" borderId="37" xfId="628" applyNumberFormat="1" applyFont="1" applyBorder="1" applyAlignment="1">
      <alignment vertical="center"/>
    </xf>
    <xf numFmtId="171" fontId="189" fillId="0" borderId="38" xfId="628" applyNumberFormat="1" applyFont="1" applyBorder="1" applyAlignment="1">
      <alignment vertical="center"/>
    </xf>
    <xf numFmtId="166" fontId="194" fillId="0" borderId="39" xfId="628" applyNumberFormat="1" applyFont="1" applyBorder="1" applyAlignment="1">
      <alignment vertical="center"/>
    </xf>
    <xf numFmtId="166" fontId="189" fillId="0" borderId="0" xfId="628" applyNumberFormat="1" applyFont="1" applyBorder="1" applyAlignment="1">
      <alignment vertical="center"/>
    </xf>
    <xf numFmtId="0" fontId="8" fillId="0" borderId="0" xfId="645" applyFont="1"/>
    <xf numFmtId="258" fontId="189" fillId="0" borderId="38" xfId="628" applyNumberFormat="1" applyFont="1" applyFill="1" applyBorder="1" applyAlignment="1">
      <alignment horizontal="right" vertical="center"/>
    </xf>
    <xf numFmtId="173" fontId="189" fillId="0" borderId="36" xfId="628" applyNumberFormat="1" applyFont="1" applyFill="1" applyBorder="1" applyAlignment="1">
      <alignment horizontal="right" vertical="center"/>
    </xf>
    <xf numFmtId="0" fontId="194" fillId="0" borderId="56" xfId="628" applyFont="1" applyBorder="1" applyAlignment="1">
      <alignment horizontal="left"/>
    </xf>
    <xf numFmtId="0" fontId="189" fillId="0" borderId="41" xfId="628" applyFont="1" applyBorder="1" applyAlignment="1">
      <alignment horizontal="left" vertical="center" indent="1"/>
    </xf>
    <xf numFmtId="0" fontId="189" fillId="0" borderId="42" xfId="628" applyFont="1" applyBorder="1" applyAlignment="1">
      <alignment horizontal="left" vertical="center" indent="1"/>
    </xf>
    <xf numFmtId="273" fontId="189" fillId="0" borderId="37" xfId="628" applyNumberFormat="1" applyFont="1" applyBorder="1" applyAlignment="1">
      <alignment vertical="center"/>
    </xf>
    <xf numFmtId="273" fontId="189" fillId="0" borderId="38" xfId="628" applyNumberFormat="1" applyFont="1" applyBorder="1" applyAlignment="1">
      <alignment vertical="center"/>
    </xf>
    <xf numFmtId="175" fontId="189" fillId="0" borderId="37" xfId="628" applyNumberFormat="1" applyFont="1" applyFill="1" applyBorder="1" applyAlignment="1">
      <alignment horizontal="right" vertical="center"/>
    </xf>
    <xf numFmtId="166" fontId="189" fillId="0" borderId="37" xfId="628" applyNumberFormat="1" applyFont="1" applyBorder="1" applyAlignment="1"/>
    <xf numFmtId="173" fontId="189" fillId="0" borderId="36" xfId="628" applyNumberFormat="1" applyFont="1" applyFill="1" applyBorder="1" applyAlignment="1">
      <alignment horizontal="right"/>
    </xf>
    <xf numFmtId="173" fontId="189" fillId="0" borderId="37" xfId="628" applyNumberFormat="1" applyFont="1" applyFill="1" applyBorder="1" applyAlignment="1">
      <alignment horizontal="right"/>
    </xf>
    <xf numFmtId="173" fontId="189" fillId="0" borderId="37" xfId="628" applyNumberFormat="1" applyFont="1" applyFill="1" applyBorder="1" applyAlignment="1">
      <alignment horizontal="right" vertical="center"/>
    </xf>
    <xf numFmtId="173" fontId="189" fillId="0" borderId="39" xfId="646" applyNumberFormat="1" applyFont="1" applyFill="1" applyBorder="1" applyAlignment="1">
      <alignment horizontal="right" vertical="center"/>
    </xf>
    <xf numFmtId="173" fontId="189" fillId="0" borderId="38" xfId="628" applyNumberFormat="1" applyFont="1" applyFill="1" applyBorder="1" applyAlignment="1">
      <alignment horizontal="right" vertical="center"/>
    </xf>
    <xf numFmtId="274" fontId="189" fillId="0" borderId="37" xfId="628" applyNumberFormat="1" applyFont="1" applyBorder="1" applyAlignment="1">
      <alignment vertical="center"/>
    </xf>
    <xf numFmtId="274" fontId="189" fillId="0" borderId="39" xfId="628" applyNumberFormat="1" applyFont="1" applyBorder="1" applyAlignment="1">
      <alignment vertical="center"/>
    </xf>
    <xf numFmtId="0" fontId="209" fillId="0" borderId="0" xfId="628" applyFont="1" applyBorder="1" applyAlignment="1">
      <alignment vertical="center"/>
    </xf>
    <xf numFmtId="0" fontId="27" fillId="0" borderId="0" xfId="628" applyFont="1" applyBorder="1" applyAlignment="1">
      <alignment horizontal="right" vertical="top"/>
    </xf>
    <xf numFmtId="0" fontId="189" fillId="0" borderId="44" xfId="628" applyFont="1" applyBorder="1" applyAlignment="1">
      <alignment horizontal="left" vertical="center" wrapText="1"/>
    </xf>
    <xf numFmtId="266" fontId="189" fillId="0" borderId="38" xfId="628" applyNumberFormat="1" applyFont="1" applyBorder="1" applyAlignment="1"/>
    <xf numFmtId="258" fontId="189" fillId="0" borderId="38" xfId="628" applyNumberFormat="1" applyFont="1" applyBorder="1" applyAlignment="1"/>
    <xf numFmtId="0" fontId="190" fillId="0" borderId="0" xfId="647" applyFont="1" applyBorder="1" applyAlignment="1">
      <alignment horizontal="left" vertical="center"/>
    </xf>
    <xf numFmtId="0" fontId="152" fillId="0" borderId="0" xfId="647" applyFont="1" applyAlignment="1">
      <alignment vertical="center"/>
    </xf>
    <xf numFmtId="0" fontId="189" fillId="0" borderId="56" xfId="647" applyFont="1" applyBorder="1" applyAlignment="1">
      <alignment horizontal="left" vertical="center"/>
    </xf>
    <xf numFmtId="275" fontId="189" fillId="0" borderId="36" xfId="647" applyNumberFormat="1" applyFont="1" applyFill="1" applyBorder="1" applyAlignment="1">
      <alignment horizontal="right" vertical="center"/>
    </xf>
    <xf numFmtId="0" fontId="189" fillId="0" borderId="44" xfId="647" applyFont="1" applyBorder="1" applyAlignment="1">
      <alignment horizontal="left" vertical="center"/>
    </xf>
    <xf numFmtId="275" fontId="189" fillId="0" borderId="38" xfId="647" applyNumberFormat="1" applyFont="1" applyFill="1" applyBorder="1" applyAlignment="1">
      <alignment horizontal="right" vertical="center"/>
    </xf>
    <xf numFmtId="166" fontId="189" fillId="0" borderId="36" xfId="647" applyNumberFormat="1" applyFont="1" applyFill="1" applyBorder="1" applyAlignment="1">
      <alignment vertical="center"/>
    </xf>
    <xf numFmtId="0" fontId="189" fillId="0" borderId="13" xfId="647" applyFont="1" applyBorder="1" applyAlignment="1">
      <alignment horizontal="left" vertical="center"/>
    </xf>
    <xf numFmtId="166" fontId="189" fillId="0" borderId="39" xfId="647" applyNumberFormat="1" applyFont="1" applyFill="1" applyBorder="1" applyAlignment="1">
      <alignment vertical="center"/>
    </xf>
    <xf numFmtId="275" fontId="189" fillId="0" borderId="39" xfId="647" applyNumberFormat="1" applyFont="1" applyFill="1" applyBorder="1" applyAlignment="1">
      <alignment horizontal="right" vertical="center"/>
    </xf>
    <xf numFmtId="0" fontId="189" fillId="0" borderId="0" xfId="647" applyFont="1" applyBorder="1" applyAlignment="1">
      <alignment horizontal="left" vertical="center"/>
    </xf>
    <xf numFmtId="275" fontId="189" fillId="0" borderId="37" xfId="647" applyNumberFormat="1" applyFont="1" applyFill="1" applyBorder="1" applyAlignment="1">
      <alignment horizontal="right" vertical="center"/>
    </xf>
    <xf numFmtId="166" fontId="189" fillId="0" borderId="37" xfId="647" applyNumberFormat="1" applyFont="1" applyFill="1" applyBorder="1" applyAlignment="1">
      <alignment vertical="center"/>
    </xf>
    <xf numFmtId="0" fontId="194" fillId="0" borderId="13" xfId="647" applyFont="1" applyBorder="1" applyAlignment="1">
      <alignment horizontal="left" vertical="center"/>
    </xf>
    <xf numFmtId="166" fontId="194" fillId="0" borderId="39" xfId="647" applyNumberFormat="1" applyFont="1" applyFill="1" applyBorder="1" applyAlignment="1">
      <alignment vertical="center"/>
    </xf>
    <xf numFmtId="0" fontId="40" fillId="0" borderId="0" xfId="647" applyFont="1" applyAlignment="1">
      <alignment vertical="center"/>
    </xf>
    <xf numFmtId="0" fontId="191" fillId="0" borderId="0" xfId="647" applyFont="1" applyBorder="1"/>
    <xf numFmtId="0" fontId="8" fillId="0" borderId="0" xfId="647" applyFont="1"/>
    <xf numFmtId="0" fontId="189" fillId="0" borderId="0" xfId="647" applyFont="1" applyBorder="1"/>
    <xf numFmtId="276" fontId="189" fillId="0" borderId="37" xfId="647" applyNumberFormat="1" applyFont="1" applyFill="1" applyBorder="1" applyAlignment="1">
      <alignment vertical="center"/>
    </xf>
    <xf numFmtId="0" fontId="8" fillId="0" borderId="0" xfId="0" applyFont="1"/>
    <xf numFmtId="0" fontId="189" fillId="0" borderId="44" xfId="647" applyFont="1" applyBorder="1"/>
    <xf numFmtId="276" fontId="189" fillId="0" borderId="38" xfId="647" applyNumberFormat="1" applyFont="1" applyFill="1" applyBorder="1" applyAlignment="1">
      <alignment vertical="center"/>
    </xf>
    <xf numFmtId="0" fontId="8" fillId="0" borderId="0" xfId="647" applyFont="1" applyBorder="1"/>
    <xf numFmtId="0" fontId="221" fillId="0" borderId="0" xfId="647" applyFont="1" applyBorder="1" applyAlignment="1">
      <alignment horizontal="left" vertical="center"/>
    </xf>
    <xf numFmtId="173" fontId="191" fillId="0" borderId="36" xfId="628" applyNumberFormat="1" applyFont="1" applyFill="1" applyBorder="1" applyAlignment="1">
      <alignment horizontal="right" vertical="center"/>
    </xf>
    <xf numFmtId="0" fontId="221" fillId="0" borderId="56" xfId="647" applyFont="1" applyBorder="1"/>
    <xf numFmtId="166" fontId="191" fillId="0" borderId="36" xfId="647" applyNumberFormat="1" applyFont="1" applyBorder="1"/>
    <xf numFmtId="0" fontId="191" fillId="0" borderId="36" xfId="647" applyFont="1" applyBorder="1"/>
    <xf numFmtId="0" fontId="191" fillId="0" borderId="0" xfId="647" applyFont="1"/>
    <xf numFmtId="0" fontId="191" fillId="0" borderId="0" xfId="647" applyFont="1" applyBorder="1" applyAlignment="1">
      <alignment horizontal="left" indent="1"/>
    </xf>
    <xf numFmtId="166" fontId="191" fillId="0" borderId="37" xfId="647" applyNumberFormat="1" applyFont="1" applyFill="1" applyBorder="1" applyAlignment="1">
      <alignment vertical="center"/>
    </xf>
    <xf numFmtId="0" fontId="191" fillId="0" borderId="44" xfId="647" applyFont="1" applyBorder="1" applyAlignment="1">
      <alignment horizontal="left" indent="1"/>
    </xf>
    <xf numFmtId="166" fontId="191" fillId="0" borderId="38" xfId="647" applyNumberFormat="1" applyFont="1" applyFill="1" applyBorder="1" applyAlignment="1">
      <alignment vertical="center"/>
    </xf>
    <xf numFmtId="0" fontId="222" fillId="0" borderId="13" xfId="647" applyFont="1" applyBorder="1" applyAlignment="1">
      <alignment horizontal="left" indent="1"/>
    </xf>
    <xf numFmtId="166" fontId="222" fillId="0" borderId="39" xfId="647" applyNumberFormat="1" applyFont="1" applyFill="1" applyBorder="1" applyAlignment="1">
      <alignment vertical="center"/>
    </xf>
    <xf numFmtId="0" fontId="222" fillId="0" borderId="0" xfId="647" applyFont="1"/>
    <xf numFmtId="0" fontId="221" fillId="0" borderId="56" xfId="647" applyFont="1" applyFill="1" applyBorder="1"/>
    <xf numFmtId="0" fontId="191" fillId="0" borderId="0" xfId="647" applyFont="1" applyFill="1"/>
    <xf numFmtId="0" fontId="191" fillId="0" borderId="0" xfId="647" applyFont="1" applyFill="1" applyBorder="1" applyAlignment="1">
      <alignment horizontal="left" indent="1"/>
    </xf>
    <xf numFmtId="0" fontId="222" fillId="0" borderId="0" xfId="647" applyFont="1" applyFill="1"/>
    <xf numFmtId="0" fontId="254" fillId="0" borderId="0" xfId="647" applyFont="1"/>
    <xf numFmtId="0" fontId="189" fillId="0" borderId="56" xfId="628" applyFont="1" applyFill="1" applyBorder="1" applyAlignment="1">
      <alignment horizontal="left" vertical="center"/>
    </xf>
    <xf numFmtId="0" fontId="189" fillId="0" borderId="0" xfId="628" applyFont="1" applyFill="1" applyBorder="1" applyAlignment="1">
      <alignment horizontal="left" vertical="center"/>
    </xf>
    <xf numFmtId="0" fontId="189" fillId="0" borderId="44" xfId="628" applyFont="1" applyFill="1" applyBorder="1" applyAlignment="1">
      <alignment horizontal="left" vertical="center"/>
    </xf>
    <xf numFmtId="166" fontId="189" fillId="0" borderId="38" xfId="647" applyNumberFormat="1" applyFont="1" applyFill="1" applyBorder="1" applyAlignment="1">
      <alignment vertical="center"/>
    </xf>
    <xf numFmtId="166" fontId="189" fillId="0" borderId="36" xfId="647" applyNumberFormat="1" applyFont="1" applyFill="1" applyBorder="1" applyAlignment="1">
      <alignment horizontal="right" vertical="center"/>
    </xf>
    <xf numFmtId="166" fontId="189" fillId="0" borderId="38" xfId="647" applyNumberFormat="1" applyFont="1" applyFill="1" applyBorder="1" applyAlignment="1">
      <alignment horizontal="right" vertical="center"/>
    </xf>
    <xf numFmtId="171" fontId="189" fillId="0" borderId="37" xfId="647" applyNumberFormat="1" applyFont="1" applyFill="1" applyBorder="1" applyAlignment="1">
      <alignment horizontal="right" vertical="center"/>
    </xf>
    <xf numFmtId="171" fontId="189" fillId="0" borderId="38" xfId="647" applyNumberFormat="1" applyFont="1" applyFill="1" applyBorder="1" applyAlignment="1">
      <alignment horizontal="right" vertical="center"/>
    </xf>
    <xf numFmtId="166" fontId="189" fillId="0" borderId="37" xfId="647" applyNumberFormat="1" applyFont="1" applyFill="1" applyBorder="1" applyAlignment="1">
      <alignment horizontal="right" vertical="center"/>
    </xf>
    <xf numFmtId="166" fontId="194" fillId="0" borderId="39" xfId="647" applyNumberFormat="1" applyFont="1" applyFill="1" applyBorder="1" applyAlignment="1">
      <alignment horizontal="right" vertical="center"/>
    </xf>
    <xf numFmtId="258" fontId="189" fillId="0" borderId="37" xfId="647" applyNumberFormat="1" applyFont="1" applyBorder="1" applyAlignment="1">
      <alignment vertical="center"/>
    </xf>
    <xf numFmtId="258" fontId="189" fillId="0" borderId="38" xfId="647" applyNumberFormat="1" applyFont="1" applyFill="1" applyBorder="1" applyAlignment="1">
      <alignment horizontal="right" vertical="center"/>
    </xf>
    <xf numFmtId="0" fontId="255" fillId="0" borderId="0" xfId="647" applyFont="1"/>
    <xf numFmtId="171" fontId="189" fillId="0" borderId="36" xfId="647" applyNumberFormat="1" applyFont="1" applyFill="1" applyBorder="1" applyAlignment="1">
      <alignment horizontal="right" vertical="center"/>
    </xf>
    <xf numFmtId="0" fontId="189" fillId="0" borderId="40" xfId="647" applyFont="1" applyBorder="1" applyAlignment="1">
      <alignment horizontal="left" vertical="center"/>
    </xf>
    <xf numFmtId="0" fontId="180" fillId="0" borderId="36" xfId="628" applyFont="1" applyFill="1" applyBorder="1"/>
    <xf numFmtId="0" fontId="189" fillId="0" borderId="0" xfId="648" applyFont="1" applyFill="1" applyBorder="1" applyAlignment="1">
      <alignment horizontal="left" vertical="center" indent="1"/>
    </xf>
    <xf numFmtId="166" fontId="189" fillId="0" borderId="37" xfId="648" applyNumberFormat="1" applyFont="1" applyBorder="1" applyAlignment="1">
      <alignment vertical="center"/>
    </xf>
    <xf numFmtId="166" fontId="189" fillId="0" borderId="47" xfId="648" applyNumberFormat="1" applyFont="1" applyBorder="1" applyAlignment="1">
      <alignment vertical="center"/>
    </xf>
    <xf numFmtId="0" fontId="27" fillId="0" borderId="0" xfId="648" applyFont="1" applyAlignment="1">
      <alignment vertical="center"/>
    </xf>
    <xf numFmtId="171" fontId="189" fillId="0" borderId="37" xfId="648" applyNumberFormat="1" applyFont="1" applyFill="1" applyBorder="1" applyAlignment="1">
      <alignment vertical="center"/>
    </xf>
    <xf numFmtId="171" fontId="189" fillId="0" borderId="47" xfId="648" applyNumberFormat="1" applyFont="1" applyFill="1" applyBorder="1" applyAlignment="1">
      <alignment vertical="center"/>
    </xf>
    <xf numFmtId="0" fontId="27" fillId="0" borderId="0" xfId="648" applyFont="1" applyBorder="1" applyAlignment="1">
      <alignment vertical="center"/>
    </xf>
    <xf numFmtId="171" fontId="189" fillId="0" borderId="47" xfId="648" applyNumberFormat="1" applyFont="1" applyBorder="1" applyAlignment="1">
      <alignment vertical="center"/>
    </xf>
    <xf numFmtId="0" fontId="210" fillId="0" borderId="0" xfId="648" applyFont="1" applyAlignment="1">
      <alignment vertical="center"/>
    </xf>
    <xf numFmtId="0" fontId="189" fillId="0" borderId="44" xfId="648" applyFont="1" applyFill="1" applyBorder="1" applyAlignment="1">
      <alignment horizontal="left" vertical="center" indent="1"/>
    </xf>
    <xf numFmtId="166" fontId="189" fillId="0" borderId="38" xfId="648" applyNumberFormat="1" applyFont="1" applyBorder="1" applyAlignment="1">
      <alignment vertical="center"/>
    </xf>
    <xf numFmtId="166" fontId="189" fillId="0" borderId="48" xfId="648" applyNumberFormat="1" applyFont="1" applyBorder="1" applyAlignment="1">
      <alignment vertical="center"/>
    </xf>
    <xf numFmtId="166" fontId="189" fillId="0" borderId="36" xfId="648" applyNumberFormat="1" applyFont="1" applyBorder="1" applyAlignment="1"/>
    <xf numFmtId="0" fontId="152" fillId="0" borderId="0" xfId="648" applyFont="1" applyAlignment="1">
      <alignment vertical="center"/>
    </xf>
    <xf numFmtId="0" fontId="189" fillId="0" borderId="44" xfId="648" applyFont="1" applyFill="1" applyBorder="1" applyAlignment="1">
      <alignment horizontal="left" vertical="center"/>
    </xf>
    <xf numFmtId="166" fontId="189" fillId="0" borderId="38" xfId="648" applyNumberFormat="1" applyFont="1" applyBorder="1" applyAlignment="1"/>
    <xf numFmtId="166" fontId="194" fillId="0" borderId="0" xfId="648" applyNumberFormat="1" applyFont="1" applyBorder="1" applyAlignment="1"/>
    <xf numFmtId="166" fontId="200" fillId="0" borderId="0" xfId="648" applyNumberFormat="1" applyFont="1" applyBorder="1" applyAlignment="1">
      <alignment vertical="center"/>
    </xf>
    <xf numFmtId="0" fontId="91" fillId="0" borderId="0" xfId="648" applyFont="1" applyAlignment="1">
      <alignment vertical="center"/>
    </xf>
    <xf numFmtId="0" fontId="34" fillId="0" borderId="0" xfId="648" applyFont="1"/>
    <xf numFmtId="0" fontId="8" fillId="0" borderId="0" xfId="648" applyFont="1"/>
    <xf numFmtId="0" fontId="8" fillId="0" borderId="0" xfId="648" applyFont="1" applyBorder="1"/>
    <xf numFmtId="0" fontId="198" fillId="0" borderId="0" xfId="648" applyFont="1"/>
    <xf numFmtId="166" fontId="189" fillId="0" borderId="39" xfId="647" applyNumberFormat="1" applyFont="1" applyFill="1" applyBorder="1" applyAlignment="1">
      <alignment horizontal="right" vertical="center"/>
    </xf>
    <xf numFmtId="0" fontId="191" fillId="0" borderId="40" xfId="0" applyFont="1" applyFill="1" applyBorder="1"/>
    <xf numFmtId="0" fontId="191" fillId="0" borderId="41" xfId="0" applyFont="1" applyFill="1" applyBorder="1"/>
    <xf numFmtId="0" fontId="191" fillId="0" borderId="42" xfId="0" applyFont="1" applyFill="1" applyBorder="1"/>
    <xf numFmtId="0" fontId="191" fillId="0" borderId="43" xfId="0" applyFont="1" applyFill="1" applyBorder="1"/>
    <xf numFmtId="166" fontId="189" fillId="0" borderId="36" xfId="647" applyNumberFormat="1" applyFont="1" applyBorder="1" applyAlignment="1"/>
    <xf numFmtId="166" fontId="189" fillId="0" borderId="38" xfId="647" applyNumberFormat="1" applyFont="1" applyBorder="1" applyAlignment="1"/>
    <xf numFmtId="0" fontId="189" fillId="0" borderId="44" xfId="647" quotePrefix="1" applyFont="1" applyBorder="1" applyAlignment="1">
      <alignment horizontal="left" vertical="center"/>
    </xf>
    <xf numFmtId="0" fontId="189" fillId="0" borderId="56" xfId="647" applyFont="1" applyBorder="1" applyAlignment="1">
      <alignment horizontal="left" wrapText="1"/>
    </xf>
    <xf numFmtId="0" fontId="27" fillId="0" borderId="0" xfId="647" applyFont="1" applyBorder="1" applyAlignment="1">
      <alignment vertical="center"/>
    </xf>
    <xf numFmtId="0" fontId="189" fillId="0" borderId="0" xfId="647" quotePrefix="1" applyFont="1" applyBorder="1" applyAlignment="1">
      <alignment horizontal="left" vertical="center"/>
    </xf>
    <xf numFmtId="171" fontId="189" fillId="0" borderId="37" xfId="647" applyNumberFormat="1" applyFont="1" applyBorder="1" applyAlignment="1"/>
    <xf numFmtId="0" fontId="189" fillId="0" borderId="56" xfId="647" applyFont="1" applyFill="1" applyBorder="1" applyAlignment="1">
      <alignment horizontal="left" vertical="center"/>
    </xf>
    <xf numFmtId="0" fontId="189" fillId="0" borderId="0" xfId="647" applyFont="1" applyBorder="1" applyAlignment="1">
      <alignment horizontal="left"/>
    </xf>
    <xf numFmtId="166" fontId="189" fillId="0" borderId="37" xfId="647" applyNumberFormat="1" applyFont="1" applyBorder="1" applyAlignment="1"/>
    <xf numFmtId="0" fontId="27" fillId="0" borderId="0" xfId="647" applyFont="1" applyAlignment="1">
      <alignment vertical="center"/>
    </xf>
    <xf numFmtId="0" fontId="189" fillId="0" borderId="0" xfId="647" applyFont="1" applyFill="1" applyBorder="1" applyAlignment="1">
      <alignment horizontal="left"/>
    </xf>
    <xf numFmtId="0" fontId="189" fillId="0" borderId="0" xfId="647" applyFont="1" applyBorder="1" applyAlignment="1">
      <alignment horizontal="left" wrapText="1"/>
    </xf>
    <xf numFmtId="0" fontId="189" fillId="0" borderId="0" xfId="647" applyFont="1" applyFill="1" applyBorder="1" applyAlignment="1">
      <alignment horizontal="left" wrapText="1"/>
    </xf>
    <xf numFmtId="0" fontId="189" fillId="0" borderId="44" xfId="647" applyFont="1" applyFill="1" applyBorder="1" applyAlignment="1">
      <alignment horizontal="left" wrapText="1"/>
    </xf>
    <xf numFmtId="166" fontId="189" fillId="0" borderId="38" xfId="647" applyNumberFormat="1" applyFont="1" applyFill="1" applyBorder="1" applyAlignment="1"/>
    <xf numFmtId="0" fontId="189" fillId="0" borderId="13" xfId="647" applyFont="1" applyFill="1" applyBorder="1" applyAlignment="1">
      <alignment horizontal="left" wrapText="1"/>
    </xf>
    <xf numFmtId="166" fontId="189" fillId="0" borderId="39" xfId="647" applyNumberFormat="1" applyFont="1" applyFill="1" applyBorder="1" applyAlignment="1"/>
    <xf numFmtId="0" fontId="27" fillId="0" borderId="0" xfId="647" applyFont="1" applyBorder="1" applyAlignment="1"/>
    <xf numFmtId="166" fontId="189" fillId="0" borderId="37" xfId="647" applyNumberFormat="1" applyFont="1" applyFill="1" applyBorder="1" applyAlignment="1"/>
    <xf numFmtId="0" fontId="191" fillId="0" borderId="56" xfId="647" applyFont="1" applyFill="1" applyBorder="1" applyAlignment="1">
      <alignment horizontal="left"/>
    </xf>
    <xf numFmtId="0" fontId="189" fillId="0" borderId="44" xfId="647" applyFont="1" applyFill="1" applyBorder="1" applyAlignment="1">
      <alignment horizontal="left"/>
    </xf>
    <xf numFmtId="171" fontId="189" fillId="0" borderId="38" xfId="647" applyNumberFormat="1" applyFont="1" applyFill="1" applyBorder="1" applyAlignment="1">
      <alignment horizontal="center"/>
    </xf>
    <xf numFmtId="0" fontId="194" fillId="0" borderId="13" xfId="647" applyFont="1" applyFill="1" applyBorder="1" applyAlignment="1">
      <alignment horizontal="left"/>
    </xf>
    <xf numFmtId="171" fontId="194" fillId="0" borderId="39" xfId="647" applyNumberFormat="1" applyFont="1" applyFill="1" applyBorder="1" applyAlignment="1">
      <alignment horizontal="center"/>
    </xf>
    <xf numFmtId="166" fontId="194" fillId="0" borderId="36" xfId="647" applyNumberFormat="1" applyFont="1" applyBorder="1" applyAlignment="1"/>
    <xf numFmtId="171" fontId="194" fillId="0" borderId="37" xfId="647" applyNumberFormat="1" applyFont="1" applyBorder="1" applyAlignment="1"/>
    <xf numFmtId="0" fontId="194" fillId="0" borderId="13" xfId="647" applyFont="1" applyFill="1" applyBorder="1" applyAlignment="1">
      <alignment horizontal="left" wrapText="1"/>
    </xf>
    <xf numFmtId="166" fontId="194" fillId="0" borderId="39" xfId="647" applyNumberFormat="1" applyFont="1" applyBorder="1" applyAlignment="1"/>
    <xf numFmtId="0" fontId="91" fillId="0" borderId="0" xfId="647" applyFont="1" applyBorder="1" applyAlignment="1">
      <alignment vertical="center"/>
    </xf>
    <xf numFmtId="166" fontId="189" fillId="0" borderId="13" xfId="647" applyNumberFormat="1" applyFont="1" applyBorder="1" applyAlignment="1"/>
    <xf numFmtId="0" fontId="91" fillId="0" borderId="0" xfId="647" applyFont="1" applyBorder="1" applyAlignment="1"/>
    <xf numFmtId="0" fontId="258" fillId="0" borderId="56" xfId="647" applyFont="1" applyFill="1" applyBorder="1" applyAlignment="1">
      <alignment horizontal="left"/>
    </xf>
    <xf numFmtId="171" fontId="189" fillId="0" borderId="37" xfId="647" applyNumberFormat="1" applyFont="1" applyFill="1" applyBorder="1" applyAlignment="1">
      <alignment horizontal="center"/>
    </xf>
    <xf numFmtId="0" fontId="194" fillId="0" borderId="44" xfId="647" applyFont="1" applyFill="1" applyBorder="1" applyAlignment="1">
      <alignment horizontal="left" wrapText="1"/>
    </xf>
    <xf numFmtId="171" fontId="194" fillId="0" borderId="38" xfId="647" applyNumberFormat="1" applyFont="1" applyFill="1" applyBorder="1" applyAlignment="1">
      <alignment horizontal="center"/>
    </xf>
    <xf numFmtId="171" fontId="194" fillId="0" borderId="0" xfId="647" applyNumberFormat="1" applyFont="1" applyFill="1" applyBorder="1" applyAlignment="1">
      <alignment horizontal="center"/>
    </xf>
    <xf numFmtId="259" fontId="189" fillId="0" borderId="37" xfId="648" applyNumberFormat="1" applyFont="1" applyBorder="1" applyAlignment="1">
      <alignment vertical="center"/>
    </xf>
    <xf numFmtId="0" fontId="152" fillId="0" borderId="0" xfId="648" applyFont="1" applyBorder="1" applyAlignment="1">
      <alignment vertical="center"/>
    </xf>
    <xf numFmtId="259" fontId="189" fillId="0" borderId="38" xfId="648" applyNumberFormat="1" applyFont="1" applyBorder="1" applyAlignment="1">
      <alignment vertical="center"/>
    </xf>
    <xf numFmtId="259" fontId="194" fillId="0" borderId="39" xfId="648" applyNumberFormat="1" applyFont="1" applyBorder="1" applyAlignment="1">
      <alignment vertical="center"/>
    </xf>
    <xf numFmtId="259" fontId="189" fillId="0" borderId="36" xfId="648" applyNumberFormat="1" applyFont="1" applyBorder="1" applyAlignment="1">
      <alignment vertical="center"/>
    </xf>
    <xf numFmtId="0" fontId="189" fillId="0" borderId="0" xfId="648" applyFont="1" applyFill="1"/>
    <xf numFmtId="259" fontId="191" fillId="0" borderId="0" xfId="648" applyNumberFormat="1" applyFont="1" applyFill="1"/>
    <xf numFmtId="259" fontId="191" fillId="0" borderId="0" xfId="648" applyNumberFormat="1" applyFont="1" applyFill="1" applyBorder="1"/>
    <xf numFmtId="0" fontId="8" fillId="0" borderId="0" xfId="648" applyFont="1" applyFill="1"/>
    <xf numFmtId="259" fontId="189" fillId="0" borderId="44" xfId="648" applyNumberFormat="1" applyFont="1" applyFill="1" applyBorder="1" applyAlignment="1">
      <alignment horizontal="right" vertical="center"/>
    </xf>
    <xf numFmtId="259" fontId="189" fillId="0" borderId="37" xfId="648" applyNumberFormat="1" applyFont="1" applyFill="1" applyBorder="1" applyAlignment="1">
      <alignment vertical="center"/>
    </xf>
    <xf numFmtId="259" fontId="189" fillId="0" borderId="39" xfId="648" applyNumberFormat="1" applyFont="1" applyBorder="1" applyAlignment="1">
      <alignment vertical="center"/>
    </xf>
    <xf numFmtId="49" fontId="192" fillId="0" borderId="36" xfId="647" applyNumberFormat="1" applyFont="1" applyFill="1" applyBorder="1" applyAlignment="1">
      <alignment horizontal="right" vertical="top"/>
    </xf>
    <xf numFmtId="49" fontId="192" fillId="0" borderId="46" xfId="647" applyNumberFormat="1" applyFont="1" applyFill="1" applyBorder="1" applyAlignment="1">
      <alignment horizontal="right" vertical="top"/>
    </xf>
    <xf numFmtId="0" fontId="8" fillId="0" borderId="0" xfId="647" applyFont="1" applyAlignment="1">
      <alignment vertical="center"/>
    </xf>
    <xf numFmtId="49" fontId="192" fillId="0" borderId="37" xfId="647" applyNumberFormat="1" applyFont="1" applyFill="1" applyBorder="1" applyAlignment="1">
      <alignment horizontal="right" vertical="top"/>
    </xf>
    <xf numFmtId="49" fontId="192" fillId="0" borderId="47" xfId="647" applyNumberFormat="1" applyFont="1" applyFill="1" applyBorder="1" applyAlignment="1">
      <alignment horizontal="right" vertical="top"/>
    </xf>
    <xf numFmtId="49" fontId="192" fillId="0" borderId="38" xfId="647" applyNumberFormat="1" applyFont="1" applyFill="1" applyBorder="1" applyAlignment="1">
      <alignment horizontal="right" vertical="top"/>
    </xf>
    <xf numFmtId="0" fontId="191" fillId="0" borderId="0" xfId="647" applyFont="1" applyBorder="1" applyAlignment="1">
      <alignment vertical="top"/>
    </xf>
    <xf numFmtId="0" fontId="189" fillId="0" borderId="40" xfId="647" applyFont="1" applyFill="1" applyBorder="1" applyAlignment="1">
      <alignment horizontal="left" wrapText="1"/>
    </xf>
    <xf numFmtId="171" fontId="189" fillId="29" borderId="36" xfId="647" applyNumberFormat="1" applyFont="1" applyFill="1" applyBorder="1" applyAlignment="1"/>
    <xf numFmtId="0" fontId="201" fillId="0" borderId="0" xfId="647" applyFont="1" applyBorder="1" applyAlignment="1">
      <alignment vertical="center"/>
    </xf>
    <xf numFmtId="171" fontId="189" fillId="29" borderId="37" xfId="647" applyNumberFormat="1" applyFont="1" applyFill="1" applyBorder="1" applyAlignment="1"/>
    <xf numFmtId="171" fontId="194" fillId="29" borderId="39" xfId="647" applyNumberFormat="1" applyFont="1" applyFill="1" applyBorder="1" applyAlignment="1"/>
    <xf numFmtId="0" fontId="21" fillId="0" borderId="0" xfId="647" applyFont="1" applyAlignment="1">
      <alignment vertical="center"/>
    </xf>
    <xf numFmtId="277" fontId="189" fillId="0" borderId="36" xfId="628" applyNumberFormat="1" applyFont="1" applyBorder="1" applyAlignment="1">
      <alignment vertical="center"/>
    </xf>
    <xf numFmtId="277" fontId="189" fillId="0" borderId="37" xfId="628" applyNumberFormat="1" applyFont="1" applyBorder="1" applyAlignment="1">
      <alignment vertical="center"/>
    </xf>
    <xf numFmtId="277" fontId="189" fillId="0" borderId="37" xfId="628" applyNumberFormat="1" applyFont="1" applyBorder="1" applyAlignment="1"/>
    <xf numFmtId="277" fontId="189" fillId="0" borderId="39" xfId="628" applyNumberFormat="1" applyFont="1" applyBorder="1" applyAlignment="1">
      <alignment vertical="center"/>
    </xf>
    <xf numFmtId="258" fontId="189" fillId="0" borderId="44" xfId="628" applyNumberFormat="1" applyFont="1" applyBorder="1" applyAlignment="1">
      <alignment vertical="center"/>
    </xf>
    <xf numFmtId="258" fontId="189" fillId="0" borderId="44" xfId="628" applyNumberFormat="1" applyFont="1" applyBorder="1" applyAlignment="1"/>
    <xf numFmtId="270" fontId="189" fillId="0" borderId="39" xfId="628" applyNumberFormat="1" applyFont="1" applyBorder="1" applyAlignment="1">
      <alignment vertical="center"/>
    </xf>
    <xf numFmtId="0" fontId="189" fillId="0" borderId="40" xfId="0" applyFont="1" applyFill="1" applyBorder="1"/>
    <xf numFmtId="172" fontId="189" fillId="0" borderId="36" xfId="636" applyNumberFormat="1" applyFont="1" applyFill="1" applyBorder="1"/>
    <xf numFmtId="171" fontId="189" fillId="0" borderId="36" xfId="636" applyNumberFormat="1" applyFont="1" applyFill="1" applyBorder="1"/>
    <xf numFmtId="0" fontId="189" fillId="0" borderId="41" xfId="0" applyFont="1" applyFill="1" applyBorder="1"/>
    <xf numFmtId="172" fontId="189" fillId="0" borderId="37" xfId="636" applyNumberFormat="1" applyFont="1" applyFill="1" applyBorder="1"/>
    <xf numFmtId="171" fontId="189" fillId="0" borderId="37" xfId="636" applyNumberFormat="1" applyFont="1" applyFill="1" applyBorder="1"/>
    <xf numFmtId="0" fontId="189" fillId="0" borderId="41" xfId="0" quotePrefix="1" applyFont="1" applyFill="1" applyBorder="1"/>
    <xf numFmtId="263" fontId="189" fillId="0" borderId="37" xfId="636" applyNumberFormat="1" applyFont="1" applyFill="1" applyBorder="1"/>
    <xf numFmtId="0" fontId="189" fillId="0" borderId="42" xfId="0" applyFont="1" applyFill="1" applyBorder="1"/>
    <xf numFmtId="172" fontId="189" fillId="0" borderId="38" xfId="636" applyNumberFormat="1" applyFont="1" applyFill="1" applyBorder="1"/>
    <xf numFmtId="0" fontId="194" fillId="0" borderId="43" xfId="0" applyFont="1" applyFill="1" applyBorder="1"/>
    <xf numFmtId="172" fontId="194" fillId="0" borderId="39" xfId="636" applyNumberFormat="1" applyFont="1" applyFill="1" applyBorder="1"/>
    <xf numFmtId="0" fontId="194" fillId="0" borderId="41" xfId="0" applyFont="1" applyFill="1" applyBorder="1"/>
    <xf numFmtId="172" fontId="194" fillId="0" borderId="37" xfId="636" applyNumberFormat="1" applyFont="1" applyFill="1" applyBorder="1"/>
    <xf numFmtId="0" fontId="194" fillId="0" borderId="42" xfId="0" applyFont="1" applyFill="1" applyBorder="1"/>
    <xf numFmtId="172" fontId="194" fillId="0" borderId="38" xfId="636" applyNumberFormat="1" applyFont="1" applyFill="1" applyBorder="1"/>
    <xf numFmtId="0" fontId="196" fillId="0" borderId="0" xfId="0" applyFont="1" applyFill="1" applyBorder="1"/>
    <xf numFmtId="172" fontId="196" fillId="0" borderId="0" xfId="636" applyNumberFormat="1" applyFont="1" applyFill="1" applyBorder="1"/>
    <xf numFmtId="0" fontId="194" fillId="0" borderId="40" xfId="0" applyFont="1" applyFill="1" applyBorder="1"/>
    <xf numFmtId="0" fontId="189" fillId="0" borderId="41" xfId="0" applyFont="1" applyFill="1" applyBorder="1" applyAlignment="1">
      <alignment horizontal="left" indent="1"/>
    </xf>
    <xf numFmtId="172" fontId="181" fillId="29" borderId="0" xfId="0" applyNumberFormat="1" applyFont="1" applyFill="1"/>
    <xf numFmtId="0" fontId="189" fillId="0" borderId="43" xfId="0" applyFont="1" applyFill="1" applyBorder="1" applyAlignment="1">
      <alignment horizontal="left" indent="1"/>
    </xf>
    <xf numFmtId="172" fontId="189" fillId="0" borderId="39" xfId="636" applyNumberFormat="1" applyFont="1" applyFill="1" applyBorder="1"/>
    <xf numFmtId="172" fontId="181" fillId="29" borderId="0" xfId="636" applyNumberFormat="1" applyFont="1" applyFill="1"/>
    <xf numFmtId="0" fontId="259" fillId="0" borderId="0" xfId="628" applyFont="1" applyFill="1"/>
    <xf numFmtId="171" fontId="189" fillId="0" borderId="36" xfId="649" applyNumberFormat="1" applyFont="1" applyBorder="1" applyAlignment="1">
      <alignment horizontal="left" vertical="center"/>
    </xf>
    <xf numFmtId="0" fontId="152" fillId="0" borderId="0" xfId="649" applyFont="1" applyAlignment="1">
      <alignment vertical="center"/>
    </xf>
    <xf numFmtId="171" fontId="189" fillId="0" borderId="37" xfId="649" applyNumberFormat="1" applyFont="1" applyBorder="1" applyAlignment="1">
      <alignment horizontal="left" vertical="center"/>
    </xf>
    <xf numFmtId="171" fontId="189" fillId="0" borderId="37" xfId="649" applyNumberFormat="1" applyFont="1" applyBorder="1" applyAlignment="1">
      <alignment horizontal="left"/>
    </xf>
    <xf numFmtId="0" fontId="152" fillId="0" borderId="0" xfId="649" applyFont="1" applyBorder="1" applyAlignment="1">
      <alignment vertical="center"/>
    </xf>
    <xf numFmtId="171" fontId="189" fillId="0" borderId="38" xfId="649" applyNumberFormat="1" applyFont="1" applyBorder="1" applyAlignment="1">
      <alignment horizontal="left" vertical="center"/>
    </xf>
    <xf numFmtId="171" fontId="194" fillId="0" borderId="36" xfId="649" applyNumberFormat="1" applyFont="1" applyBorder="1" applyAlignment="1">
      <alignment horizontal="left" vertical="center"/>
    </xf>
    <xf numFmtId="0" fontId="40" fillId="0" borderId="0" xfId="649" applyFont="1" applyBorder="1" applyAlignment="1">
      <alignment vertical="center"/>
    </xf>
    <xf numFmtId="171" fontId="194" fillId="0" borderId="38" xfId="649" applyNumberFormat="1" applyFont="1" applyBorder="1" applyAlignment="1">
      <alignment horizontal="left" vertical="center"/>
    </xf>
    <xf numFmtId="0" fontId="8" fillId="0" borderId="0" xfId="649" applyFont="1"/>
    <xf numFmtId="0" fontId="8" fillId="0" borderId="0" xfId="649" applyFont="1" applyBorder="1"/>
    <xf numFmtId="168" fontId="190" fillId="29" borderId="36" xfId="649" applyNumberFormat="1" applyFont="1" applyFill="1" applyBorder="1" applyAlignment="1">
      <alignment horizontal="right" vertical="center"/>
    </xf>
    <xf numFmtId="0" fontId="152" fillId="29" borderId="0" xfId="649" applyFont="1" applyFill="1" applyAlignment="1">
      <alignment vertical="center"/>
    </xf>
    <xf numFmtId="166" fontId="189" fillId="29" borderId="37" xfId="649" applyNumberFormat="1" applyFont="1" applyFill="1" applyBorder="1" applyAlignment="1">
      <alignment horizontal="right" vertical="center"/>
    </xf>
    <xf numFmtId="0" fontId="152" fillId="29" borderId="0" xfId="649" applyFont="1" applyFill="1" applyBorder="1" applyAlignment="1">
      <alignment vertical="center"/>
    </xf>
    <xf numFmtId="260" fontId="189" fillId="0" borderId="37" xfId="649" applyNumberFormat="1" applyFont="1" applyBorder="1" applyAlignment="1">
      <alignment vertical="center"/>
    </xf>
    <xf numFmtId="0" fontId="40" fillId="29" borderId="0" xfId="649" applyFont="1" applyFill="1" applyBorder="1" applyAlignment="1">
      <alignment vertical="center"/>
    </xf>
    <xf numFmtId="166" fontId="189" fillId="29" borderId="38" xfId="649" applyNumberFormat="1" applyFont="1" applyFill="1" applyBorder="1" applyAlignment="1">
      <alignment horizontal="right"/>
    </xf>
    <xf numFmtId="0" fontId="8" fillId="29" borderId="0" xfId="649" applyFont="1" applyFill="1" applyBorder="1"/>
    <xf numFmtId="275" fontId="189" fillId="0" borderId="38" xfId="647" applyNumberFormat="1" applyFont="1" applyBorder="1" applyAlignment="1">
      <alignment horizontal="right" vertical="center"/>
    </xf>
    <xf numFmtId="275" fontId="189" fillId="0" borderId="37" xfId="647" applyNumberFormat="1" applyFont="1" applyBorder="1" applyAlignment="1">
      <alignment horizontal="right" vertical="center"/>
    </xf>
    <xf numFmtId="166" fontId="189" fillId="0" borderId="0" xfId="647" applyNumberFormat="1" applyFont="1" applyFill="1" applyBorder="1" applyAlignment="1">
      <alignment vertical="center"/>
    </xf>
    <xf numFmtId="0" fontId="222" fillId="0" borderId="56" xfId="647" applyFont="1" applyFill="1" applyBorder="1"/>
    <xf numFmtId="0" fontId="8" fillId="0" borderId="0" xfId="650" applyFont="1"/>
    <xf numFmtId="0" fontId="190" fillId="0" borderId="0" xfId="647" quotePrefix="1" applyFont="1" applyFill="1" applyBorder="1" applyAlignment="1">
      <alignment horizontal="left" vertical="center" indent="1"/>
    </xf>
    <xf numFmtId="166" fontId="190" fillId="0" borderId="37" xfId="647" applyNumberFormat="1" applyFont="1" applyFill="1" applyBorder="1" applyAlignment="1">
      <alignment vertical="center"/>
    </xf>
    <xf numFmtId="258" fontId="189" fillId="0" borderId="37" xfId="647" applyNumberFormat="1" applyFont="1" applyFill="1" applyBorder="1" applyAlignment="1">
      <alignment vertical="center"/>
    </xf>
    <xf numFmtId="258" fontId="189" fillId="0" borderId="38" xfId="647" applyNumberFormat="1" applyFont="1" applyFill="1" applyBorder="1" applyAlignment="1">
      <alignment vertical="center"/>
    </xf>
    <xf numFmtId="0" fontId="189" fillId="0" borderId="0" xfId="647" applyFont="1" applyBorder="1" applyAlignment="1">
      <alignment horizontal="left" indent="1"/>
    </xf>
    <xf numFmtId="166" fontId="189" fillId="0" borderId="37" xfId="647" quotePrefix="1" applyNumberFormat="1" applyFont="1" applyFill="1" applyBorder="1" applyAlignment="1">
      <alignment horizontal="right" vertical="center"/>
    </xf>
    <xf numFmtId="0" fontId="189" fillId="0" borderId="44" xfId="647" applyFont="1" applyBorder="1" applyAlignment="1">
      <alignment horizontal="left" indent="1"/>
    </xf>
    <xf numFmtId="0" fontId="189" fillId="0" borderId="13" xfId="647" applyFont="1" applyBorder="1" applyAlignment="1">
      <alignment horizontal="left" vertical="center" indent="1"/>
    </xf>
    <xf numFmtId="166" fontId="189" fillId="0" borderId="39" xfId="647" quotePrefix="1" applyNumberFormat="1" applyFont="1" applyFill="1" applyBorder="1" applyAlignment="1">
      <alignment horizontal="right" vertical="center"/>
    </xf>
    <xf numFmtId="0" fontId="221" fillId="0" borderId="44" xfId="628" applyFont="1" applyFill="1" applyBorder="1" applyAlignment="1">
      <alignment horizontal="left" vertical="center"/>
    </xf>
    <xf numFmtId="0" fontId="191" fillId="0" borderId="0" xfId="628" applyFont="1" applyFill="1" applyBorder="1" applyAlignment="1" applyProtection="1">
      <alignment horizontal="left" vertical="center"/>
      <protection locked="0"/>
    </xf>
    <xf numFmtId="166" fontId="191" fillId="0" borderId="37" xfId="628" applyNumberFormat="1" applyFont="1" applyFill="1" applyBorder="1" applyAlignment="1" applyProtection="1">
      <alignment vertical="center"/>
      <protection locked="0"/>
    </xf>
    <xf numFmtId="166" fontId="191" fillId="0" borderId="37" xfId="628" applyNumberFormat="1" applyFont="1" applyBorder="1" applyAlignment="1" applyProtection="1">
      <alignment vertical="center"/>
      <protection locked="0"/>
    </xf>
    <xf numFmtId="166" fontId="191" fillId="0" borderId="38" xfId="628" applyNumberFormat="1" applyFont="1" applyFill="1" applyBorder="1" applyAlignment="1" applyProtection="1">
      <alignment vertical="center"/>
      <protection locked="0"/>
    </xf>
    <xf numFmtId="166" fontId="191" fillId="0" borderId="38" xfId="628" applyNumberFormat="1" applyFont="1" applyBorder="1" applyAlignment="1" applyProtection="1">
      <alignment vertical="center"/>
      <protection locked="0"/>
    </xf>
    <xf numFmtId="0" fontId="191" fillId="0" borderId="56" xfId="628" applyFont="1" applyFill="1" applyBorder="1" applyAlignment="1" applyProtection="1">
      <alignment horizontal="left" vertical="center"/>
      <protection locked="0"/>
    </xf>
    <xf numFmtId="166" fontId="191" fillId="0" borderId="36" xfId="628" applyNumberFormat="1" applyFont="1" applyFill="1" applyBorder="1" applyAlignment="1" applyProtection="1">
      <alignment vertical="center"/>
      <protection locked="0"/>
    </xf>
    <xf numFmtId="0" fontId="191" fillId="0" borderId="44" xfId="628" applyFont="1" applyFill="1" applyBorder="1" applyAlignment="1" applyProtection="1">
      <alignment horizontal="left" vertical="center"/>
      <protection locked="0"/>
    </xf>
    <xf numFmtId="0" fontId="222" fillId="0" borderId="13" xfId="628" applyFont="1" applyFill="1" applyBorder="1" applyAlignment="1" applyProtection="1">
      <alignment horizontal="left" vertical="center"/>
      <protection locked="0"/>
    </xf>
    <xf numFmtId="0" fontId="191" fillId="0" borderId="0" xfId="645" applyFont="1" applyFill="1"/>
    <xf numFmtId="0" fontId="191" fillId="0" borderId="0" xfId="645" applyFont="1"/>
    <xf numFmtId="0" fontId="222" fillId="0" borderId="40" xfId="645" applyFont="1" applyFill="1" applyBorder="1"/>
    <xf numFmtId="0" fontId="191" fillId="0" borderId="36" xfId="645" applyFont="1" applyBorder="1"/>
    <xf numFmtId="0" fontId="191" fillId="0" borderId="13" xfId="628" applyFont="1" applyFill="1" applyBorder="1" applyAlignment="1" applyProtection="1">
      <alignment horizontal="left" vertical="center"/>
      <protection locked="0"/>
    </xf>
    <xf numFmtId="166" fontId="191" fillId="0" borderId="39" xfId="628" applyNumberFormat="1" applyFont="1" applyFill="1" applyBorder="1" applyAlignment="1" applyProtection="1">
      <alignment vertical="center"/>
      <protection locked="0"/>
    </xf>
    <xf numFmtId="0" fontId="222" fillId="0" borderId="56" xfId="628" applyFont="1" applyFill="1" applyBorder="1" applyAlignment="1" applyProtection="1">
      <alignment horizontal="left" vertical="center"/>
      <protection locked="0"/>
    </xf>
    <xf numFmtId="0" fontId="191" fillId="0" borderId="0" xfId="645" applyFont="1" applyFill="1" applyBorder="1"/>
    <xf numFmtId="258" fontId="191" fillId="0" borderId="37" xfId="645" applyNumberFormat="1" applyFont="1" applyBorder="1"/>
    <xf numFmtId="0" fontId="27" fillId="0" borderId="0" xfId="645" applyFont="1"/>
    <xf numFmtId="0" fontId="191" fillId="0" borderId="44" xfId="645" applyFont="1" applyFill="1" applyBorder="1"/>
    <xf numFmtId="258" fontId="191" fillId="0" borderId="38" xfId="645" applyNumberFormat="1" applyFont="1" applyBorder="1"/>
    <xf numFmtId="175" fontId="189" fillId="0" borderId="0" xfId="628" applyNumberFormat="1" applyFont="1" applyFill="1" applyBorder="1" applyAlignment="1">
      <alignment horizontal="right"/>
    </xf>
    <xf numFmtId="175" fontId="189" fillId="0" borderId="0" xfId="628" applyNumberFormat="1" applyFont="1" applyBorder="1" applyAlignment="1">
      <alignment horizontal="right"/>
    </xf>
    <xf numFmtId="175" fontId="189" fillId="0" borderId="0" xfId="628" applyNumberFormat="1" applyFont="1" applyBorder="1" applyAlignment="1">
      <alignment horizontal="right" vertical="center"/>
    </xf>
    <xf numFmtId="0" fontId="191" fillId="0" borderId="0" xfId="628" applyFont="1" applyAlignment="1">
      <alignment vertical="center"/>
    </xf>
    <xf numFmtId="0" fontId="232" fillId="0" borderId="0" xfId="628" applyFont="1" applyAlignment="1">
      <alignment vertical="center"/>
    </xf>
    <xf numFmtId="2" fontId="189" fillId="0" borderId="0" xfId="392" applyNumberFormat="1" applyFont="1" applyFill="1" applyBorder="1" applyAlignment="1">
      <alignment horizontal="left" vertical="center" indent="1"/>
    </xf>
    <xf numFmtId="279" fontId="191" fillId="0" borderId="42" xfId="651" applyNumberFormat="1" applyFont="1" applyBorder="1" applyAlignment="1">
      <alignment vertical="center"/>
    </xf>
    <xf numFmtId="2" fontId="189" fillId="0" borderId="41" xfId="392" applyNumberFormat="1" applyFont="1" applyFill="1" applyBorder="1" applyAlignment="1">
      <alignment vertical="center"/>
    </xf>
    <xf numFmtId="49" fontId="189" fillId="0" borderId="37" xfId="392" applyNumberFormat="1" applyFont="1" applyFill="1" applyBorder="1" applyAlignment="1">
      <alignment horizontal="center" vertical="center"/>
    </xf>
    <xf numFmtId="49" fontId="191" fillId="0" borderId="37" xfId="392" applyNumberFormat="1" applyFont="1" applyBorder="1" applyAlignment="1">
      <alignment horizontal="center" vertical="center"/>
    </xf>
    <xf numFmtId="2" fontId="189" fillId="0" borderId="42" xfId="392" applyNumberFormat="1" applyFont="1" applyFill="1" applyBorder="1" applyAlignment="1">
      <alignment vertical="center"/>
    </xf>
    <xf numFmtId="49" fontId="202" fillId="0" borderId="56" xfId="392" applyNumberFormat="1" applyFont="1" applyFill="1" applyBorder="1" applyAlignment="1">
      <alignment horizontal="center" vertical="center"/>
    </xf>
    <xf numFmtId="0" fontId="205" fillId="0" borderId="56" xfId="392" applyFont="1" applyBorder="1"/>
    <xf numFmtId="0" fontId="34" fillId="0" borderId="0" xfId="392" applyFont="1"/>
    <xf numFmtId="0" fontId="245" fillId="0" borderId="0" xfId="392" applyFont="1" applyAlignment="1">
      <alignment vertical="center"/>
    </xf>
    <xf numFmtId="0" fontId="34" fillId="0" borderId="0" xfId="392" quotePrefix="1" applyFont="1" applyAlignment="1">
      <alignment vertical="center"/>
    </xf>
    <xf numFmtId="0" fontId="8" fillId="0" borderId="0" xfId="392" applyFont="1" applyAlignment="1">
      <alignment vertical="center"/>
    </xf>
    <xf numFmtId="0" fontId="34" fillId="0" borderId="0" xfId="392" quotePrefix="1" applyFont="1" applyAlignment="1"/>
    <xf numFmtId="0" fontId="8" fillId="0" borderId="0" xfId="392" applyFont="1" applyAlignment="1"/>
    <xf numFmtId="0" fontId="206" fillId="0" borderId="0" xfId="392" applyFont="1" applyAlignment="1"/>
    <xf numFmtId="0" fontId="34" fillId="0" borderId="0" xfId="392" applyFont="1" applyAlignment="1"/>
    <xf numFmtId="0" fontId="190" fillId="0" borderId="0" xfId="647" applyFont="1" applyFill="1" applyAlignment="1">
      <alignment vertical="center"/>
    </xf>
    <xf numFmtId="275" fontId="189" fillId="0" borderId="36" xfId="647" quotePrefix="1" applyNumberFormat="1" applyFont="1" applyFill="1" applyBorder="1" applyAlignment="1">
      <alignment horizontal="right"/>
    </xf>
    <xf numFmtId="275" fontId="189" fillId="0" borderId="36" xfId="647" applyNumberFormat="1" applyFont="1" applyFill="1" applyBorder="1" applyAlignment="1">
      <alignment horizontal="right"/>
    </xf>
    <xf numFmtId="0" fontId="27" fillId="0" borderId="0" xfId="647" applyFont="1" applyFill="1" applyAlignment="1">
      <alignment vertical="center"/>
    </xf>
    <xf numFmtId="0" fontId="190" fillId="0" borderId="0" xfId="647" applyFont="1" applyFill="1" applyBorder="1" applyAlignment="1">
      <alignment horizontal="left" vertical="center"/>
    </xf>
    <xf numFmtId="168" fontId="189" fillId="0" borderId="38" xfId="647" applyNumberFormat="1" applyFont="1" applyFill="1" applyBorder="1" applyAlignment="1">
      <alignment horizontal="right" vertical="center"/>
    </xf>
    <xf numFmtId="269" fontId="201" fillId="0" borderId="36" xfId="644" applyNumberFormat="1" applyFont="1" applyFill="1" applyBorder="1" applyAlignment="1">
      <alignment vertical="center"/>
    </xf>
    <xf numFmtId="0" fontId="189" fillId="0" borderId="44" xfId="647" applyFont="1" applyFill="1" applyBorder="1" applyAlignment="1">
      <alignment horizontal="left" vertical="center"/>
    </xf>
    <xf numFmtId="269" fontId="201" fillId="0" borderId="38" xfId="644" applyNumberFormat="1" applyFont="1" applyFill="1" applyBorder="1" applyAlignment="1">
      <alignment vertical="center"/>
    </xf>
    <xf numFmtId="0" fontId="27" fillId="0" borderId="0" xfId="647" applyFont="1" applyFill="1" applyBorder="1" applyAlignment="1">
      <alignment vertical="center"/>
    </xf>
    <xf numFmtId="0" fontId="206" fillId="0" borderId="0" xfId="392" applyFont="1"/>
    <xf numFmtId="0" fontId="189" fillId="0" borderId="56" xfId="647" applyFont="1" applyFill="1" applyBorder="1" applyAlignment="1">
      <alignment horizontal="left" wrapText="1"/>
    </xf>
    <xf numFmtId="0" fontId="189" fillId="0" borderId="0" xfId="647" applyFont="1" applyFill="1" applyBorder="1" applyAlignment="1">
      <alignment horizontal="left" indent="1"/>
    </xf>
    <xf numFmtId="269" fontId="201" fillId="0" borderId="37" xfId="644" applyNumberFormat="1" applyFont="1" applyFill="1" applyBorder="1" applyAlignment="1"/>
    <xf numFmtId="0" fontId="189" fillId="0" borderId="44" xfId="647" applyFont="1" applyFill="1" applyBorder="1" applyAlignment="1">
      <alignment horizontal="left" indent="1"/>
    </xf>
    <xf numFmtId="269" fontId="201" fillId="0" borderId="38" xfId="644" applyNumberFormat="1" applyFont="1" applyFill="1" applyBorder="1" applyAlignment="1"/>
    <xf numFmtId="0" fontId="189" fillId="0" borderId="40" xfId="647" applyFont="1" applyFill="1" applyBorder="1" applyAlignment="1">
      <alignment horizontal="left" vertical="center"/>
    </xf>
    <xf numFmtId="269" fontId="201" fillId="0" borderId="37" xfId="644" applyNumberFormat="1" applyFont="1" applyFill="1" applyBorder="1" applyAlignment="1">
      <alignment vertical="center"/>
    </xf>
    <xf numFmtId="0" fontId="189" fillId="0" borderId="0" xfId="647" applyFont="1" applyFill="1" applyBorder="1" applyAlignment="1">
      <alignment horizontal="left" vertical="center"/>
    </xf>
    <xf numFmtId="0" fontId="194" fillId="0" borderId="13" xfId="647" applyFont="1" applyFill="1" applyBorder="1" applyAlignment="1">
      <alignment horizontal="left" vertical="center"/>
    </xf>
    <xf numFmtId="269" fontId="21" fillId="0" borderId="39" xfId="644" applyNumberFormat="1" applyFont="1" applyFill="1" applyBorder="1" applyAlignment="1">
      <alignment vertical="center"/>
    </xf>
    <xf numFmtId="0" fontId="228" fillId="0" borderId="56" xfId="643" applyFont="1" applyBorder="1" applyAlignment="1" applyProtection="1">
      <alignment horizontal="left" vertical="top"/>
    </xf>
    <xf numFmtId="0" fontId="8" fillId="0" borderId="0" xfId="0" applyFont="1" applyAlignment="1">
      <alignment horizontal="right"/>
    </xf>
    <xf numFmtId="175" fontId="189" fillId="0" borderId="14" xfId="628" applyNumberFormat="1" applyFont="1" applyBorder="1" applyAlignment="1">
      <alignment horizontal="right" vertical="center"/>
    </xf>
    <xf numFmtId="175" fontId="189" fillId="0" borderId="39" xfId="628" applyNumberFormat="1" applyFont="1" applyFill="1" applyBorder="1" applyAlignment="1">
      <alignment horizontal="right" vertical="center"/>
    </xf>
    <xf numFmtId="280" fontId="189" fillId="0" borderId="36" xfId="392" applyNumberFormat="1" applyFont="1" applyFill="1" applyBorder="1" applyAlignment="1">
      <alignment vertical="center"/>
    </xf>
    <xf numFmtId="280" fontId="189" fillId="0" borderId="37" xfId="392" applyNumberFormat="1" applyFont="1" applyFill="1" applyBorder="1" applyAlignment="1">
      <alignment vertical="center"/>
    </xf>
    <xf numFmtId="280" fontId="189" fillId="0" borderId="38" xfId="392" applyNumberFormat="1" applyFont="1" applyFill="1" applyBorder="1" applyAlignment="1">
      <alignment vertical="center"/>
    </xf>
    <xf numFmtId="2" fontId="194" fillId="0" borderId="56" xfId="392" quotePrefix="1" applyNumberFormat="1" applyFont="1" applyFill="1" applyBorder="1" applyAlignment="1">
      <alignment horizontal="left" vertical="center"/>
    </xf>
    <xf numFmtId="2" fontId="189" fillId="0" borderId="44" xfId="392" applyNumberFormat="1" applyFont="1" applyFill="1" applyBorder="1" applyAlignment="1">
      <alignment horizontal="left" vertical="center"/>
    </xf>
    <xf numFmtId="2" fontId="194" fillId="0" borderId="44" xfId="392" applyNumberFormat="1" applyFont="1" applyFill="1" applyBorder="1" applyAlignment="1">
      <alignment horizontal="left" vertical="center"/>
    </xf>
    <xf numFmtId="2" fontId="204" fillId="0" borderId="36" xfId="392" applyNumberFormat="1" applyFont="1" applyFill="1" applyBorder="1" applyAlignment="1">
      <alignment vertical="center"/>
    </xf>
    <xf numFmtId="2" fontId="204" fillId="0" borderId="37" xfId="392" applyNumberFormat="1" applyFont="1" applyFill="1" applyBorder="1" applyAlignment="1">
      <alignment vertical="center"/>
    </xf>
    <xf numFmtId="2" fontId="204" fillId="0" borderId="37" xfId="392" applyNumberFormat="1" applyFont="1" applyFill="1" applyBorder="1" applyAlignment="1">
      <alignment horizontal="left" vertical="center"/>
    </xf>
    <xf numFmtId="2" fontId="204" fillId="0" borderId="38" xfId="392" applyNumberFormat="1" applyFont="1" applyFill="1" applyBorder="1" applyAlignment="1">
      <alignment vertical="center"/>
    </xf>
    <xf numFmtId="2" fontId="204" fillId="0" borderId="0" xfId="392" applyNumberFormat="1" applyFont="1" applyFill="1" applyBorder="1" applyAlignment="1">
      <alignment vertical="center"/>
    </xf>
    <xf numFmtId="49" fontId="204" fillId="0" borderId="0" xfId="392" applyNumberFormat="1" applyFont="1" applyFill="1" applyBorder="1" applyAlignment="1">
      <alignment vertical="center"/>
    </xf>
    <xf numFmtId="0" fontId="34" fillId="0" borderId="0" xfId="392" applyFont="1" applyAlignment="1">
      <alignment vertical="center"/>
    </xf>
    <xf numFmtId="0" fontId="34" fillId="0" borderId="0" xfId="392" quotePrefix="1" applyFont="1"/>
    <xf numFmtId="0" fontId="261" fillId="0" borderId="0" xfId="628" applyFont="1" applyFill="1"/>
    <xf numFmtId="0" fontId="189" fillId="0" borderId="40" xfId="628" applyFont="1" applyBorder="1" applyAlignment="1">
      <alignment horizontal="left" vertical="center"/>
    </xf>
    <xf numFmtId="0" fontId="189" fillId="0" borderId="41" xfId="628" applyFont="1" applyBorder="1" applyAlignment="1">
      <alignment horizontal="left" vertical="center"/>
    </xf>
    <xf numFmtId="0" fontId="194" fillId="0" borderId="43" xfId="628" applyFont="1" applyBorder="1" applyAlignment="1">
      <alignment horizontal="left" vertical="center"/>
    </xf>
    <xf numFmtId="2" fontId="204" fillId="0" borderId="56" xfId="392" applyNumberFormat="1" applyFont="1" applyFill="1" applyBorder="1" applyAlignment="1">
      <alignment vertical="center"/>
    </xf>
    <xf numFmtId="258" fontId="189" fillId="0" borderId="56" xfId="628" applyNumberFormat="1" applyFont="1" applyBorder="1" applyAlignment="1">
      <alignment vertical="center"/>
    </xf>
    <xf numFmtId="258" fontId="34" fillId="0" borderId="0" xfId="392" applyNumberFormat="1" applyFont="1" applyAlignment="1">
      <alignment vertical="center"/>
    </xf>
    <xf numFmtId="0" fontId="189" fillId="0" borderId="41" xfId="628" quotePrefix="1" applyFont="1" applyBorder="1" applyAlignment="1">
      <alignment horizontal="left" vertical="center" indent="1"/>
    </xf>
    <xf numFmtId="0" fontId="189" fillId="0" borderId="42" xfId="628" applyFont="1" applyBorder="1" applyAlignment="1">
      <alignment horizontal="left" vertical="center"/>
    </xf>
    <xf numFmtId="0" fontId="194" fillId="0" borderId="56" xfId="628" applyFont="1" applyBorder="1" applyAlignment="1">
      <alignment horizontal="left" vertical="center"/>
    </xf>
    <xf numFmtId="0" fontId="189" fillId="0" borderId="44" xfId="628" quotePrefix="1" applyFont="1" applyBorder="1" applyAlignment="1">
      <alignment horizontal="left" vertical="center" indent="1"/>
    </xf>
    <xf numFmtId="178" fontId="152" fillId="0" borderId="0" xfId="392" applyNumberFormat="1" applyFont="1" applyBorder="1" applyAlignment="1">
      <alignment vertical="center"/>
    </xf>
    <xf numFmtId="0" fontId="189" fillId="0" borderId="41" xfId="392" applyFont="1" applyFill="1" applyBorder="1" applyAlignment="1">
      <alignment vertical="center"/>
    </xf>
    <xf numFmtId="173" fontId="189" fillId="46" borderId="39" xfId="392" applyNumberFormat="1" applyFont="1" applyFill="1" applyBorder="1" applyAlignment="1">
      <alignment horizontal="right" vertical="center"/>
    </xf>
    <xf numFmtId="166" fontId="189" fillId="46" borderId="37" xfId="392" applyNumberFormat="1" applyFont="1" applyFill="1" applyBorder="1" applyAlignment="1" applyProtection="1">
      <alignment vertical="center"/>
      <protection locked="0"/>
    </xf>
    <xf numFmtId="166" fontId="190" fillId="46" borderId="37" xfId="392" applyNumberFormat="1" applyFont="1" applyFill="1" applyBorder="1" applyAlignment="1" applyProtection="1">
      <alignment vertical="center"/>
      <protection locked="0"/>
    </xf>
    <xf numFmtId="166" fontId="189" fillId="46" borderId="36" xfId="392" applyNumberFormat="1" applyFont="1" applyFill="1" applyBorder="1" applyAlignment="1" applyProtection="1">
      <alignment vertical="center"/>
      <protection locked="0"/>
    </xf>
    <xf numFmtId="171" fontId="189" fillId="46" borderId="37" xfId="395" applyNumberFormat="1" applyFont="1" applyFill="1" applyBorder="1" applyAlignment="1">
      <alignment vertical="center"/>
    </xf>
    <xf numFmtId="166" fontId="189" fillId="46" borderId="38" xfId="392" applyNumberFormat="1" applyFont="1" applyFill="1" applyBorder="1" applyAlignment="1" applyProtection="1">
      <alignment vertical="center"/>
      <protection locked="0"/>
    </xf>
    <xf numFmtId="166" fontId="194" fillId="46" borderId="39" xfId="392" applyNumberFormat="1" applyFont="1" applyFill="1" applyBorder="1" applyAlignment="1" applyProtection="1">
      <alignment vertical="center"/>
      <protection locked="0"/>
    </xf>
    <xf numFmtId="171" fontId="189" fillId="46" borderId="37" xfId="392" applyNumberFormat="1" applyFont="1" applyFill="1" applyBorder="1" applyAlignment="1" applyProtection="1">
      <alignment vertical="center"/>
      <protection locked="0"/>
    </xf>
    <xf numFmtId="171" fontId="189" fillId="46" borderId="36" xfId="1449" applyNumberFormat="1" applyFont="1" applyFill="1" applyBorder="1"/>
    <xf numFmtId="171" fontId="189" fillId="46" borderId="38" xfId="1449" applyNumberFormat="1" applyFont="1" applyFill="1" applyBorder="1"/>
    <xf numFmtId="171" fontId="194" fillId="46" borderId="39" xfId="1449" applyNumberFormat="1" applyFont="1" applyFill="1" applyBorder="1"/>
    <xf numFmtId="171" fontId="189" fillId="46" borderId="37" xfId="1449" applyNumberFormat="1" applyFont="1" applyFill="1" applyBorder="1"/>
    <xf numFmtId="171" fontId="194" fillId="46" borderId="36" xfId="1449" applyNumberFormat="1" applyFont="1" applyFill="1" applyBorder="1"/>
    <xf numFmtId="171" fontId="194" fillId="46" borderId="37" xfId="1449" applyNumberFormat="1" applyFont="1" applyFill="1" applyBorder="1"/>
    <xf numFmtId="259" fontId="189" fillId="46" borderId="37" xfId="1449" applyNumberFormat="1" applyFont="1" applyFill="1" applyBorder="1"/>
    <xf numFmtId="259" fontId="189" fillId="46" borderId="38" xfId="1449" applyNumberFormat="1" applyFont="1" applyFill="1" applyBorder="1"/>
    <xf numFmtId="172" fontId="189" fillId="46" borderId="36" xfId="1449" quotePrefix="1" applyNumberFormat="1" applyFont="1" applyFill="1" applyBorder="1" applyAlignment="1">
      <alignment horizontal="right"/>
    </xf>
    <xf numFmtId="172" fontId="189" fillId="46" borderId="38" xfId="1449" quotePrefix="1" applyNumberFormat="1" applyFont="1" applyFill="1" applyBorder="1" applyAlignment="1">
      <alignment horizontal="right" vertical="center"/>
    </xf>
    <xf numFmtId="171" fontId="192" fillId="46" borderId="37" xfId="1449" applyNumberFormat="1" applyFont="1" applyFill="1" applyBorder="1"/>
    <xf numFmtId="171" fontId="192" fillId="46" borderId="38" xfId="1449" applyNumberFormat="1" applyFont="1" applyFill="1" applyBorder="1"/>
    <xf numFmtId="171" fontId="185" fillId="46" borderId="39" xfId="1449" applyNumberFormat="1" applyFont="1" applyFill="1" applyBorder="1"/>
    <xf numFmtId="171" fontId="192" fillId="46" borderId="37" xfId="1449" applyNumberFormat="1" applyFont="1" applyFill="1" applyBorder="1" applyAlignment="1">
      <alignment horizontal="right"/>
    </xf>
    <xf numFmtId="171" fontId="185" fillId="46" borderId="37" xfId="1449" applyNumberFormat="1" applyFont="1" applyFill="1" applyBorder="1"/>
    <xf numFmtId="171" fontId="185" fillId="46" borderId="38" xfId="1449" applyNumberFormat="1" applyFont="1" applyFill="1" applyBorder="1"/>
    <xf numFmtId="168" fontId="189" fillId="46" borderId="36" xfId="392" applyNumberFormat="1" applyFont="1" applyFill="1" applyBorder="1" applyAlignment="1" applyProtection="1">
      <alignment horizontal="right" vertical="center"/>
      <protection locked="0"/>
    </xf>
    <xf numFmtId="259" fontId="189" fillId="46" borderId="37" xfId="1449" applyNumberFormat="1" applyFont="1" applyFill="1" applyBorder="1" applyAlignment="1" applyProtection="1">
      <alignment vertical="center"/>
      <protection locked="0"/>
    </xf>
    <xf numFmtId="259" fontId="189" fillId="46" borderId="37" xfId="1449" applyNumberFormat="1" applyFont="1" applyFill="1" applyBorder="1" applyAlignment="1" applyProtection="1">
      <protection locked="0"/>
    </xf>
    <xf numFmtId="259" fontId="189" fillId="46" borderId="37" xfId="1449" applyNumberFormat="1" applyFont="1" applyFill="1" applyBorder="1" applyProtection="1">
      <protection locked="0"/>
    </xf>
    <xf numFmtId="168" fontId="189" fillId="46" borderId="37" xfId="392" applyNumberFormat="1" applyFont="1" applyFill="1" applyBorder="1" applyAlignment="1" applyProtection="1">
      <alignment horizontal="right" vertical="center"/>
      <protection locked="0"/>
    </xf>
    <xf numFmtId="260" fontId="191" fillId="46" borderId="37" xfId="601" applyNumberFormat="1" applyFont="1" applyFill="1" applyBorder="1" applyProtection="1">
      <protection locked="0"/>
    </xf>
    <xf numFmtId="172" fontId="189" fillId="46" borderId="37" xfId="1449" applyNumberFormat="1" applyFont="1" applyFill="1" applyBorder="1" applyAlignment="1" applyProtection="1">
      <protection locked="0"/>
    </xf>
    <xf numFmtId="260" fontId="191" fillId="46" borderId="37" xfId="601" applyNumberFormat="1" applyFont="1" applyFill="1" applyBorder="1" applyAlignment="1" applyProtection="1">
      <protection locked="0"/>
    </xf>
    <xf numFmtId="172" fontId="192" fillId="46" borderId="37" xfId="1449" applyNumberFormat="1" applyFont="1" applyFill="1" applyBorder="1" applyAlignment="1" applyProtection="1">
      <protection locked="0"/>
    </xf>
    <xf numFmtId="172" fontId="192" fillId="46" borderId="37" xfId="1449" applyNumberFormat="1" applyFont="1" applyFill="1" applyBorder="1" applyProtection="1">
      <protection locked="0"/>
    </xf>
    <xf numFmtId="259" fontId="189" fillId="46" borderId="37" xfId="1449" applyNumberFormat="1" applyFont="1" applyFill="1" applyBorder="1" applyAlignment="1" applyProtection="1">
      <alignment horizontal="right" vertical="center"/>
      <protection locked="0"/>
    </xf>
    <xf numFmtId="172" fontId="189" fillId="46" borderId="37" xfId="1449" applyNumberFormat="1" applyFont="1" applyFill="1" applyBorder="1" applyAlignment="1" applyProtection="1">
      <alignment vertical="center"/>
      <protection locked="0"/>
    </xf>
    <xf numFmtId="260" fontId="191" fillId="46" borderId="37" xfId="601" applyNumberFormat="1" applyFont="1" applyFill="1" applyBorder="1" applyAlignment="1" applyProtection="1">
      <alignment vertical="center"/>
      <protection locked="0"/>
    </xf>
    <xf numFmtId="172" fontId="189" fillId="46" borderId="37" xfId="1449" applyNumberFormat="1" applyFont="1" applyFill="1" applyBorder="1" applyProtection="1">
      <protection locked="0"/>
    </xf>
    <xf numFmtId="172" fontId="192" fillId="46" borderId="37" xfId="601" applyNumberFormat="1" applyFont="1" applyFill="1" applyBorder="1" applyProtection="1">
      <protection locked="0"/>
    </xf>
    <xf numFmtId="177" fontId="189" fillId="46" borderId="37" xfId="1449" applyNumberFormat="1" applyFont="1" applyFill="1" applyBorder="1" applyProtection="1">
      <protection locked="0"/>
    </xf>
    <xf numFmtId="260" fontId="189" fillId="46" borderId="36" xfId="392" applyNumberFormat="1" applyFont="1" applyFill="1" applyBorder="1" applyAlignment="1" applyProtection="1">
      <alignment vertical="center"/>
      <protection locked="0"/>
    </xf>
    <xf numFmtId="260" fontId="189" fillId="46" borderId="38" xfId="392" applyNumberFormat="1" applyFont="1" applyFill="1" applyBorder="1" applyAlignment="1" applyProtection="1">
      <alignment vertical="center"/>
      <protection locked="0"/>
    </xf>
    <xf numFmtId="255" fontId="189" fillId="46" borderId="36" xfId="392" applyNumberFormat="1" applyFont="1" applyFill="1" applyBorder="1" applyAlignment="1" applyProtection="1">
      <alignment vertical="center"/>
      <protection locked="0"/>
    </xf>
    <xf numFmtId="255" fontId="194" fillId="46" borderId="39" xfId="392" applyNumberFormat="1" applyFont="1" applyFill="1" applyBorder="1" applyAlignment="1" applyProtection="1">
      <alignment vertical="center"/>
      <protection locked="0"/>
    </xf>
    <xf numFmtId="259" fontId="194" fillId="46" borderId="39" xfId="392" applyNumberFormat="1" applyFont="1" applyFill="1" applyBorder="1" applyAlignment="1">
      <alignment vertical="center"/>
    </xf>
    <xf numFmtId="171" fontId="189" fillId="46" borderId="37" xfId="392" applyNumberFormat="1" applyFont="1" applyFill="1" applyBorder="1" applyAlignment="1">
      <alignment vertical="center"/>
    </xf>
    <xf numFmtId="166" fontId="189" fillId="46" borderId="36" xfId="392" applyNumberFormat="1" applyFont="1" applyFill="1" applyBorder="1" applyAlignment="1">
      <alignment vertical="center"/>
    </xf>
    <xf numFmtId="166" fontId="189" fillId="46" borderId="37" xfId="392" applyNumberFormat="1" applyFont="1" applyFill="1" applyBorder="1" applyAlignment="1">
      <alignment vertical="center"/>
    </xf>
    <xf numFmtId="166" fontId="189" fillId="46" borderId="39" xfId="392" applyNumberFormat="1" applyFont="1" applyFill="1" applyBorder="1" applyAlignment="1">
      <alignment vertical="center"/>
    </xf>
    <xf numFmtId="166" fontId="189" fillId="46" borderId="37" xfId="392" applyNumberFormat="1" applyFont="1" applyFill="1" applyBorder="1" applyAlignment="1"/>
    <xf numFmtId="176" fontId="194" fillId="46" borderId="36" xfId="392" applyNumberFormat="1" applyFont="1" applyFill="1" applyBorder="1" applyAlignment="1">
      <alignment vertical="center"/>
    </xf>
    <xf numFmtId="166" fontId="194" fillId="46" borderId="37" xfId="392" applyNumberFormat="1" applyFont="1" applyFill="1" applyBorder="1" applyAlignment="1">
      <alignment vertical="center"/>
    </xf>
    <xf numFmtId="260" fontId="190" fillId="46" borderId="38" xfId="392" applyNumberFormat="1" applyFont="1" applyFill="1" applyBorder="1" applyAlignment="1">
      <alignment vertical="center"/>
    </xf>
    <xf numFmtId="166" fontId="194" fillId="46" borderId="39" xfId="392" applyNumberFormat="1" applyFont="1" applyFill="1" applyBorder="1" applyAlignment="1">
      <alignment horizontal="right" vertical="center"/>
    </xf>
    <xf numFmtId="260" fontId="189" fillId="46" borderId="36" xfId="392" applyNumberFormat="1" applyFont="1" applyFill="1" applyBorder="1" applyAlignment="1">
      <alignment vertical="center"/>
    </xf>
    <xf numFmtId="260" fontId="189" fillId="46" borderId="38" xfId="392" applyNumberFormat="1" applyFont="1" applyFill="1" applyBorder="1" applyAlignment="1">
      <alignment vertical="center"/>
    </xf>
    <xf numFmtId="175" fontId="204" fillId="46" borderId="36" xfId="392" applyNumberFormat="1" applyFont="1" applyFill="1" applyBorder="1" applyAlignment="1">
      <alignment horizontal="right"/>
    </xf>
    <xf numFmtId="175" fontId="204" fillId="46" borderId="38" xfId="392" applyNumberFormat="1" applyFont="1" applyFill="1" applyBorder="1" applyAlignment="1">
      <alignment horizontal="right"/>
    </xf>
    <xf numFmtId="166" fontId="200" fillId="46" borderId="39" xfId="392" applyNumberFormat="1" applyFont="1" applyFill="1" applyBorder="1" applyAlignment="1">
      <alignment vertical="center"/>
    </xf>
    <xf numFmtId="166" fontId="189" fillId="46" borderId="38" xfId="392" applyNumberFormat="1" applyFont="1" applyFill="1" applyBorder="1" applyAlignment="1">
      <alignment vertical="center"/>
    </xf>
    <xf numFmtId="166" fontId="189" fillId="46" borderId="37" xfId="395" applyNumberFormat="1" applyFont="1" applyFill="1" applyBorder="1" applyAlignment="1">
      <alignment vertical="center"/>
    </xf>
    <xf numFmtId="166" fontId="194" fillId="46" borderId="39" xfId="395" applyNumberFormat="1" applyFont="1" applyFill="1" applyBorder="1" applyAlignment="1">
      <alignment vertical="center"/>
    </xf>
    <xf numFmtId="166" fontId="189" fillId="46" borderId="38" xfId="395" applyNumberFormat="1" applyFont="1" applyFill="1" applyBorder="1" applyAlignment="1">
      <alignment vertical="center"/>
    </xf>
    <xf numFmtId="171" fontId="189" fillId="46" borderId="37" xfId="392" applyNumberFormat="1" applyFont="1" applyFill="1" applyBorder="1" applyAlignment="1">
      <alignment horizontal="right" vertical="center"/>
    </xf>
    <xf numFmtId="171" fontId="194" fillId="46" borderId="39" xfId="392" applyNumberFormat="1" applyFont="1" applyFill="1" applyBorder="1" applyAlignment="1">
      <alignment horizontal="right" vertical="center"/>
    </xf>
    <xf numFmtId="175" fontId="189" fillId="46" borderId="36" xfId="393" applyNumberFormat="1" applyFont="1" applyFill="1" applyBorder="1" applyAlignment="1">
      <alignment horizontal="right"/>
    </xf>
    <xf numFmtId="175" fontId="189" fillId="46" borderId="38" xfId="393" applyNumberFormat="1" applyFont="1" applyFill="1" applyBorder="1" applyAlignment="1">
      <alignment horizontal="right" vertical="center"/>
    </xf>
    <xf numFmtId="261" fontId="189" fillId="46" borderId="36" xfId="393" applyNumberFormat="1" applyFont="1" applyFill="1" applyBorder="1" applyAlignment="1">
      <alignment horizontal="right" vertical="center"/>
    </xf>
    <xf numFmtId="261" fontId="189" fillId="46" borderId="38" xfId="393" applyNumberFormat="1" applyFont="1" applyFill="1" applyBorder="1" applyAlignment="1">
      <alignment vertical="center"/>
    </xf>
    <xf numFmtId="181" fontId="189" fillId="46" borderId="36" xfId="392" applyNumberFormat="1" applyFont="1" applyFill="1" applyBorder="1" applyAlignment="1">
      <alignment vertical="center"/>
    </xf>
    <xf numFmtId="181" fontId="189" fillId="46" borderId="37" xfId="392" applyNumberFormat="1" applyFont="1" applyFill="1" applyBorder="1" applyAlignment="1">
      <alignment vertical="center"/>
    </xf>
    <xf numFmtId="181" fontId="189" fillId="46" borderId="36" xfId="392" quotePrefix="1" applyNumberFormat="1" applyFont="1" applyFill="1" applyBorder="1" applyAlignment="1">
      <alignment horizontal="right" vertical="center"/>
    </xf>
    <xf numFmtId="181" fontId="189" fillId="46" borderId="38" xfId="392" applyNumberFormat="1" applyFont="1" applyFill="1" applyBorder="1" applyAlignment="1">
      <alignment vertical="center"/>
    </xf>
    <xf numFmtId="181" fontId="194" fillId="46" borderId="39" xfId="392" quotePrefix="1" applyNumberFormat="1" applyFont="1" applyFill="1" applyBorder="1" applyAlignment="1">
      <alignment horizontal="right" vertical="center"/>
    </xf>
    <xf numFmtId="175" fontId="189" fillId="46" borderId="36" xfId="392" applyNumberFormat="1" applyFont="1" applyFill="1" applyBorder="1" applyAlignment="1">
      <alignment horizontal="right"/>
    </xf>
    <xf numFmtId="166" fontId="191" fillId="46" borderId="36" xfId="392" applyNumberFormat="1" applyFont="1" applyFill="1" applyBorder="1" applyAlignment="1">
      <alignment vertical="center"/>
    </xf>
    <xf numFmtId="166" fontId="191" fillId="46" borderId="37" xfId="392" applyNumberFormat="1" applyFont="1" applyFill="1" applyBorder="1" applyAlignment="1">
      <alignment vertical="center"/>
    </xf>
    <xf numFmtId="166" fontId="222" fillId="46" borderId="39" xfId="392" applyNumberFormat="1" applyFont="1" applyFill="1" applyBorder="1" applyAlignment="1"/>
    <xf numFmtId="166" fontId="189" fillId="46" borderId="0" xfId="392" applyNumberFormat="1" applyFont="1" applyFill="1" applyBorder="1" applyAlignment="1">
      <alignment vertical="center"/>
    </xf>
    <xf numFmtId="166" fontId="189" fillId="46" borderId="36" xfId="628" applyNumberFormat="1" applyFont="1" applyFill="1" applyBorder="1" applyAlignment="1"/>
    <xf numFmtId="166" fontId="189" fillId="46" borderId="38" xfId="628" applyNumberFormat="1" applyFont="1" applyFill="1" applyBorder="1" applyAlignment="1">
      <alignment vertical="center"/>
    </xf>
    <xf numFmtId="166" fontId="194" fillId="46" borderId="39" xfId="628" applyNumberFormat="1" applyFont="1" applyFill="1" applyBorder="1" applyAlignment="1">
      <alignment vertical="center"/>
    </xf>
    <xf numFmtId="166" fontId="189" fillId="46" borderId="37" xfId="628" applyNumberFormat="1" applyFont="1" applyFill="1" applyBorder="1" applyAlignment="1">
      <alignment vertical="center"/>
    </xf>
    <xf numFmtId="260" fontId="189" fillId="46" borderId="37" xfId="593" applyNumberFormat="1" applyFont="1" applyFill="1" applyBorder="1" applyAlignment="1">
      <alignment horizontal="right" vertical="center"/>
    </xf>
    <xf numFmtId="0" fontId="189" fillId="46" borderId="41" xfId="628" applyFont="1" applyFill="1" applyBorder="1" applyAlignment="1">
      <alignment horizontal="left" vertical="center"/>
    </xf>
    <xf numFmtId="260" fontId="189" fillId="46" borderId="38" xfId="593" applyNumberFormat="1" applyFont="1" applyFill="1" applyBorder="1" applyAlignment="1">
      <alignment horizontal="right" vertical="center"/>
    </xf>
    <xf numFmtId="175" fontId="189" fillId="46" borderId="36" xfId="628" applyNumberFormat="1" applyFont="1" applyFill="1" applyBorder="1" applyAlignment="1">
      <alignment horizontal="right"/>
    </xf>
    <xf numFmtId="175" fontId="189" fillId="46" borderId="37" xfId="628" applyNumberFormat="1" applyFont="1" applyFill="1" applyBorder="1" applyAlignment="1">
      <alignment horizontal="right" vertical="center"/>
    </xf>
    <xf numFmtId="171" fontId="189" fillId="46" borderId="36" xfId="628" applyNumberFormat="1" applyFont="1" applyFill="1" applyBorder="1" applyAlignment="1">
      <alignment horizontal="right" vertical="center"/>
    </xf>
    <xf numFmtId="171" fontId="189" fillId="46" borderId="37" xfId="628" applyNumberFormat="1" applyFont="1" applyFill="1" applyBorder="1" applyAlignment="1">
      <alignment horizontal="right"/>
    </xf>
    <xf numFmtId="171" fontId="189" fillId="46" borderId="37" xfId="628" applyNumberFormat="1" applyFont="1" applyFill="1" applyBorder="1" applyAlignment="1">
      <alignment horizontal="right" vertical="center"/>
    </xf>
    <xf numFmtId="171" fontId="194" fillId="46" borderId="39" xfId="628" applyNumberFormat="1" applyFont="1" applyFill="1" applyBorder="1" applyAlignment="1">
      <alignment horizontal="right" vertical="center"/>
    </xf>
    <xf numFmtId="258" fontId="189" fillId="46" borderId="37" xfId="628" applyNumberFormat="1" applyFont="1" applyFill="1" applyBorder="1" applyAlignment="1">
      <alignment vertical="center"/>
    </xf>
    <xf numFmtId="258" fontId="189" fillId="46" borderId="38" xfId="628" applyNumberFormat="1" applyFont="1" applyFill="1" applyBorder="1" applyAlignment="1">
      <alignment vertical="center"/>
    </xf>
    <xf numFmtId="262" fontId="189" fillId="46" borderId="39" xfId="628" applyNumberFormat="1" applyFont="1" applyFill="1" applyBorder="1" applyAlignment="1">
      <alignment vertical="center"/>
    </xf>
    <xf numFmtId="258" fontId="189" fillId="46" borderId="36" xfId="628" applyNumberFormat="1" applyFont="1" applyFill="1" applyBorder="1" applyAlignment="1">
      <alignment vertical="center"/>
    </xf>
    <xf numFmtId="260" fontId="189" fillId="46" borderId="37" xfId="392" applyNumberFormat="1" applyFont="1" applyFill="1" applyBorder="1" applyAlignment="1">
      <alignment vertical="center"/>
    </xf>
    <xf numFmtId="260" fontId="194" fillId="46" borderId="36" xfId="392" applyNumberFormat="1" applyFont="1" applyFill="1" applyBorder="1" applyAlignment="1">
      <alignment vertical="center"/>
    </xf>
    <xf numFmtId="260" fontId="194" fillId="46" borderId="39" xfId="392" applyNumberFormat="1" applyFont="1" applyFill="1" applyBorder="1" applyAlignment="1">
      <alignment vertical="center"/>
    </xf>
    <xf numFmtId="258" fontId="189" fillId="46" borderId="37" xfId="392" applyNumberFormat="1" applyFont="1" applyFill="1" applyBorder="1" applyAlignment="1">
      <alignment vertical="center"/>
    </xf>
    <xf numFmtId="264" fontId="191" fillId="46" borderId="37" xfId="392" applyNumberFormat="1" applyFont="1" applyFill="1" applyBorder="1" applyAlignment="1">
      <alignment vertical="center"/>
    </xf>
    <xf numFmtId="264" fontId="191" fillId="46" borderId="39" xfId="392" applyNumberFormat="1" applyFont="1" applyFill="1" applyBorder="1" applyAlignment="1">
      <alignment vertical="center"/>
    </xf>
    <xf numFmtId="264" fontId="191" fillId="46" borderId="36" xfId="392" applyNumberFormat="1" applyFont="1" applyFill="1" applyBorder="1" applyAlignment="1">
      <alignment vertical="center"/>
    </xf>
    <xf numFmtId="264" fontId="222" fillId="46" borderId="39" xfId="392" applyNumberFormat="1" applyFont="1" applyFill="1" applyBorder="1" applyAlignment="1">
      <alignment vertical="center"/>
    </xf>
    <xf numFmtId="264" fontId="189" fillId="46" borderId="36" xfId="392" applyNumberFormat="1" applyFont="1" applyFill="1" applyBorder="1" applyAlignment="1">
      <alignment vertical="center"/>
    </xf>
    <xf numFmtId="166" fontId="192" fillId="46" borderId="36" xfId="392" applyNumberFormat="1" applyFont="1" applyFill="1" applyBorder="1" applyAlignment="1">
      <alignment vertical="center"/>
    </xf>
    <xf numFmtId="166" fontId="189" fillId="46" borderId="36" xfId="392" applyNumberFormat="1" applyFont="1" applyFill="1" applyBorder="1" applyAlignment="1"/>
    <xf numFmtId="166" fontId="186" fillId="46" borderId="36" xfId="392" applyNumberFormat="1" applyFont="1" applyFill="1" applyBorder="1" applyAlignment="1">
      <alignment vertical="center"/>
    </xf>
    <xf numFmtId="166" fontId="186" fillId="46" borderId="37" xfId="392" applyNumberFormat="1" applyFont="1" applyFill="1" applyBorder="1" applyAlignment="1">
      <alignment vertical="center"/>
    </xf>
    <xf numFmtId="166" fontId="186" fillId="46" borderId="41" xfId="392" applyNumberFormat="1" applyFont="1" applyFill="1" applyBorder="1" applyAlignment="1">
      <alignment vertical="center"/>
    </xf>
    <xf numFmtId="166" fontId="186" fillId="46" borderId="39" xfId="392" applyNumberFormat="1" applyFont="1" applyFill="1" applyBorder="1" applyAlignment="1">
      <alignment vertical="center"/>
    </xf>
    <xf numFmtId="174" fontId="186" fillId="46" borderId="41" xfId="392" applyNumberFormat="1" applyFont="1" applyFill="1" applyBorder="1" applyAlignment="1">
      <alignment vertical="center"/>
    </xf>
    <xf numFmtId="171" fontId="186" fillId="46" borderId="41" xfId="392" applyNumberFormat="1" applyFont="1" applyFill="1" applyBorder="1" applyAlignment="1">
      <alignment vertical="center"/>
    </xf>
    <xf numFmtId="174" fontId="186" fillId="46" borderId="41" xfId="392" applyNumberFormat="1" applyFont="1" applyFill="1" applyBorder="1" applyAlignment="1"/>
    <xf numFmtId="41" fontId="186" fillId="46" borderId="42" xfId="392" applyNumberFormat="1" applyFont="1" applyFill="1" applyBorder="1" applyAlignment="1">
      <alignment vertical="center"/>
    </xf>
    <xf numFmtId="174" fontId="186" fillId="46" borderId="42" xfId="392" applyNumberFormat="1" applyFont="1" applyFill="1" applyBorder="1" applyAlignment="1">
      <alignment vertical="center"/>
    </xf>
    <xf numFmtId="166" fontId="186" fillId="46" borderId="43" xfId="392" applyNumberFormat="1" applyFont="1" applyFill="1" applyBorder="1" applyAlignment="1">
      <alignment vertical="center"/>
    </xf>
    <xf numFmtId="264" fontId="186" fillId="46" borderId="36" xfId="392" applyNumberFormat="1" applyFont="1" applyFill="1" applyBorder="1" applyAlignment="1"/>
    <xf numFmtId="264" fontId="186" fillId="46" borderId="37" xfId="392" applyNumberFormat="1" applyFont="1" applyFill="1" applyBorder="1" applyAlignment="1"/>
    <xf numFmtId="264" fontId="186" fillId="46" borderId="38" xfId="392" applyNumberFormat="1" applyFont="1" applyFill="1" applyBorder="1" applyAlignment="1"/>
    <xf numFmtId="166" fontId="186" fillId="46" borderId="38" xfId="392" applyNumberFormat="1" applyFont="1" applyFill="1" applyBorder="1" applyAlignment="1">
      <alignment vertical="center"/>
    </xf>
    <xf numFmtId="174" fontId="186" fillId="46" borderId="36" xfId="392" applyNumberFormat="1" applyFont="1" applyFill="1" applyBorder="1" applyAlignment="1">
      <alignment vertical="center"/>
    </xf>
    <xf numFmtId="166" fontId="196" fillId="46" borderId="39" xfId="392" applyNumberFormat="1" applyFont="1" applyFill="1" applyBorder="1" applyAlignment="1">
      <alignment vertical="center"/>
    </xf>
    <xf numFmtId="260" fontId="201" fillId="46" borderId="37" xfId="392" applyNumberFormat="1" applyFont="1" applyFill="1" applyBorder="1" applyAlignment="1"/>
    <xf numFmtId="260" fontId="201" fillId="46" borderId="38" xfId="392" applyNumberFormat="1" applyFont="1" applyFill="1" applyBorder="1" applyAlignment="1"/>
    <xf numFmtId="260" fontId="192" fillId="46" borderId="36" xfId="392" applyNumberFormat="1" applyFont="1" applyFill="1" applyBorder="1" applyAlignment="1"/>
    <xf numFmtId="260" fontId="192" fillId="46" borderId="37" xfId="392" applyNumberFormat="1" applyFont="1" applyFill="1" applyBorder="1" applyAlignment="1"/>
    <xf numFmtId="260" fontId="192" fillId="46" borderId="38" xfId="392" applyNumberFormat="1" applyFont="1" applyFill="1" applyBorder="1" applyAlignment="1"/>
    <xf numFmtId="260" fontId="191" fillId="46" borderId="38" xfId="601" applyNumberFormat="1" applyFont="1" applyFill="1" applyBorder="1" applyAlignment="1" applyProtection="1">
      <protection locked="0"/>
    </xf>
    <xf numFmtId="175" fontId="204" fillId="46" borderId="36" xfId="392" applyNumberFormat="1" applyFont="1" applyFill="1" applyBorder="1" applyAlignment="1">
      <alignment horizontal="right" vertical="center"/>
    </xf>
    <xf numFmtId="175" fontId="204" fillId="46" borderId="37" xfId="392" applyNumberFormat="1" applyFont="1" applyFill="1" applyBorder="1" applyAlignment="1">
      <alignment horizontal="right" vertical="center"/>
    </xf>
    <xf numFmtId="166" fontId="204" fillId="46" borderId="36" xfId="392" applyNumberFormat="1" applyFont="1" applyFill="1" applyBorder="1" applyAlignment="1">
      <alignment vertical="center"/>
    </xf>
    <xf numFmtId="166" fontId="204" fillId="46" borderId="37" xfId="392" applyNumberFormat="1" applyFont="1" applyFill="1" applyBorder="1" applyAlignment="1">
      <alignment vertical="center"/>
    </xf>
    <xf numFmtId="166" fontId="204" fillId="46" borderId="38" xfId="392" applyNumberFormat="1" applyFont="1" applyFill="1" applyBorder="1" applyAlignment="1">
      <alignment vertical="center"/>
    </xf>
    <xf numFmtId="49" fontId="192" fillId="46" borderId="38" xfId="392" applyNumberFormat="1" applyFont="1" applyFill="1" applyBorder="1" applyAlignment="1">
      <alignment horizontal="right" vertical="center"/>
    </xf>
    <xf numFmtId="171" fontId="186" fillId="46" borderId="36" xfId="392" applyNumberFormat="1" applyFont="1" applyFill="1" applyBorder="1" applyAlignment="1"/>
    <xf numFmtId="171" fontId="186" fillId="46" borderId="38" xfId="392" applyNumberFormat="1" applyFont="1" applyFill="1" applyBorder="1" applyAlignment="1"/>
    <xf numFmtId="171" fontId="186" fillId="46" borderId="39" xfId="392" applyNumberFormat="1" applyFont="1" applyFill="1" applyBorder="1" applyAlignment="1"/>
    <xf numFmtId="171" fontId="186" fillId="46" borderId="37" xfId="392" applyNumberFormat="1" applyFont="1" applyFill="1" applyBorder="1" applyAlignment="1"/>
    <xf numFmtId="171" fontId="192" fillId="46" borderId="36" xfId="392" applyNumberFormat="1" applyFont="1" applyFill="1" applyBorder="1" applyAlignment="1"/>
    <xf numFmtId="171" fontId="192" fillId="46" borderId="38" xfId="392" applyNumberFormat="1" applyFont="1" applyFill="1" applyBorder="1" applyAlignment="1"/>
    <xf numFmtId="171" fontId="192" fillId="46" borderId="39" xfId="392" applyNumberFormat="1" applyFont="1" applyFill="1" applyBorder="1" applyAlignment="1"/>
    <xf numFmtId="171" fontId="192" fillId="46" borderId="37" xfId="392" applyNumberFormat="1" applyFont="1" applyFill="1" applyBorder="1" applyAlignment="1"/>
    <xf numFmtId="49" fontId="192" fillId="0" borderId="44" xfId="392" applyNumberFormat="1" applyFont="1" applyFill="1" applyBorder="1" applyAlignment="1">
      <alignment vertical="center"/>
    </xf>
    <xf numFmtId="49" fontId="192" fillId="0" borderId="42" xfId="392" applyNumberFormat="1" applyFont="1" applyFill="1" applyBorder="1" applyAlignment="1">
      <alignment vertical="center"/>
    </xf>
    <xf numFmtId="269" fontId="201" fillId="46" borderId="36" xfId="644" applyNumberFormat="1" applyFont="1" applyFill="1" applyBorder="1" applyAlignment="1"/>
    <xf numFmtId="269" fontId="192" fillId="46" borderId="37" xfId="392" applyNumberFormat="1" applyFont="1" applyFill="1" applyBorder="1" applyAlignment="1"/>
    <xf numFmtId="269" fontId="192" fillId="46" borderId="38" xfId="392" applyNumberFormat="1" applyFont="1" applyFill="1" applyBorder="1" applyAlignment="1"/>
    <xf numFmtId="270" fontId="189" fillId="46" borderId="36" xfId="628" applyNumberFormat="1" applyFont="1" applyFill="1" applyBorder="1" applyAlignment="1">
      <alignment vertical="center"/>
    </xf>
    <xf numFmtId="270" fontId="189" fillId="46" borderId="37" xfId="628" applyNumberFormat="1" applyFont="1" applyFill="1" applyBorder="1" applyAlignment="1">
      <alignment vertical="center"/>
    </xf>
    <xf numFmtId="270" fontId="189" fillId="46" borderId="37" xfId="628" applyNumberFormat="1" applyFont="1" applyFill="1" applyBorder="1" applyAlignment="1"/>
    <xf numFmtId="271" fontId="189" fillId="46" borderId="38" xfId="628" applyNumberFormat="1" applyFont="1" applyFill="1" applyBorder="1" applyAlignment="1"/>
    <xf numFmtId="258" fontId="189" fillId="46" borderId="38" xfId="628" applyNumberFormat="1" applyFont="1" applyFill="1" applyBorder="1" applyAlignment="1">
      <alignment horizontal="right" vertical="center"/>
    </xf>
    <xf numFmtId="166" fontId="189" fillId="46" borderId="36" xfId="628" applyNumberFormat="1" applyFont="1" applyFill="1" applyBorder="1" applyAlignment="1">
      <alignment vertical="center"/>
    </xf>
    <xf numFmtId="166" fontId="189" fillId="46" borderId="39" xfId="628" applyNumberFormat="1" applyFont="1" applyFill="1" applyBorder="1" applyAlignment="1">
      <alignment vertical="center"/>
    </xf>
    <xf numFmtId="171" fontId="189" fillId="46" borderId="37" xfId="628" applyNumberFormat="1" applyFont="1" applyFill="1" applyBorder="1" applyAlignment="1">
      <alignment vertical="center"/>
    </xf>
    <xf numFmtId="171" fontId="189" fillId="46" borderId="38" xfId="628" applyNumberFormat="1" applyFont="1" applyFill="1" applyBorder="1" applyAlignment="1">
      <alignment vertical="center"/>
    </xf>
    <xf numFmtId="173" fontId="189" fillId="46" borderId="36" xfId="628" applyNumberFormat="1" applyFont="1" applyFill="1" applyBorder="1" applyAlignment="1">
      <alignment horizontal="right" vertical="center"/>
    </xf>
    <xf numFmtId="273" fontId="189" fillId="46" borderId="37" xfId="628" applyNumberFormat="1" applyFont="1" applyFill="1" applyBorder="1" applyAlignment="1">
      <alignment vertical="center"/>
    </xf>
    <xf numFmtId="273" fontId="189" fillId="46" borderId="38" xfId="628" applyNumberFormat="1" applyFont="1" applyFill="1" applyBorder="1" applyAlignment="1">
      <alignment vertical="center"/>
    </xf>
    <xf numFmtId="274" fontId="189" fillId="46" borderId="37" xfId="628" applyNumberFormat="1" applyFont="1" applyFill="1" applyBorder="1" applyAlignment="1">
      <alignment vertical="center"/>
    </xf>
    <xf numFmtId="266" fontId="189" fillId="46" borderId="38" xfId="628" applyNumberFormat="1" applyFont="1" applyFill="1" applyBorder="1" applyAlignment="1"/>
    <xf numFmtId="258" fontId="189" fillId="46" borderId="38" xfId="628" applyNumberFormat="1" applyFont="1" applyFill="1" applyBorder="1" applyAlignment="1"/>
    <xf numFmtId="275" fontId="189" fillId="46" borderId="36" xfId="647" applyNumberFormat="1" applyFont="1" applyFill="1" applyBorder="1" applyAlignment="1">
      <alignment horizontal="right" vertical="center"/>
    </xf>
    <xf numFmtId="275" fontId="189" fillId="46" borderId="38" xfId="647" applyNumberFormat="1" applyFont="1" applyFill="1" applyBorder="1" applyAlignment="1">
      <alignment horizontal="right" vertical="center"/>
    </xf>
    <xf numFmtId="166" fontId="189" fillId="46" borderId="36" xfId="647" applyNumberFormat="1" applyFont="1" applyFill="1" applyBorder="1" applyAlignment="1">
      <alignment vertical="center"/>
    </xf>
    <xf numFmtId="166" fontId="189" fillId="46" borderId="39" xfId="647" applyNumberFormat="1" applyFont="1" applyFill="1" applyBorder="1" applyAlignment="1">
      <alignment vertical="center"/>
    </xf>
    <xf numFmtId="275" fontId="189" fillId="46" borderId="39" xfId="647" applyNumberFormat="1" applyFont="1" applyFill="1" applyBorder="1" applyAlignment="1">
      <alignment horizontal="right" vertical="center"/>
    </xf>
    <xf numFmtId="275" fontId="189" fillId="46" borderId="37" xfId="647" applyNumberFormat="1" applyFont="1" applyFill="1" applyBorder="1" applyAlignment="1">
      <alignment horizontal="right" vertical="center"/>
    </xf>
    <xf numFmtId="166" fontId="189" fillId="46" borderId="37" xfId="647" applyNumberFormat="1" applyFont="1" applyFill="1" applyBorder="1" applyAlignment="1">
      <alignment vertical="center"/>
    </xf>
    <xf numFmtId="166" fontId="194" fillId="46" borderId="39" xfId="647" applyNumberFormat="1" applyFont="1" applyFill="1" applyBorder="1" applyAlignment="1">
      <alignment vertical="center"/>
    </xf>
    <xf numFmtId="276" fontId="189" fillId="46" borderId="37" xfId="647" applyNumberFormat="1" applyFont="1" applyFill="1" applyBorder="1" applyAlignment="1">
      <alignment vertical="center"/>
    </xf>
    <xf numFmtId="276" fontId="189" fillId="46" borderId="38" xfId="647" applyNumberFormat="1" applyFont="1" applyFill="1" applyBorder="1" applyAlignment="1">
      <alignment vertical="center"/>
    </xf>
    <xf numFmtId="166" fontId="191" fillId="46" borderId="36" xfId="647" applyNumberFormat="1" applyFont="1" applyFill="1" applyBorder="1"/>
    <xf numFmtId="166" fontId="191" fillId="46" borderId="37" xfId="647" applyNumberFormat="1" applyFont="1" applyFill="1" applyBorder="1" applyAlignment="1">
      <alignment vertical="center"/>
    </xf>
    <xf numFmtId="166" fontId="191" fillId="46" borderId="38" xfId="647" applyNumberFormat="1" applyFont="1" applyFill="1" applyBorder="1" applyAlignment="1">
      <alignment vertical="center"/>
    </xf>
    <xf numFmtId="166" fontId="222" fillId="46" borderId="39" xfId="647" applyNumberFormat="1" applyFont="1" applyFill="1" applyBorder="1" applyAlignment="1">
      <alignment vertical="center"/>
    </xf>
    <xf numFmtId="166" fontId="189" fillId="46" borderId="38" xfId="647" applyNumberFormat="1" applyFont="1" applyFill="1" applyBorder="1" applyAlignment="1">
      <alignment vertical="center"/>
    </xf>
    <xf numFmtId="166" fontId="189" fillId="46" borderId="36" xfId="647" applyNumberFormat="1" applyFont="1" applyFill="1" applyBorder="1" applyAlignment="1">
      <alignment horizontal="right" vertical="center"/>
    </xf>
    <xf numFmtId="166" fontId="189" fillId="46" borderId="38" xfId="647" applyNumberFormat="1" applyFont="1" applyFill="1" applyBorder="1" applyAlignment="1">
      <alignment horizontal="right" vertical="center"/>
    </xf>
    <xf numFmtId="171" fontId="189" fillId="46" borderId="37" xfId="647" applyNumberFormat="1" applyFont="1" applyFill="1" applyBorder="1" applyAlignment="1">
      <alignment horizontal="right" vertical="center"/>
    </xf>
    <xf numFmtId="171" fontId="189" fillId="46" borderId="38" xfId="647" applyNumberFormat="1" applyFont="1" applyFill="1" applyBorder="1" applyAlignment="1">
      <alignment horizontal="right" vertical="center"/>
    </xf>
    <xf numFmtId="166" fontId="189" fillId="46" borderId="37" xfId="647" applyNumberFormat="1" applyFont="1" applyFill="1" applyBorder="1" applyAlignment="1">
      <alignment horizontal="right" vertical="center"/>
    </xf>
    <xf numFmtId="166" fontId="194" fillId="46" borderId="39" xfId="647" applyNumberFormat="1" applyFont="1" applyFill="1" applyBorder="1" applyAlignment="1">
      <alignment horizontal="right" vertical="center"/>
    </xf>
    <xf numFmtId="258" fontId="189" fillId="46" borderId="37" xfId="647" applyNumberFormat="1" applyFont="1" applyFill="1" applyBorder="1" applyAlignment="1">
      <alignment vertical="center"/>
    </xf>
    <xf numFmtId="258" fontId="189" fillId="46" borderId="38" xfId="647" applyNumberFormat="1" applyFont="1" applyFill="1" applyBorder="1" applyAlignment="1">
      <alignment horizontal="right" vertical="center"/>
    </xf>
    <xf numFmtId="171" fontId="189" fillId="46" borderId="36" xfId="647" applyNumberFormat="1" applyFont="1" applyFill="1" applyBorder="1" applyAlignment="1">
      <alignment horizontal="right" vertical="center"/>
    </xf>
    <xf numFmtId="0" fontId="180" fillId="46" borderId="36" xfId="628" applyFont="1" applyFill="1" applyBorder="1"/>
    <xf numFmtId="166" fontId="189" fillId="46" borderId="37" xfId="648" applyNumberFormat="1" applyFont="1" applyFill="1" applyBorder="1" applyAlignment="1">
      <alignment vertical="center"/>
    </xf>
    <xf numFmtId="171" fontId="189" fillId="46" borderId="37" xfId="648" applyNumberFormat="1" applyFont="1" applyFill="1" applyBorder="1" applyAlignment="1">
      <alignment vertical="center"/>
    </xf>
    <xf numFmtId="166" fontId="189" fillId="46" borderId="38" xfId="648" applyNumberFormat="1" applyFont="1" applyFill="1" applyBorder="1" applyAlignment="1">
      <alignment vertical="center"/>
    </xf>
    <xf numFmtId="173" fontId="189" fillId="46" borderId="37" xfId="628" applyNumberFormat="1" applyFont="1" applyFill="1" applyBorder="1" applyAlignment="1">
      <alignment horizontal="right" vertical="center"/>
    </xf>
    <xf numFmtId="173" fontId="189" fillId="46" borderId="38" xfId="628" applyNumberFormat="1" applyFont="1" applyFill="1" applyBorder="1" applyAlignment="1">
      <alignment horizontal="right" vertical="center"/>
    </xf>
    <xf numFmtId="166" fontId="189" fillId="46" borderId="36" xfId="648" applyNumberFormat="1" applyFont="1" applyFill="1" applyBorder="1" applyAlignment="1"/>
    <xf numFmtId="166" fontId="189" fillId="46" borderId="38" xfId="648" applyNumberFormat="1" applyFont="1" applyFill="1" applyBorder="1" applyAlignment="1"/>
    <xf numFmtId="166" fontId="189" fillId="46" borderId="36" xfId="647" applyNumberFormat="1" applyFont="1" applyFill="1" applyBorder="1" applyAlignment="1"/>
    <xf numFmtId="166" fontId="189" fillId="46" borderId="38" xfId="647" applyNumberFormat="1" applyFont="1" applyFill="1" applyBorder="1" applyAlignment="1"/>
    <xf numFmtId="171" fontId="189" fillId="46" borderId="37" xfId="647" applyNumberFormat="1" applyFont="1" applyFill="1" applyBorder="1" applyAlignment="1"/>
    <xf numFmtId="166" fontId="189" fillId="46" borderId="37" xfId="647" applyNumberFormat="1" applyFont="1" applyFill="1" applyBorder="1" applyAlignment="1"/>
    <xf numFmtId="166" fontId="189" fillId="46" borderId="39" xfId="647" applyNumberFormat="1" applyFont="1" applyFill="1" applyBorder="1" applyAlignment="1"/>
    <xf numFmtId="171" fontId="189" fillId="46" borderId="38" xfId="647" applyNumberFormat="1" applyFont="1" applyFill="1" applyBorder="1" applyAlignment="1">
      <alignment horizontal="center"/>
    </xf>
    <xf numFmtId="171" fontId="194" fillId="46" borderId="39" xfId="647" applyNumberFormat="1" applyFont="1" applyFill="1" applyBorder="1" applyAlignment="1">
      <alignment horizontal="center"/>
    </xf>
    <xf numFmtId="166" fontId="194" fillId="46" borderId="36" xfId="647" applyNumberFormat="1" applyFont="1" applyFill="1" applyBorder="1" applyAlignment="1"/>
    <xf numFmtId="171" fontId="194" fillId="46" borderId="37" xfId="647" applyNumberFormat="1" applyFont="1" applyFill="1" applyBorder="1" applyAlignment="1"/>
    <xf numFmtId="166" fontId="194" fillId="46" borderId="39" xfId="647" applyNumberFormat="1" applyFont="1" applyFill="1" applyBorder="1" applyAlignment="1"/>
    <xf numFmtId="171" fontId="189" fillId="46" borderId="37" xfId="647" applyNumberFormat="1" applyFont="1" applyFill="1" applyBorder="1" applyAlignment="1">
      <alignment horizontal="center"/>
    </xf>
    <xf numFmtId="171" fontId="194" fillId="46" borderId="38" xfId="647" applyNumberFormat="1" applyFont="1" applyFill="1" applyBorder="1" applyAlignment="1">
      <alignment horizontal="center"/>
    </xf>
    <xf numFmtId="259" fontId="189" fillId="46" borderId="37" xfId="648" applyNumberFormat="1" applyFont="1" applyFill="1" applyBorder="1" applyAlignment="1">
      <alignment vertical="center"/>
    </xf>
    <xf numFmtId="259" fontId="194" fillId="46" borderId="39" xfId="648" applyNumberFormat="1" applyFont="1" applyFill="1" applyBorder="1" applyAlignment="1">
      <alignment vertical="center"/>
    </xf>
    <xf numFmtId="259" fontId="189" fillId="46" borderId="36" xfId="648" applyNumberFormat="1" applyFont="1" applyFill="1" applyBorder="1" applyAlignment="1">
      <alignment vertical="center"/>
    </xf>
    <xf numFmtId="259" fontId="189" fillId="46" borderId="38" xfId="648" applyNumberFormat="1" applyFont="1" applyFill="1" applyBorder="1" applyAlignment="1">
      <alignment vertical="center"/>
    </xf>
    <xf numFmtId="259" fontId="189" fillId="46" borderId="39" xfId="648" applyNumberFormat="1" applyFont="1" applyFill="1" applyBorder="1" applyAlignment="1">
      <alignment vertical="center"/>
    </xf>
    <xf numFmtId="277" fontId="189" fillId="46" borderId="36" xfId="628" applyNumberFormat="1" applyFont="1" applyFill="1" applyBorder="1" applyAlignment="1">
      <alignment vertical="center"/>
    </xf>
    <xf numFmtId="277" fontId="189" fillId="46" borderId="37" xfId="628" applyNumberFormat="1" applyFont="1" applyFill="1" applyBorder="1" applyAlignment="1">
      <alignment vertical="center"/>
    </xf>
    <xf numFmtId="277" fontId="189" fillId="46" borderId="39" xfId="628" applyNumberFormat="1" applyFont="1" applyFill="1" applyBorder="1" applyAlignment="1">
      <alignment vertical="center"/>
    </xf>
    <xf numFmtId="270" fontId="189" fillId="46" borderId="39" xfId="628" applyNumberFormat="1" applyFont="1" applyFill="1" applyBorder="1" applyAlignment="1">
      <alignment vertical="center"/>
    </xf>
    <xf numFmtId="172" fontId="189" fillId="46" borderId="36" xfId="636" applyNumberFormat="1" applyFont="1" applyFill="1" applyBorder="1"/>
    <xf numFmtId="172" fontId="189" fillId="46" borderId="37" xfId="636" applyNumberFormat="1" applyFont="1" applyFill="1" applyBorder="1"/>
    <xf numFmtId="171" fontId="189" fillId="46" borderId="37" xfId="636" applyNumberFormat="1" applyFont="1" applyFill="1" applyBorder="1"/>
    <xf numFmtId="172" fontId="194" fillId="46" borderId="39" xfId="636" applyNumberFormat="1" applyFont="1" applyFill="1" applyBorder="1"/>
    <xf numFmtId="172" fontId="194" fillId="46" borderId="37" xfId="636" applyNumberFormat="1" applyFont="1" applyFill="1" applyBorder="1"/>
    <xf numFmtId="172" fontId="194" fillId="46" borderId="38" xfId="636" applyNumberFormat="1" applyFont="1" applyFill="1" applyBorder="1"/>
    <xf numFmtId="172" fontId="189" fillId="46" borderId="39" xfId="636" applyNumberFormat="1" applyFont="1" applyFill="1" applyBorder="1"/>
    <xf numFmtId="171" fontId="189" fillId="46" borderId="36" xfId="649" applyNumberFormat="1" applyFont="1" applyFill="1" applyBorder="1" applyAlignment="1">
      <alignment horizontal="left" vertical="center"/>
    </xf>
    <xf numFmtId="171" fontId="189" fillId="46" borderId="37" xfId="649" applyNumberFormat="1" applyFont="1" applyFill="1" applyBorder="1" applyAlignment="1">
      <alignment horizontal="left" vertical="center"/>
    </xf>
    <xf numFmtId="171" fontId="189" fillId="46" borderId="37" xfId="649" applyNumberFormat="1" applyFont="1" applyFill="1" applyBorder="1" applyAlignment="1">
      <alignment horizontal="left"/>
    </xf>
    <xf numFmtId="171" fontId="189" fillId="46" borderId="38" xfId="649" applyNumberFormat="1" applyFont="1" applyFill="1" applyBorder="1" applyAlignment="1">
      <alignment horizontal="left" vertical="center"/>
    </xf>
    <xf numFmtId="171" fontId="194" fillId="46" borderId="36" xfId="649" applyNumberFormat="1" applyFont="1" applyFill="1" applyBorder="1" applyAlignment="1">
      <alignment horizontal="left" vertical="center"/>
    </xf>
    <xf numFmtId="171" fontId="194" fillId="46" borderId="38" xfId="649" applyNumberFormat="1" applyFont="1" applyFill="1" applyBorder="1" applyAlignment="1">
      <alignment horizontal="left" vertical="center"/>
    </xf>
    <xf numFmtId="168" fontId="190" fillId="46" borderId="36" xfId="649" applyNumberFormat="1" applyFont="1" applyFill="1" applyBorder="1" applyAlignment="1">
      <alignment horizontal="right" vertical="center"/>
    </xf>
    <xf numFmtId="166" fontId="189" fillId="46" borderId="37" xfId="649" applyNumberFormat="1" applyFont="1" applyFill="1" applyBorder="1" applyAlignment="1">
      <alignment horizontal="right" vertical="center"/>
    </xf>
    <xf numFmtId="260" fontId="189" fillId="46" borderId="37" xfId="649" applyNumberFormat="1" applyFont="1" applyFill="1" applyBorder="1" applyAlignment="1">
      <alignment vertical="center"/>
    </xf>
    <xf numFmtId="166" fontId="189" fillId="46" borderId="38" xfId="649" applyNumberFormat="1" applyFont="1" applyFill="1" applyBorder="1" applyAlignment="1">
      <alignment horizontal="right"/>
    </xf>
    <xf numFmtId="166" fontId="190" fillId="46" borderId="37" xfId="647" applyNumberFormat="1" applyFont="1" applyFill="1" applyBorder="1" applyAlignment="1">
      <alignment vertical="center"/>
    </xf>
    <xf numFmtId="0" fontId="191" fillId="46" borderId="36" xfId="647" applyFont="1" applyFill="1" applyBorder="1"/>
    <xf numFmtId="258" fontId="189" fillId="46" borderId="38" xfId="647" applyNumberFormat="1" applyFont="1" applyFill="1" applyBorder="1" applyAlignment="1">
      <alignment vertical="center"/>
    </xf>
    <xf numFmtId="166" fontId="189" fillId="46" borderId="37" xfId="647" quotePrefix="1" applyNumberFormat="1" applyFont="1" applyFill="1" applyBorder="1" applyAlignment="1">
      <alignment horizontal="right" vertical="center"/>
    </xf>
    <xf numFmtId="166" fontId="189" fillId="46" borderId="39" xfId="647" quotePrefix="1" applyNumberFormat="1" applyFont="1" applyFill="1" applyBorder="1" applyAlignment="1">
      <alignment horizontal="right" vertical="center"/>
    </xf>
    <xf numFmtId="166" fontId="191" fillId="46" borderId="37" xfId="628" applyNumberFormat="1" applyFont="1" applyFill="1" applyBorder="1" applyAlignment="1" applyProtection="1">
      <alignment vertical="center"/>
      <protection locked="0"/>
    </xf>
    <xf numFmtId="166" fontId="191" fillId="46" borderId="38" xfId="628" applyNumberFormat="1" applyFont="1" applyFill="1" applyBorder="1" applyAlignment="1" applyProtection="1">
      <alignment vertical="center"/>
      <protection locked="0"/>
    </xf>
    <xf numFmtId="166" fontId="191" fillId="46" borderId="36" xfId="628" applyNumberFormat="1" applyFont="1" applyFill="1" applyBorder="1" applyAlignment="1" applyProtection="1">
      <alignment vertical="center"/>
      <protection locked="0"/>
    </xf>
    <xf numFmtId="166" fontId="222" fillId="46" borderId="38" xfId="628" applyNumberFormat="1" applyFont="1" applyFill="1" applyBorder="1" applyAlignment="1" applyProtection="1">
      <alignment vertical="center"/>
      <protection locked="0"/>
    </xf>
    <xf numFmtId="0" fontId="191" fillId="46" borderId="36" xfId="645" applyFont="1" applyFill="1" applyBorder="1"/>
    <xf numFmtId="166" fontId="191" fillId="46" borderId="39" xfId="628" applyNumberFormat="1" applyFont="1" applyFill="1" applyBorder="1" applyAlignment="1" applyProtection="1">
      <alignment vertical="center"/>
      <protection locked="0"/>
    </xf>
    <xf numFmtId="258" fontId="191" fillId="46" borderId="37" xfId="645" applyNumberFormat="1" applyFont="1" applyFill="1" applyBorder="1"/>
    <xf numFmtId="258" fontId="191" fillId="46" borderId="38" xfId="645" applyNumberFormat="1" applyFont="1" applyFill="1" applyBorder="1"/>
    <xf numFmtId="168" fontId="189" fillId="46" borderId="38" xfId="647" applyNumberFormat="1" applyFont="1" applyFill="1" applyBorder="1" applyAlignment="1">
      <alignment horizontal="right" vertical="center"/>
    </xf>
    <xf numFmtId="275" fontId="189" fillId="46" borderId="36" xfId="647" applyNumberFormat="1" applyFont="1" applyFill="1" applyBorder="1" applyAlignment="1">
      <alignment horizontal="right"/>
    </xf>
    <xf numFmtId="269" fontId="201" fillId="46" borderId="37" xfId="644" applyNumberFormat="1" applyFont="1" applyFill="1" applyBorder="1" applyAlignment="1"/>
    <xf numFmtId="269" fontId="201" fillId="46" borderId="38" xfId="644" applyNumberFormat="1" applyFont="1" applyFill="1" applyBorder="1" applyAlignment="1"/>
    <xf numFmtId="269" fontId="201" fillId="46" borderId="37" xfId="644" applyNumberFormat="1" applyFont="1" applyFill="1" applyBorder="1" applyAlignment="1">
      <alignment vertical="center"/>
    </xf>
    <xf numFmtId="269" fontId="21" fillId="46" borderId="39" xfId="644" applyNumberFormat="1" applyFont="1" applyFill="1" applyBorder="1" applyAlignment="1">
      <alignment vertical="center"/>
    </xf>
    <xf numFmtId="49" fontId="34" fillId="0" borderId="0" xfId="0" applyNumberFormat="1" applyFont="1" applyAlignment="1">
      <alignment horizontal="left" vertical="center"/>
    </xf>
    <xf numFmtId="267" fontId="247" fillId="0" borderId="0" xfId="0" applyNumberFormat="1" applyFont="1" applyAlignment="1">
      <alignment horizontal="left"/>
    </xf>
    <xf numFmtId="267" fontId="247" fillId="0" borderId="0" xfId="0" applyNumberFormat="1" applyFont="1" applyAlignment="1">
      <alignment horizontal="left" vertical="center"/>
    </xf>
    <xf numFmtId="267" fontId="247" fillId="0" borderId="0" xfId="0" applyNumberFormat="1" applyFont="1" applyFill="1" applyAlignment="1">
      <alignment horizontal="left" vertical="center"/>
    </xf>
    <xf numFmtId="0" fontId="34" fillId="0" borderId="0" xfId="0" applyFont="1" applyAlignment="1">
      <alignment vertical="center"/>
    </xf>
    <xf numFmtId="267" fontId="34" fillId="0" borderId="0" xfId="1510" applyNumberFormat="1" applyFont="1" applyAlignment="1" applyProtection="1"/>
    <xf numFmtId="0" fontId="227" fillId="0" borderId="0" xfId="628" applyFont="1"/>
    <xf numFmtId="0" fontId="0" fillId="0" borderId="57" xfId="0" applyBorder="1"/>
    <xf numFmtId="0" fontId="244" fillId="0" borderId="58" xfId="0" applyFont="1" applyBorder="1" applyAlignment="1">
      <alignment vertical="center"/>
    </xf>
    <xf numFmtId="0" fontId="0" fillId="0" borderId="59" xfId="0" applyBorder="1"/>
    <xf numFmtId="0" fontId="0" fillId="0" borderId="58" xfId="0" applyBorder="1"/>
    <xf numFmtId="265" fontId="34" fillId="0" borderId="0" xfId="1510" applyNumberFormat="1" applyFont="1" applyAlignment="1" applyProtection="1"/>
    <xf numFmtId="0" fontId="34" fillId="0" borderId="0" xfId="1510" applyFont="1" applyAlignment="1" applyProtection="1"/>
    <xf numFmtId="0" fontId="8" fillId="0" borderId="0" xfId="0" applyFont="1" applyAlignment="1"/>
    <xf numFmtId="267" fontId="34" fillId="0" borderId="0" xfId="1510" applyNumberFormat="1" applyFont="1" applyFill="1" applyAlignment="1" applyProtection="1"/>
    <xf numFmtId="0" fontId="34" fillId="0" borderId="0" xfId="0" applyFont="1" applyFill="1" applyAlignment="1">
      <alignment vertical="center"/>
    </xf>
    <xf numFmtId="267" fontId="262" fillId="0" borderId="0" xfId="1510" applyNumberFormat="1" applyFont="1" applyAlignment="1" applyProtection="1"/>
    <xf numFmtId="49" fontId="8" fillId="0" borderId="0" xfId="0" applyNumberFormat="1" applyFont="1"/>
    <xf numFmtId="278" fontId="34" fillId="0" borderId="0" xfId="1510" applyNumberFormat="1" applyFont="1" applyAlignment="1" applyProtection="1"/>
    <xf numFmtId="281" fontId="34" fillId="0" borderId="0" xfId="1510" applyNumberFormat="1" applyFont="1" applyAlignment="1" applyProtection="1"/>
    <xf numFmtId="166" fontId="194" fillId="46" borderId="39" xfId="628" applyNumberFormat="1" applyFont="1" applyFill="1" applyBorder="1" applyAlignment="1">
      <alignment wrapText="1"/>
    </xf>
    <xf numFmtId="170" fontId="189" fillId="46" borderId="37" xfId="601" applyNumberFormat="1" applyFont="1" applyFill="1" applyBorder="1" applyAlignment="1">
      <alignment horizontal="right" vertical="center"/>
    </xf>
    <xf numFmtId="171" fontId="189" fillId="46" borderId="39" xfId="393" applyNumberFormat="1" applyFont="1" applyFill="1" applyBorder="1" applyAlignment="1"/>
    <xf numFmtId="171" fontId="189" fillId="46" borderId="36" xfId="393" applyNumberFormat="1" applyFont="1" applyFill="1" applyBorder="1" applyAlignment="1">
      <alignment vertical="center"/>
    </xf>
    <xf numFmtId="171" fontId="189" fillId="46" borderId="37" xfId="393" applyNumberFormat="1" applyFont="1" applyFill="1" applyBorder="1" applyAlignment="1"/>
    <xf numFmtId="171" fontId="189" fillId="46" borderId="38" xfId="393" applyNumberFormat="1" applyFont="1" applyFill="1" applyBorder="1" applyAlignment="1"/>
    <xf numFmtId="171" fontId="189" fillId="46" borderId="39" xfId="392" applyNumberFormat="1" applyFont="1" applyFill="1" applyBorder="1" applyAlignment="1"/>
    <xf numFmtId="0" fontId="0" fillId="0" borderId="60" xfId="0" applyBorder="1"/>
    <xf numFmtId="49" fontId="24" fillId="0" borderId="59" xfId="0" applyNumberFormat="1" applyFont="1" applyBorder="1" applyAlignment="1">
      <alignment horizontal="left" vertical="center" indent="1"/>
    </xf>
    <xf numFmtId="49" fontId="24" fillId="0" borderId="59" xfId="0" applyNumberFormat="1" applyFont="1" applyFill="1" applyBorder="1" applyAlignment="1">
      <alignment horizontal="left" indent="1"/>
    </xf>
    <xf numFmtId="49" fontId="24" fillId="0" borderId="59" xfId="0" applyNumberFormat="1" applyFont="1" applyBorder="1" applyAlignment="1">
      <alignment horizontal="left" indent="1"/>
    </xf>
    <xf numFmtId="0" fontId="0" fillId="0" borderId="58" xfId="0" applyBorder="1" applyAlignment="1">
      <alignment horizontal="left" indent="1"/>
    </xf>
    <xf numFmtId="0" fontId="244" fillId="0" borderId="59" xfId="0" applyFont="1" applyBorder="1" applyAlignment="1">
      <alignment vertical="center"/>
    </xf>
    <xf numFmtId="0" fontId="184" fillId="0" borderId="0" xfId="392" applyFont="1" applyBorder="1" applyAlignment="1" applyProtection="1">
      <alignment horizontal="left"/>
      <protection locked="0"/>
    </xf>
    <xf numFmtId="0" fontId="34" fillId="0" borderId="0" xfId="0" applyFont="1" applyAlignment="1">
      <alignment vertical="top"/>
    </xf>
    <xf numFmtId="166" fontId="196" fillId="46" borderId="36" xfId="392" applyNumberFormat="1" applyFont="1" applyFill="1" applyBorder="1" applyAlignment="1">
      <alignment vertical="center"/>
    </xf>
    <xf numFmtId="166" fontId="196" fillId="0" borderId="36" xfId="392" applyNumberFormat="1" applyFont="1" applyBorder="1" applyAlignment="1">
      <alignment vertical="center"/>
    </xf>
    <xf numFmtId="166" fontId="196" fillId="0" borderId="0" xfId="392" applyNumberFormat="1" applyFont="1" applyAlignment="1">
      <alignment vertical="center"/>
    </xf>
    <xf numFmtId="0" fontId="199" fillId="0" borderId="0" xfId="392" applyFont="1" applyAlignment="1">
      <alignment vertical="center"/>
    </xf>
    <xf numFmtId="0" fontId="194" fillId="0" borderId="41" xfId="392" applyFont="1" applyBorder="1" applyAlignment="1">
      <alignment horizontal="left" vertical="center" wrapText="1"/>
    </xf>
    <xf numFmtId="260" fontId="21" fillId="46" borderId="36" xfId="392" applyNumberFormat="1" applyFont="1" applyFill="1" applyBorder="1" applyAlignment="1">
      <alignment vertical="center"/>
    </xf>
    <xf numFmtId="260" fontId="21" fillId="0" borderId="36" xfId="392" applyNumberFormat="1" applyFont="1" applyBorder="1" applyAlignment="1">
      <alignment vertical="center"/>
    </xf>
    <xf numFmtId="0" fontId="194" fillId="0" borderId="41" xfId="392" applyFont="1" applyBorder="1" applyAlignment="1">
      <alignment horizontal="left" vertical="center"/>
    </xf>
    <xf numFmtId="264" fontId="196" fillId="46" borderId="41" xfId="392" applyNumberFormat="1" applyFont="1" applyFill="1" applyBorder="1" applyAlignment="1">
      <alignment vertical="center"/>
    </xf>
    <xf numFmtId="264" fontId="196" fillId="0" borderId="41" xfId="392" applyNumberFormat="1" applyFont="1" applyBorder="1" applyAlignment="1">
      <alignment vertical="center"/>
    </xf>
    <xf numFmtId="0" fontId="194" fillId="0" borderId="42" xfId="392" applyFont="1" applyBorder="1" applyAlignment="1">
      <alignment horizontal="left" vertical="center"/>
    </xf>
    <xf numFmtId="264" fontId="196" fillId="46" borderId="42" xfId="392" applyNumberFormat="1" applyFont="1" applyFill="1" applyBorder="1" applyAlignment="1">
      <alignment vertical="center"/>
    </xf>
    <xf numFmtId="264" fontId="196" fillId="0" borderId="42" xfId="392" applyNumberFormat="1" applyFont="1" applyBorder="1" applyAlignment="1">
      <alignment vertical="center"/>
    </xf>
    <xf numFmtId="259" fontId="189" fillId="29" borderId="0" xfId="1449" applyNumberFormat="1" applyFont="1" applyFill="1" applyBorder="1"/>
    <xf numFmtId="259" fontId="189" fillId="0" borderId="0" xfId="1449" applyNumberFormat="1" applyFont="1" applyFill="1" applyBorder="1"/>
    <xf numFmtId="171" fontId="185" fillId="29" borderId="0" xfId="1449" applyNumberFormat="1" applyFont="1" applyFill="1" applyBorder="1"/>
    <xf numFmtId="0" fontId="192" fillId="29" borderId="44" xfId="0" applyFont="1" applyFill="1" applyBorder="1" applyAlignment="1"/>
    <xf numFmtId="0" fontId="27" fillId="0" borderId="0" xfId="0" applyFont="1" applyBorder="1"/>
    <xf numFmtId="0" fontId="34" fillId="0" borderId="0" xfId="0" applyFont="1" applyBorder="1" applyAlignment="1">
      <alignment vertical="top"/>
    </xf>
    <xf numFmtId="260" fontId="91" fillId="0" borderId="0" xfId="392" applyNumberFormat="1" applyFont="1" applyAlignment="1">
      <alignment vertical="center"/>
    </xf>
    <xf numFmtId="260" fontId="152" fillId="0" borderId="0" xfId="392" applyNumberFormat="1" applyFont="1" applyBorder="1" applyAlignment="1">
      <alignment vertical="center"/>
    </xf>
    <xf numFmtId="264" fontId="91" fillId="0" borderId="0" xfId="392" applyNumberFormat="1" applyFont="1" applyAlignment="1">
      <alignment vertical="center"/>
    </xf>
    <xf numFmtId="0" fontId="194" fillId="0" borderId="60" xfId="392" applyFont="1" applyFill="1" applyBorder="1" applyAlignment="1">
      <alignment horizontal="left" vertical="center"/>
    </xf>
    <xf numFmtId="181" fontId="194" fillId="0" borderId="60" xfId="392" quotePrefix="1" applyNumberFormat="1" applyFont="1" applyBorder="1" applyAlignment="1">
      <alignment horizontal="right" vertical="center"/>
    </xf>
    <xf numFmtId="181" fontId="194" fillId="0" borderId="60" xfId="392" quotePrefix="1" applyNumberFormat="1" applyFont="1" applyFill="1" applyBorder="1" applyAlignment="1">
      <alignment horizontal="right" vertical="center"/>
    </xf>
    <xf numFmtId="260" fontId="189" fillId="0" borderId="37" xfId="392" applyNumberFormat="1" applyFont="1" applyFill="1" applyBorder="1" applyAlignment="1">
      <alignment vertical="center"/>
    </xf>
    <xf numFmtId="0" fontId="34" fillId="0" borderId="0" xfId="0" applyFont="1" applyAlignment="1">
      <alignment vertical="top"/>
    </xf>
    <xf numFmtId="0" fontId="34" fillId="0" borderId="0" xfId="392" applyFont="1" applyAlignment="1">
      <alignment horizontal="left" vertical="top" wrapText="1"/>
    </xf>
    <xf numFmtId="0" fontId="34" fillId="0" borderId="0" xfId="629" applyFont="1" applyAlignment="1">
      <alignment horizontal="left" vertical="top" wrapText="1"/>
    </xf>
    <xf numFmtId="0" fontId="34" fillId="0" borderId="0" xfId="392" applyFont="1" applyFill="1" applyAlignment="1">
      <alignment horizontal="left" vertical="top" wrapText="1"/>
    </xf>
    <xf numFmtId="171" fontId="192" fillId="0" borderId="0" xfId="392" applyNumberFormat="1" applyFont="1" applyFill="1" applyBorder="1" applyAlignment="1"/>
    <xf numFmtId="166" fontId="189" fillId="46" borderId="39" xfId="392" applyNumberFormat="1" applyFont="1" applyFill="1" applyBorder="1" applyAlignment="1" applyProtection="1">
      <alignment vertical="center"/>
      <protection locked="0"/>
    </xf>
    <xf numFmtId="166" fontId="189" fillId="0" borderId="39" xfId="392" applyNumberFormat="1" applyFont="1" applyBorder="1" applyAlignment="1" applyProtection="1">
      <alignment vertical="center"/>
      <protection locked="0"/>
    </xf>
    <xf numFmtId="171" fontId="189" fillId="46" borderId="39" xfId="1449" applyNumberFormat="1" applyFont="1" applyFill="1" applyBorder="1"/>
    <xf numFmtId="171" fontId="189" fillId="29" borderId="39" xfId="1449" applyNumberFormat="1" applyFont="1" applyFill="1" applyBorder="1"/>
    <xf numFmtId="171" fontId="184" fillId="29" borderId="0" xfId="0" applyNumberFormat="1" applyFont="1" applyFill="1"/>
    <xf numFmtId="259" fontId="190" fillId="46" borderId="37" xfId="392" applyNumberFormat="1" applyFont="1" applyFill="1" applyBorder="1" applyAlignment="1">
      <alignment vertical="center"/>
    </xf>
    <xf numFmtId="259" fontId="190" fillId="0" borderId="37" xfId="392" applyNumberFormat="1" applyFont="1" applyFill="1" applyBorder="1" applyAlignment="1">
      <alignment vertical="center"/>
    </xf>
    <xf numFmtId="0" fontId="265" fillId="0" borderId="0" xfId="392" applyFont="1" applyAlignment="1">
      <alignment vertical="center"/>
    </xf>
    <xf numFmtId="255" fontId="190" fillId="46" borderId="37" xfId="392" applyNumberFormat="1" applyFont="1" applyFill="1" applyBorder="1" applyAlignment="1" applyProtection="1">
      <alignment vertical="center"/>
      <protection locked="0"/>
    </xf>
    <xf numFmtId="255" fontId="190" fillId="0" borderId="37" xfId="392" applyNumberFormat="1" applyFont="1" applyBorder="1" applyAlignment="1" applyProtection="1">
      <alignment vertical="center"/>
      <protection locked="0"/>
    </xf>
    <xf numFmtId="255" fontId="190" fillId="46" borderId="38" xfId="392" applyNumberFormat="1" applyFont="1" applyFill="1" applyBorder="1" applyAlignment="1" applyProtection="1">
      <alignment vertical="center"/>
      <protection locked="0"/>
    </xf>
    <xf numFmtId="255" fontId="190" fillId="0" borderId="38" xfId="392" applyNumberFormat="1" applyFont="1" applyBorder="1" applyAlignment="1" applyProtection="1">
      <alignment vertical="center"/>
      <protection locked="0"/>
    </xf>
    <xf numFmtId="0" fontId="189" fillId="0" borderId="0" xfId="392" applyFont="1" applyFill="1" applyBorder="1" applyAlignment="1">
      <alignment wrapText="1"/>
    </xf>
    <xf numFmtId="171" fontId="189" fillId="0" borderId="0" xfId="392" applyNumberFormat="1" applyFont="1" applyFill="1" applyBorder="1" applyAlignment="1"/>
    <xf numFmtId="0" fontId="194" fillId="0" borderId="0" xfId="392" applyFont="1" applyFill="1" applyBorder="1" applyAlignment="1">
      <alignment horizontal="left" vertical="center"/>
    </xf>
    <xf numFmtId="181" fontId="194" fillId="0" borderId="0" xfId="392" quotePrefix="1" applyNumberFormat="1" applyFont="1" applyFill="1" applyBorder="1" applyAlignment="1">
      <alignment horizontal="right" vertical="center"/>
    </xf>
    <xf numFmtId="0" fontId="40" fillId="0" borderId="0" xfId="392" applyFont="1" applyFill="1" applyAlignment="1">
      <alignment vertical="center"/>
    </xf>
    <xf numFmtId="0" fontId="189" fillId="0" borderId="60" xfId="628" applyFont="1" applyBorder="1" applyAlignment="1">
      <alignment horizontal="left" vertical="center"/>
    </xf>
    <xf numFmtId="0" fontId="228" fillId="0" borderId="60" xfId="1510" applyFont="1" applyBorder="1" applyAlignment="1" applyProtection="1">
      <alignment vertical="top"/>
    </xf>
    <xf numFmtId="0" fontId="23" fillId="0" borderId="60" xfId="392" applyFont="1" applyBorder="1" applyAlignment="1"/>
    <xf numFmtId="0" fontId="23" fillId="0" borderId="60" xfId="392" applyFont="1" applyBorder="1"/>
    <xf numFmtId="0" fontId="228" fillId="0" borderId="60" xfId="1510" applyFont="1" applyBorder="1" applyAlignment="1" applyProtection="1">
      <alignment horizontal="left" vertical="top"/>
    </xf>
    <xf numFmtId="0" fontId="23" fillId="0" borderId="61" xfId="392" applyFont="1" applyBorder="1"/>
    <xf numFmtId="0" fontId="18" fillId="0" borderId="61" xfId="392" applyFont="1" applyBorder="1"/>
    <xf numFmtId="0" fontId="194" fillId="29" borderId="62" xfId="0" applyFont="1" applyFill="1" applyBorder="1"/>
    <xf numFmtId="171" fontId="194" fillId="46" borderId="63" xfId="1449" applyNumberFormat="1" applyFont="1" applyFill="1" applyBorder="1"/>
    <xf numFmtId="171" fontId="194" fillId="29" borderId="63" xfId="1449" applyNumberFormat="1" applyFont="1" applyFill="1" applyBorder="1"/>
    <xf numFmtId="0" fontId="189" fillId="29" borderId="61" xfId="0" applyFont="1" applyFill="1" applyBorder="1"/>
    <xf numFmtId="0" fontId="23" fillId="0" borderId="0" xfId="0" applyFont="1" applyBorder="1"/>
    <xf numFmtId="0" fontId="190" fillId="29" borderId="61" xfId="0" applyFont="1" applyFill="1" applyBorder="1"/>
    <xf numFmtId="172" fontId="189" fillId="46" borderId="36" xfId="1449" quotePrefix="1" applyNumberFormat="1" applyFont="1" applyFill="1" applyBorder="1" applyAlignment="1">
      <alignment horizontal="right" vertical="center"/>
    </xf>
    <xf numFmtId="172" fontId="189" fillId="29" borderId="36" xfId="1449" quotePrefix="1" applyNumberFormat="1" applyFont="1" applyFill="1" applyBorder="1" applyAlignment="1">
      <alignment horizontal="right" vertical="center"/>
    </xf>
    <xf numFmtId="0" fontId="256" fillId="29" borderId="61" xfId="0" applyFont="1" applyFill="1" applyBorder="1"/>
    <xf numFmtId="0" fontId="189" fillId="0" borderId="41" xfId="392" applyFont="1" applyFill="1" applyBorder="1" applyAlignment="1">
      <alignment horizontal="left" vertical="center"/>
    </xf>
    <xf numFmtId="174" fontId="198" fillId="0" borderId="41" xfId="392" applyNumberFormat="1" applyFont="1" applyBorder="1" applyAlignment="1">
      <alignment vertical="center"/>
    </xf>
    <xf numFmtId="41" fontId="186" fillId="0" borderId="42" xfId="392" applyNumberFormat="1" applyFont="1" applyBorder="1" applyAlignment="1"/>
    <xf numFmtId="41" fontId="186" fillId="0" borderId="37" xfId="392" applyNumberFormat="1" applyFont="1" applyBorder="1" applyAlignment="1"/>
    <xf numFmtId="0" fontId="189" fillId="29" borderId="64" xfId="0" applyFont="1" applyFill="1" applyBorder="1"/>
    <xf numFmtId="171" fontId="189" fillId="0" borderId="64" xfId="1449" applyNumberFormat="1" applyFont="1" applyFill="1" applyBorder="1"/>
    <xf numFmtId="171" fontId="189" fillId="0" borderId="44" xfId="1449" applyNumberFormat="1" applyFont="1" applyFill="1" applyBorder="1"/>
    <xf numFmtId="171" fontId="194" fillId="0" borderId="62" xfId="1449" applyNumberFormat="1" applyFont="1" applyFill="1" applyBorder="1"/>
    <xf numFmtId="171" fontId="189" fillId="0" borderId="0" xfId="1449" applyNumberFormat="1" applyFont="1" applyFill="1" applyBorder="1"/>
    <xf numFmtId="171" fontId="194" fillId="0" borderId="64" xfId="1449" applyNumberFormat="1" applyFont="1" applyFill="1" applyBorder="1"/>
    <xf numFmtId="171" fontId="194" fillId="0" borderId="0" xfId="1449" applyNumberFormat="1" applyFont="1" applyFill="1" applyBorder="1"/>
    <xf numFmtId="259" fontId="189" fillId="0" borderId="44" xfId="1449" applyNumberFormat="1" applyFont="1" applyFill="1" applyBorder="1"/>
    <xf numFmtId="173" fontId="189" fillId="0" borderId="44" xfId="392" applyNumberFormat="1" applyFont="1" applyFill="1" applyBorder="1" applyAlignment="1">
      <alignment horizontal="right" vertical="center"/>
    </xf>
    <xf numFmtId="172" fontId="189" fillId="29" borderId="0" xfId="1449" applyNumberFormat="1" applyFont="1" applyFill="1" applyBorder="1" applyAlignment="1">
      <alignment horizontal="right"/>
    </xf>
    <xf numFmtId="172" fontId="189" fillId="29" borderId="41" xfId="1449" quotePrefix="1" applyNumberFormat="1" applyFont="1" applyFill="1" applyBorder="1" applyAlignment="1">
      <alignment horizontal="right"/>
    </xf>
    <xf numFmtId="172" fontId="189" fillId="29" borderId="44" xfId="1449" quotePrefix="1" applyNumberFormat="1" applyFont="1" applyFill="1" applyBorder="1" applyAlignment="1">
      <alignment horizontal="right" vertical="center"/>
    </xf>
    <xf numFmtId="172" fontId="189" fillId="29" borderId="42" xfId="1449" quotePrefix="1" applyNumberFormat="1" applyFont="1" applyFill="1" applyBorder="1" applyAlignment="1">
      <alignment horizontal="right" vertical="center"/>
    </xf>
    <xf numFmtId="172" fontId="189" fillId="29" borderId="64" xfId="1449" quotePrefix="1" applyNumberFormat="1" applyFont="1" applyFill="1" applyBorder="1" applyAlignment="1">
      <alignment horizontal="right" vertical="center"/>
    </xf>
    <xf numFmtId="172" fontId="189" fillId="29" borderId="40" xfId="1449" quotePrefix="1" applyNumberFormat="1" applyFont="1" applyFill="1" applyBorder="1" applyAlignment="1">
      <alignment horizontal="right" vertical="center"/>
    </xf>
    <xf numFmtId="171" fontId="192" fillId="29" borderId="0" xfId="1449" applyNumberFormat="1" applyFont="1" applyFill="1" applyBorder="1"/>
    <xf numFmtId="171" fontId="192" fillId="29" borderId="41" xfId="1449" applyNumberFormat="1" applyFont="1" applyFill="1" applyBorder="1"/>
    <xf numFmtId="171" fontId="192" fillId="0" borderId="0" xfId="1449" applyNumberFormat="1" applyFont="1" applyFill="1" applyBorder="1"/>
    <xf numFmtId="171" fontId="192" fillId="0" borderId="41" xfId="1449" applyNumberFormat="1" applyFont="1" applyFill="1" applyBorder="1"/>
    <xf numFmtId="171" fontId="192" fillId="29" borderId="44" xfId="1449" applyNumberFormat="1" applyFont="1" applyFill="1" applyBorder="1"/>
    <xf numFmtId="171" fontId="192" fillId="29" borderId="42" xfId="1449" applyNumberFormat="1" applyFont="1" applyFill="1" applyBorder="1"/>
    <xf numFmtId="171" fontId="185" fillId="29" borderId="62" xfId="1449" applyNumberFormat="1" applyFont="1" applyFill="1" applyBorder="1"/>
    <xf numFmtId="171" fontId="185" fillId="29" borderId="43" xfId="1449" applyNumberFormat="1" applyFont="1" applyFill="1" applyBorder="1"/>
    <xf numFmtId="171" fontId="192" fillId="29" borderId="0" xfId="1449" applyNumberFormat="1" applyFont="1" applyFill="1" applyBorder="1" applyAlignment="1">
      <alignment horizontal="right"/>
    </xf>
    <xf numFmtId="171" fontId="192" fillId="29" borderId="41" xfId="1449" applyNumberFormat="1" applyFont="1" applyFill="1" applyBorder="1" applyAlignment="1">
      <alignment horizontal="right"/>
    </xf>
    <xf numFmtId="171" fontId="185" fillId="29" borderId="41" xfId="1449" applyNumberFormat="1" applyFont="1" applyFill="1" applyBorder="1"/>
    <xf numFmtId="171" fontId="185" fillId="29" borderId="44" xfId="1449" applyNumberFormat="1" applyFont="1" applyFill="1" applyBorder="1"/>
    <xf numFmtId="171" fontId="185" fillId="29" borderId="42" xfId="1449" applyNumberFormat="1" applyFont="1" applyFill="1" applyBorder="1"/>
    <xf numFmtId="172" fontId="201" fillId="29" borderId="37" xfId="601" applyNumberFormat="1" applyFont="1" applyFill="1" applyBorder="1" applyAlignment="1" applyProtection="1">
      <protection locked="0"/>
    </xf>
    <xf numFmtId="0" fontId="266" fillId="0" borderId="0" xfId="392" applyFont="1" applyAlignment="1">
      <alignment vertical="top"/>
    </xf>
    <xf numFmtId="0" fontId="189" fillId="29" borderId="0" xfId="656" applyFont="1" applyFill="1"/>
    <xf numFmtId="171" fontId="201" fillId="0" borderId="0" xfId="647" applyNumberFormat="1" applyFont="1" applyBorder="1" applyAlignment="1">
      <alignment vertical="center"/>
    </xf>
    <xf numFmtId="0" fontId="194" fillId="0" borderId="13" xfId="392" applyFont="1" applyFill="1" applyBorder="1" applyAlignment="1">
      <alignment horizontal="left" vertical="center"/>
    </xf>
    <xf numFmtId="0" fontId="34" fillId="0" borderId="0" xfId="0" applyFont="1" applyFill="1" applyAlignment="1">
      <alignment vertical="top"/>
    </xf>
    <xf numFmtId="0" fontId="23" fillId="0" borderId="51" xfId="392" applyFont="1" applyFill="1" applyBorder="1"/>
    <xf numFmtId="0" fontId="183" fillId="0" borderId="0" xfId="392" applyFont="1" applyFill="1" applyAlignment="1">
      <alignment vertical="center"/>
    </xf>
    <xf numFmtId="0" fontId="264" fillId="0" borderId="0" xfId="392" applyFont="1" applyFill="1" applyAlignment="1">
      <alignment vertical="center"/>
    </xf>
    <xf numFmtId="0" fontId="23" fillId="0" borderId="0" xfId="0" applyFont="1" applyFill="1" applyAlignment="1">
      <alignment vertical="top"/>
    </xf>
    <xf numFmtId="0" fontId="23" fillId="0" borderId="0" xfId="0" applyFont="1" applyFill="1"/>
    <xf numFmtId="0" fontId="23" fillId="0" borderId="61" xfId="392" applyFont="1" applyFill="1" applyBorder="1"/>
    <xf numFmtId="0" fontId="204" fillId="0" borderId="0" xfId="392" applyFont="1" applyFill="1" applyAlignment="1">
      <alignment vertical="center"/>
    </xf>
    <xf numFmtId="166" fontId="204" fillId="0" borderId="0" xfId="392" applyNumberFormat="1" applyFont="1" applyFill="1" applyAlignment="1">
      <alignment vertical="center"/>
    </xf>
    <xf numFmtId="0" fontId="221" fillId="0" borderId="0" xfId="392" applyFont="1" applyFill="1" applyBorder="1" applyAlignment="1" applyProtection="1">
      <alignment horizontal="left" vertical="center" indent="1"/>
      <protection locked="0"/>
    </xf>
    <xf numFmtId="0" fontId="191" fillId="0" borderId="60" xfId="392" applyFont="1" applyFill="1" applyBorder="1" applyAlignment="1" applyProtection="1">
      <alignment horizontal="left" vertical="center"/>
      <protection locked="0"/>
    </xf>
    <xf numFmtId="0" fontId="194" fillId="0" borderId="13" xfId="392" applyFont="1" applyFill="1" applyBorder="1" applyAlignment="1" applyProtection="1">
      <alignment horizontal="left" vertical="center"/>
      <protection locked="0"/>
    </xf>
    <xf numFmtId="0" fontId="188" fillId="0" borderId="0" xfId="392" applyFont="1" applyFill="1"/>
    <xf numFmtId="0" fontId="221" fillId="0" borderId="44" xfId="392" applyFont="1" applyFill="1" applyBorder="1" applyAlignment="1" applyProtection="1">
      <alignment horizontal="left" vertical="center" indent="1"/>
      <protection locked="0"/>
    </xf>
    <xf numFmtId="0" fontId="34" fillId="0" borderId="0" xfId="1510" applyFont="1" applyFill="1" applyAlignment="1" applyProtection="1"/>
    <xf numFmtId="41" fontId="186" fillId="46" borderId="37" xfId="392" applyNumberFormat="1" applyFont="1" applyFill="1" applyBorder="1" applyAlignment="1"/>
    <xf numFmtId="41" fontId="186" fillId="46" borderId="42" xfId="392" applyNumberFormat="1" applyFont="1" applyFill="1" applyBorder="1" applyAlignment="1"/>
    <xf numFmtId="171" fontId="186" fillId="46" borderId="38" xfId="392" applyNumberFormat="1" applyFont="1" applyFill="1" applyBorder="1" applyAlignment="1">
      <alignment vertical="center"/>
    </xf>
    <xf numFmtId="261" fontId="189" fillId="46" borderId="37" xfId="393" applyNumberFormat="1" applyFont="1" applyFill="1" applyBorder="1" applyAlignment="1">
      <alignment vertical="center"/>
    </xf>
    <xf numFmtId="261" fontId="189" fillId="0" borderId="37" xfId="393" applyNumberFormat="1" applyFont="1" applyBorder="1" applyAlignment="1">
      <alignment vertical="center"/>
    </xf>
    <xf numFmtId="261" fontId="189" fillId="0" borderId="37" xfId="393" applyNumberFormat="1" applyFont="1" applyFill="1" applyBorder="1" applyAlignment="1">
      <alignment vertical="center"/>
    </xf>
    <xf numFmtId="0" fontId="191" fillId="0" borderId="0" xfId="0" applyFont="1" applyAlignment="1">
      <alignment vertical="center"/>
    </xf>
    <xf numFmtId="0" fontId="191" fillId="0" borderId="0" xfId="0" applyFont="1"/>
    <xf numFmtId="260" fontId="192" fillId="46" borderId="39" xfId="392" applyNumberFormat="1" applyFont="1" applyFill="1" applyBorder="1" applyAlignment="1">
      <alignment vertical="center"/>
    </xf>
    <xf numFmtId="260" fontId="192" fillId="0" borderId="39" xfId="392" applyNumberFormat="1" applyFont="1" applyBorder="1" applyAlignment="1">
      <alignment vertical="center"/>
    </xf>
    <xf numFmtId="171" fontId="194" fillId="46" borderId="39" xfId="392" applyNumberFormat="1" applyFont="1" applyFill="1" applyBorder="1" applyAlignment="1">
      <alignment vertical="center"/>
    </xf>
    <xf numFmtId="166" fontId="194" fillId="46" borderId="63" xfId="392" applyNumberFormat="1" applyFont="1" applyFill="1" applyBorder="1" applyAlignment="1">
      <alignment vertical="center"/>
    </xf>
    <xf numFmtId="166" fontId="194" fillId="0" borderId="63" xfId="392" applyNumberFormat="1" applyFont="1" applyFill="1" applyBorder="1" applyAlignment="1">
      <alignment vertical="center"/>
    </xf>
    <xf numFmtId="280" fontId="194" fillId="0" borderId="36" xfId="392" applyNumberFormat="1" applyFont="1" applyFill="1" applyBorder="1" applyAlignment="1">
      <alignment vertical="center"/>
    </xf>
    <xf numFmtId="280" fontId="194" fillId="0" borderId="39" xfId="392" applyNumberFormat="1" applyFont="1" applyFill="1" applyBorder="1" applyAlignment="1">
      <alignment vertical="center"/>
    </xf>
    <xf numFmtId="0" fontId="34" fillId="0" borderId="0" xfId="0" applyFont="1" applyAlignment="1">
      <alignment vertical="top"/>
    </xf>
    <xf numFmtId="0" fontId="180" fillId="45" borderId="0" xfId="392" applyFont="1" applyFill="1" applyAlignment="1">
      <alignment vertical="top"/>
    </xf>
    <xf numFmtId="0" fontId="180" fillId="45" borderId="0" xfId="392" applyFont="1" applyFill="1"/>
    <xf numFmtId="0" fontId="268" fillId="45" borderId="0" xfId="0" applyFont="1" applyFill="1" applyAlignment="1">
      <alignment horizontal="center"/>
    </xf>
    <xf numFmtId="3" fontId="268" fillId="45" borderId="0" xfId="0" applyNumberFormat="1" applyFont="1" applyFill="1"/>
    <xf numFmtId="178" fontId="23" fillId="45" borderId="0" xfId="374" applyNumberFormat="1" applyFill="1"/>
    <xf numFmtId="0" fontId="23" fillId="45" borderId="0" xfId="374" applyFill="1"/>
    <xf numFmtId="17" fontId="17" fillId="45" borderId="0" xfId="0" applyNumberFormat="1" applyFont="1" applyFill="1" applyAlignment="1">
      <alignment horizontal="center"/>
    </xf>
    <xf numFmtId="0" fontId="228" fillId="0" borderId="65" xfId="1510" applyFont="1" applyBorder="1" applyAlignment="1" applyProtection="1">
      <alignment horizontal="left" vertical="top"/>
    </xf>
    <xf numFmtId="0" fontId="23" fillId="0" borderId="65" xfId="392" applyFont="1" applyBorder="1"/>
    <xf numFmtId="260" fontId="189" fillId="0" borderId="65" xfId="392" applyNumberFormat="1" applyFont="1" applyFill="1" applyBorder="1" applyAlignment="1" applyProtection="1">
      <alignment vertical="center"/>
      <protection locked="0"/>
    </xf>
    <xf numFmtId="260" fontId="189" fillId="0" borderId="44" xfId="392" applyNumberFormat="1" applyFont="1" applyBorder="1" applyAlignment="1" applyProtection="1">
      <alignment vertical="center"/>
      <protection locked="0"/>
    </xf>
    <xf numFmtId="265" fontId="34" fillId="0" borderId="0" xfId="1510" applyNumberFormat="1" applyFont="1" applyFill="1" applyAlignment="1" applyProtection="1"/>
    <xf numFmtId="49" fontId="34" fillId="0" borderId="0" xfId="0" applyNumberFormat="1" applyFont="1" applyFill="1" applyAlignment="1">
      <alignment horizontal="left" vertical="center"/>
    </xf>
    <xf numFmtId="49" fontId="24" fillId="0" borderId="0" xfId="0" applyNumberFormat="1" applyFont="1" applyFill="1" applyAlignment="1">
      <alignment horizontal="left" vertical="center"/>
    </xf>
    <xf numFmtId="49" fontId="247" fillId="0" borderId="0" xfId="0" applyNumberFormat="1" applyFont="1" applyFill="1" applyAlignment="1">
      <alignment horizontal="left"/>
    </xf>
    <xf numFmtId="166" fontId="8" fillId="0" borderId="0" xfId="647" applyNumberFormat="1" applyFont="1"/>
    <xf numFmtId="166" fontId="194" fillId="46" borderId="39" xfId="392" applyNumberFormat="1" applyFont="1" applyFill="1" applyBorder="1" applyAlignment="1">
      <alignment vertical="center"/>
    </xf>
    <xf numFmtId="0" fontId="221" fillId="0" borderId="41" xfId="0" applyFont="1" applyFill="1" applyBorder="1"/>
    <xf numFmtId="2" fontId="27" fillId="0" borderId="0" xfId="393" applyNumberFormat="1" applyFont="1" applyAlignment="1">
      <alignment vertical="center"/>
    </xf>
    <xf numFmtId="2" fontId="91" fillId="0" borderId="0" xfId="393" applyNumberFormat="1" applyFont="1" applyAlignment="1">
      <alignment vertical="center"/>
    </xf>
    <xf numFmtId="2" fontId="27" fillId="0" borderId="0" xfId="393" applyNumberFormat="1" applyFont="1" applyBorder="1" applyAlignment="1">
      <alignment vertical="center"/>
    </xf>
    <xf numFmtId="2" fontId="27" fillId="0" borderId="0" xfId="393" applyNumberFormat="1" applyFont="1"/>
    <xf numFmtId="2" fontId="27" fillId="0" borderId="0" xfId="392" applyNumberFormat="1" applyFont="1" applyBorder="1"/>
    <xf numFmtId="2" fontId="218" fillId="45" borderId="0" xfId="392" applyNumberFormat="1" applyFont="1" applyFill="1" applyAlignment="1">
      <alignment vertical="top"/>
    </xf>
    <xf numFmtId="2" fontId="218" fillId="45" borderId="0" xfId="392" applyNumberFormat="1" applyFont="1" applyFill="1"/>
    <xf numFmtId="2" fontId="91" fillId="45" borderId="0" xfId="0" applyNumberFormat="1" applyFont="1" applyFill="1"/>
    <xf numFmtId="2" fontId="27" fillId="45" borderId="0" xfId="374" applyNumberFormat="1" applyFont="1" applyFill="1"/>
    <xf numFmtId="0" fontId="34" fillId="0" borderId="0" xfId="0" applyFont="1" applyBorder="1" applyProtection="1"/>
    <xf numFmtId="171" fontId="189" fillId="46" borderId="63" xfId="647" applyNumberFormat="1" applyFont="1" applyFill="1" applyBorder="1" applyAlignment="1"/>
    <xf numFmtId="171" fontId="189" fillId="0" borderId="63" xfId="647" applyNumberFormat="1" applyFont="1" applyBorder="1" applyAlignment="1"/>
    <xf numFmtId="0" fontId="257" fillId="0" borderId="56" xfId="647" applyFont="1" applyFill="1" applyBorder="1" applyAlignment="1">
      <alignment horizontal="left"/>
    </xf>
    <xf numFmtId="0" fontId="194" fillId="0" borderId="65" xfId="647" applyFont="1" applyFill="1" applyBorder="1" applyAlignment="1">
      <alignment horizontal="left" wrapText="1"/>
    </xf>
    <xf numFmtId="171" fontId="189" fillId="0" borderId="38" xfId="647" applyNumberFormat="1" applyFont="1" applyBorder="1" applyAlignment="1"/>
    <xf numFmtId="0" fontId="189" fillId="0" borderId="67" xfId="647" quotePrefix="1" applyFont="1" applyFill="1" applyBorder="1" applyAlignment="1">
      <alignment horizontal="left" vertical="center"/>
    </xf>
    <xf numFmtId="0" fontId="17" fillId="0" borderId="0" xfId="647" applyFont="1" applyFill="1" applyAlignment="1">
      <alignment vertical="center"/>
    </xf>
    <xf numFmtId="0" fontId="40" fillId="0" borderId="0" xfId="647" applyFont="1" applyFill="1" applyAlignment="1">
      <alignment vertical="center"/>
    </xf>
    <xf numFmtId="0" fontId="91" fillId="0" borderId="0" xfId="647" applyFont="1" applyFill="1" applyBorder="1" applyAlignment="1">
      <alignment vertical="center"/>
    </xf>
    <xf numFmtId="0" fontId="27" fillId="0" borderId="0" xfId="647" applyFont="1" applyFill="1" applyBorder="1" applyAlignment="1"/>
    <xf numFmtId="171" fontId="189" fillId="0" borderId="36" xfId="1449" applyNumberFormat="1" applyFont="1" applyFill="1" applyBorder="1"/>
    <xf numFmtId="171" fontId="189" fillId="0" borderId="38" xfId="1449" applyNumberFormat="1" applyFont="1" applyFill="1" applyBorder="1"/>
    <xf numFmtId="171" fontId="194" fillId="0" borderId="39" xfId="1449" applyNumberFormat="1" applyFont="1" applyFill="1" applyBorder="1"/>
    <xf numFmtId="171" fontId="189" fillId="0" borderId="37" xfId="1449" applyNumberFormat="1" applyFont="1" applyFill="1" applyBorder="1"/>
    <xf numFmtId="171" fontId="194" fillId="0" borderId="36" xfId="1449" applyNumberFormat="1" applyFont="1" applyFill="1" applyBorder="1"/>
    <xf numFmtId="171" fontId="194" fillId="0" borderId="37" xfId="1449" applyNumberFormat="1" applyFont="1" applyFill="1" applyBorder="1"/>
    <xf numFmtId="259" fontId="189" fillId="0" borderId="37" xfId="1449" applyNumberFormat="1" applyFont="1" applyFill="1" applyBorder="1"/>
    <xf numFmtId="259" fontId="189" fillId="0" borderId="38" xfId="1449" applyNumberFormat="1" applyFont="1" applyFill="1" applyBorder="1"/>
    <xf numFmtId="171" fontId="189" fillId="0" borderId="39" xfId="1449" applyNumberFormat="1" applyFont="1" applyFill="1" applyBorder="1"/>
    <xf numFmtId="171" fontId="194" fillId="0" borderId="63" xfId="1449" applyNumberFormat="1" applyFont="1" applyFill="1" applyBorder="1"/>
    <xf numFmtId="171" fontId="189" fillId="0" borderId="65" xfId="1449" applyNumberFormat="1" applyFont="1" applyFill="1" applyBorder="1"/>
    <xf numFmtId="171" fontId="194" fillId="0" borderId="67" xfId="1449" applyNumberFormat="1" applyFont="1" applyFill="1" applyBorder="1"/>
    <xf numFmtId="171" fontId="194" fillId="0" borderId="65" xfId="1449" applyNumberFormat="1" applyFont="1" applyFill="1" applyBorder="1"/>
    <xf numFmtId="172" fontId="189" fillId="29" borderId="0" xfId="1449" quotePrefix="1" applyNumberFormat="1" applyFont="1" applyFill="1" applyBorder="1" applyAlignment="1">
      <alignment horizontal="right"/>
    </xf>
    <xf numFmtId="172" fontId="189" fillId="29" borderId="65" xfId="1449" quotePrefix="1" applyNumberFormat="1" applyFont="1" applyFill="1" applyBorder="1" applyAlignment="1">
      <alignment horizontal="right" vertical="center"/>
    </xf>
    <xf numFmtId="171" fontId="185" fillId="29" borderId="67" xfId="1449" applyNumberFormat="1" applyFont="1" applyFill="1" applyBorder="1"/>
    <xf numFmtId="168" fontId="189" fillId="0" borderId="36" xfId="392" applyNumberFormat="1" applyFont="1" applyFill="1" applyBorder="1" applyAlignment="1" applyProtection="1">
      <alignment horizontal="right" vertical="center"/>
      <protection locked="0"/>
    </xf>
    <xf numFmtId="168" fontId="189" fillId="0" borderId="37" xfId="392" applyNumberFormat="1" applyFont="1" applyFill="1" applyBorder="1" applyAlignment="1" applyProtection="1">
      <alignment horizontal="right" vertical="center"/>
      <protection locked="0"/>
    </xf>
    <xf numFmtId="260" fontId="191" fillId="0" borderId="37" xfId="601" applyNumberFormat="1" applyFont="1" applyFill="1" applyBorder="1" applyProtection="1">
      <protection locked="0"/>
    </xf>
    <xf numFmtId="260" fontId="191" fillId="0" borderId="37" xfId="601" applyNumberFormat="1" applyFont="1" applyFill="1" applyBorder="1" applyAlignment="1" applyProtection="1">
      <protection locked="0"/>
    </xf>
    <xf numFmtId="260" fontId="191" fillId="0" borderId="37" xfId="601" applyNumberFormat="1" applyFont="1" applyFill="1" applyBorder="1" applyAlignment="1" applyProtection="1">
      <alignment vertical="center"/>
      <protection locked="0"/>
    </xf>
    <xf numFmtId="172" fontId="192" fillId="0" borderId="37" xfId="601" applyNumberFormat="1" applyFont="1" applyFill="1" applyBorder="1" applyProtection="1">
      <protection locked="0"/>
    </xf>
    <xf numFmtId="255" fontId="189" fillId="0" borderId="36" xfId="392" applyNumberFormat="1" applyFont="1" applyFill="1" applyBorder="1" applyAlignment="1" applyProtection="1">
      <alignment vertical="center"/>
      <protection locked="0"/>
    </xf>
    <xf numFmtId="255" fontId="190" fillId="0" borderId="37" xfId="392" applyNumberFormat="1" applyFont="1" applyFill="1" applyBorder="1" applyAlignment="1" applyProtection="1">
      <alignment vertical="center"/>
      <protection locked="0"/>
    </xf>
    <xf numFmtId="255" fontId="194" fillId="0" borderId="39" xfId="392" applyNumberFormat="1" applyFont="1" applyFill="1" applyBorder="1" applyAlignment="1" applyProtection="1">
      <alignment vertical="center"/>
      <protection locked="0"/>
    </xf>
    <xf numFmtId="0" fontId="187" fillId="0" borderId="0" xfId="392" applyFont="1" applyFill="1"/>
    <xf numFmtId="0" fontId="0" fillId="0" borderId="0" xfId="0" applyFill="1" applyAlignment="1">
      <alignment vertical="top"/>
    </xf>
    <xf numFmtId="0" fontId="18" fillId="0" borderId="0" xfId="0" applyFont="1" applyFill="1"/>
    <xf numFmtId="255" fontId="190" fillId="0" borderId="38" xfId="392" applyNumberFormat="1" applyFont="1" applyFill="1" applyBorder="1" applyAlignment="1" applyProtection="1">
      <alignment vertical="center"/>
      <protection locked="0"/>
    </xf>
    <xf numFmtId="0" fontId="18" fillId="0" borderId="0" xfId="392" applyFont="1" applyFill="1"/>
    <xf numFmtId="166" fontId="194" fillId="0" borderId="39" xfId="392" applyNumberFormat="1" applyFont="1" applyFill="1" applyBorder="1" applyAlignment="1" applyProtection="1">
      <alignment vertical="center"/>
      <protection locked="0"/>
    </xf>
    <xf numFmtId="166" fontId="189" fillId="0" borderId="36" xfId="392" applyNumberFormat="1" applyFont="1" applyFill="1" applyBorder="1" applyAlignment="1" applyProtection="1">
      <alignment vertical="center"/>
      <protection locked="0"/>
    </xf>
    <xf numFmtId="0" fontId="191" fillId="29" borderId="0" xfId="392" applyFont="1" applyFill="1" applyBorder="1" applyAlignment="1" applyProtection="1">
      <alignment horizontal="left" vertical="center" indent="1"/>
      <protection locked="0"/>
    </xf>
    <xf numFmtId="171" fontId="189" fillId="46" borderId="63" xfId="392" applyNumberFormat="1" applyFont="1" applyFill="1" applyBorder="1" applyAlignment="1">
      <alignment vertical="center"/>
    </xf>
    <xf numFmtId="166" fontId="189" fillId="0" borderId="63" xfId="392" applyNumberFormat="1" applyFont="1" applyBorder="1" applyAlignment="1">
      <alignment vertical="center"/>
    </xf>
    <xf numFmtId="171" fontId="189" fillId="0" borderId="63" xfId="392" applyNumberFormat="1" applyFont="1" applyFill="1" applyBorder="1" applyAlignment="1">
      <alignment vertical="center"/>
    </xf>
    <xf numFmtId="0" fontId="227" fillId="0" borderId="0" xfId="629" applyFont="1"/>
    <xf numFmtId="171" fontId="194" fillId="0" borderId="39" xfId="392" applyNumberFormat="1" applyFont="1" applyFill="1" applyBorder="1" applyAlignment="1">
      <alignment vertical="center"/>
    </xf>
    <xf numFmtId="0" fontId="183" fillId="0" borderId="0" xfId="392" applyFont="1" applyFill="1" applyBorder="1"/>
    <xf numFmtId="0" fontId="270" fillId="0" borderId="0" xfId="392" applyFont="1" applyFill="1" applyAlignment="1">
      <alignment vertical="top"/>
    </xf>
    <xf numFmtId="260" fontId="190" fillId="0" borderId="38" xfId="392" applyNumberFormat="1" applyFont="1" applyFill="1" applyBorder="1" applyAlignment="1">
      <alignment vertical="center"/>
    </xf>
    <xf numFmtId="174" fontId="189" fillId="0" borderId="39" xfId="392" applyNumberFormat="1" applyFont="1" applyFill="1" applyBorder="1" applyAlignment="1">
      <alignment vertical="center"/>
    </xf>
    <xf numFmtId="166" fontId="189" fillId="0" borderId="39" xfId="392" applyNumberFormat="1" applyFont="1" applyFill="1" applyBorder="1" applyAlignment="1"/>
    <xf numFmtId="261" fontId="189" fillId="0" borderId="36" xfId="393" applyNumberFormat="1" applyFont="1" applyFill="1" applyBorder="1" applyAlignment="1">
      <alignment horizontal="right" vertical="center"/>
    </xf>
    <xf numFmtId="181" fontId="189" fillId="0" borderId="36" xfId="392" applyNumberFormat="1" applyFont="1" applyFill="1" applyBorder="1" applyAlignment="1">
      <alignment vertical="center"/>
    </xf>
    <xf numFmtId="181" fontId="189" fillId="0" borderId="37" xfId="392" applyNumberFormat="1" applyFont="1" applyFill="1" applyBorder="1" applyAlignment="1">
      <alignment vertical="center"/>
    </xf>
    <xf numFmtId="181" fontId="189" fillId="0" borderId="36" xfId="392" quotePrefix="1" applyNumberFormat="1" applyFont="1" applyFill="1" applyBorder="1" applyAlignment="1">
      <alignment horizontal="right" vertical="center"/>
    </xf>
    <xf numFmtId="181" fontId="189" fillId="0" borderId="38" xfId="392" applyNumberFormat="1" applyFont="1" applyFill="1" applyBorder="1" applyAlignment="1">
      <alignment vertical="center"/>
    </xf>
    <xf numFmtId="181" fontId="194" fillId="0" borderId="39" xfId="392" quotePrefix="1" applyNumberFormat="1" applyFont="1" applyFill="1" applyBorder="1" applyAlignment="1">
      <alignment horizontal="right" vertical="center"/>
    </xf>
    <xf numFmtId="166" fontId="189" fillId="0" borderId="37" xfId="395" applyNumberFormat="1" applyFont="1" applyFill="1" applyBorder="1" applyAlignment="1">
      <alignment vertical="center"/>
    </xf>
    <xf numFmtId="166" fontId="189" fillId="0" borderId="38" xfId="395" applyNumberFormat="1" applyFont="1" applyFill="1" applyBorder="1" applyAlignment="1">
      <alignment vertical="center"/>
    </xf>
    <xf numFmtId="171" fontId="189" fillId="0" borderId="36" xfId="392" applyNumberFormat="1" applyFont="1" applyFill="1" applyBorder="1" applyAlignment="1">
      <alignment horizontal="right" vertical="center"/>
    </xf>
    <xf numFmtId="171" fontId="189" fillId="0" borderId="37" xfId="392" applyNumberFormat="1" applyFont="1" applyFill="1" applyBorder="1" applyAlignment="1">
      <alignment horizontal="right" vertical="center"/>
    </xf>
    <xf numFmtId="171" fontId="194" fillId="0" borderId="39" xfId="392" applyNumberFormat="1" applyFont="1" applyFill="1" applyBorder="1" applyAlignment="1">
      <alignment horizontal="right" vertical="center"/>
    </xf>
    <xf numFmtId="260" fontId="189" fillId="0" borderId="37" xfId="593" applyNumberFormat="1" applyFont="1" applyFill="1" applyBorder="1" applyAlignment="1">
      <alignment horizontal="right" vertical="center"/>
    </xf>
    <xf numFmtId="170" fontId="189" fillId="0" borderId="37" xfId="601" applyNumberFormat="1" applyFont="1" applyFill="1" applyBorder="1" applyAlignment="1">
      <alignment horizontal="right" vertical="center"/>
    </xf>
    <xf numFmtId="260" fontId="189" fillId="0" borderId="38" xfId="593" applyNumberFormat="1" applyFont="1" applyFill="1" applyBorder="1" applyAlignment="1">
      <alignment horizontal="right" vertical="center"/>
    </xf>
    <xf numFmtId="171" fontId="189" fillId="0" borderId="39" xfId="393" applyNumberFormat="1" applyFont="1" applyFill="1" applyBorder="1" applyAlignment="1"/>
    <xf numFmtId="171" fontId="189" fillId="0" borderId="36" xfId="393" applyNumberFormat="1" applyFont="1" applyFill="1" applyBorder="1" applyAlignment="1">
      <alignment vertical="center"/>
    </xf>
    <xf numFmtId="171" fontId="189" fillId="0" borderId="37" xfId="393" applyNumberFormat="1" applyFont="1" applyFill="1" applyBorder="1" applyAlignment="1"/>
    <xf numFmtId="171" fontId="189" fillId="0" borderId="38" xfId="393" applyNumberFormat="1" applyFont="1" applyFill="1" applyBorder="1" applyAlignment="1"/>
    <xf numFmtId="171" fontId="189" fillId="0" borderId="39" xfId="392" applyNumberFormat="1" applyFont="1" applyFill="1" applyBorder="1" applyAlignment="1"/>
    <xf numFmtId="171" fontId="189" fillId="0" borderId="36" xfId="628" applyNumberFormat="1" applyFont="1" applyFill="1" applyBorder="1" applyAlignment="1">
      <alignment horizontal="right" vertical="center"/>
    </xf>
    <xf numFmtId="171" fontId="189" fillId="0" borderId="37" xfId="628" applyNumberFormat="1" applyFont="1" applyFill="1" applyBorder="1" applyAlignment="1">
      <alignment horizontal="right"/>
    </xf>
    <xf numFmtId="171" fontId="189" fillId="0" borderId="37" xfId="628" applyNumberFormat="1" applyFont="1" applyFill="1" applyBorder="1" applyAlignment="1">
      <alignment horizontal="right" vertical="center"/>
    </xf>
    <xf numFmtId="260" fontId="194" fillId="0" borderId="36" xfId="392" applyNumberFormat="1" applyFont="1" applyFill="1" applyBorder="1" applyAlignment="1">
      <alignment vertical="center"/>
    </xf>
    <xf numFmtId="260" fontId="194" fillId="0" borderId="39" xfId="392" applyNumberFormat="1" applyFont="1" applyFill="1" applyBorder="1" applyAlignment="1">
      <alignment vertical="center"/>
    </xf>
    <xf numFmtId="258" fontId="189" fillId="0" borderId="37" xfId="392" applyNumberFormat="1" applyFont="1" applyFill="1" applyBorder="1" applyAlignment="1">
      <alignment vertical="center"/>
    </xf>
    <xf numFmtId="258" fontId="189" fillId="0" borderId="36" xfId="628" applyNumberFormat="1" applyFont="1" applyFill="1" applyBorder="1" applyAlignment="1">
      <alignment vertical="center"/>
    </xf>
    <xf numFmtId="258" fontId="189" fillId="0" borderId="37" xfId="628" applyNumberFormat="1" applyFont="1" applyFill="1" applyBorder="1" applyAlignment="1">
      <alignment vertical="center"/>
    </xf>
    <xf numFmtId="258" fontId="189" fillId="0" borderId="38" xfId="628" applyNumberFormat="1" applyFont="1" applyFill="1" applyBorder="1" applyAlignment="1">
      <alignment vertical="center"/>
    </xf>
    <xf numFmtId="262" fontId="189" fillId="0" borderId="39" xfId="628" applyNumberFormat="1" applyFont="1" applyFill="1" applyBorder="1" applyAlignment="1">
      <alignment vertical="center"/>
    </xf>
    <xf numFmtId="166" fontId="186" fillId="0" borderId="36" xfId="392" applyNumberFormat="1" applyFont="1" applyFill="1" applyBorder="1" applyAlignment="1">
      <alignment vertical="center"/>
    </xf>
    <xf numFmtId="166" fontId="186" fillId="0" borderId="37" xfId="392" applyNumberFormat="1" applyFont="1" applyFill="1" applyBorder="1" applyAlignment="1">
      <alignment vertical="center"/>
    </xf>
    <xf numFmtId="166" fontId="186" fillId="0" borderId="38" xfId="392" applyNumberFormat="1" applyFont="1" applyFill="1" applyBorder="1" applyAlignment="1">
      <alignment vertical="center"/>
    </xf>
    <xf numFmtId="166" fontId="186" fillId="0" borderId="39" xfId="392" applyNumberFormat="1" applyFont="1" applyFill="1" applyBorder="1" applyAlignment="1">
      <alignment vertical="center"/>
    </xf>
    <xf numFmtId="174" fontId="186" fillId="0" borderId="36" xfId="392" applyNumberFormat="1" applyFont="1" applyFill="1" applyBorder="1" applyAlignment="1">
      <alignment vertical="center"/>
    </xf>
    <xf numFmtId="166" fontId="196" fillId="0" borderId="36" xfId="392" applyNumberFormat="1" applyFont="1" applyFill="1" applyBorder="1" applyAlignment="1">
      <alignment vertical="center"/>
    </xf>
    <xf numFmtId="166" fontId="196" fillId="0" borderId="39" xfId="392" applyNumberFormat="1" applyFont="1" applyFill="1" applyBorder="1" applyAlignment="1">
      <alignment vertical="center"/>
    </xf>
    <xf numFmtId="260" fontId="21" fillId="0" borderId="36" xfId="392" applyNumberFormat="1" applyFont="1" applyFill="1" applyBorder="1" applyAlignment="1">
      <alignment vertical="center"/>
    </xf>
    <xf numFmtId="260" fontId="201" fillId="0" borderId="37" xfId="392" applyNumberFormat="1" applyFont="1" applyFill="1" applyBorder="1" applyAlignment="1"/>
    <xf numFmtId="260" fontId="201" fillId="0" borderId="38" xfId="392" applyNumberFormat="1" applyFont="1" applyFill="1" applyBorder="1" applyAlignment="1"/>
    <xf numFmtId="260" fontId="192" fillId="0" borderId="36" xfId="392" applyNumberFormat="1" applyFont="1" applyFill="1" applyBorder="1" applyAlignment="1"/>
    <xf numFmtId="260" fontId="192" fillId="0" borderId="37" xfId="392" applyNumberFormat="1" applyFont="1" applyFill="1" applyBorder="1" applyAlignment="1"/>
    <xf numFmtId="260" fontId="192" fillId="0" borderId="38" xfId="392" applyNumberFormat="1" applyFont="1" applyFill="1" applyBorder="1" applyAlignment="1"/>
    <xf numFmtId="260" fontId="192" fillId="0" borderId="39" xfId="392" applyNumberFormat="1" applyFont="1" applyFill="1" applyBorder="1" applyAlignment="1">
      <alignment vertical="center"/>
    </xf>
    <xf numFmtId="166" fontId="192" fillId="0" borderId="36" xfId="392" applyNumberFormat="1" applyFont="1" applyFill="1" applyBorder="1" applyAlignment="1">
      <alignment vertical="center"/>
    </xf>
    <xf numFmtId="270" fontId="189" fillId="0" borderId="36" xfId="628" applyNumberFormat="1" applyFont="1" applyFill="1" applyBorder="1" applyAlignment="1">
      <alignment vertical="center"/>
    </xf>
    <xf numFmtId="270" fontId="189" fillId="0" borderId="37" xfId="628" applyNumberFormat="1" applyFont="1" applyFill="1" applyBorder="1" applyAlignment="1">
      <alignment vertical="center"/>
    </xf>
    <xf numFmtId="270" fontId="189" fillId="0" borderId="37" xfId="628" applyNumberFormat="1" applyFont="1" applyFill="1" applyBorder="1" applyAlignment="1"/>
    <xf numFmtId="271" fontId="189" fillId="0" borderId="38" xfId="628" applyNumberFormat="1" applyFont="1" applyFill="1" applyBorder="1" applyAlignment="1"/>
    <xf numFmtId="0" fontId="27" fillId="0" borderId="0" xfId="628" applyFont="1" applyFill="1" applyBorder="1"/>
    <xf numFmtId="272" fontId="204" fillId="0" borderId="0" xfId="628" applyNumberFormat="1" applyFont="1" applyFill="1" applyBorder="1" applyAlignment="1">
      <alignment vertical="center"/>
    </xf>
    <xf numFmtId="166" fontId="189" fillId="0" borderId="39" xfId="628" applyNumberFormat="1" applyFont="1" applyFill="1" applyBorder="1" applyAlignment="1">
      <alignment vertical="center"/>
    </xf>
    <xf numFmtId="171" fontId="189" fillId="0" borderId="37" xfId="628" applyNumberFormat="1" applyFont="1" applyFill="1" applyBorder="1" applyAlignment="1">
      <alignment vertical="center"/>
    </xf>
    <xf numFmtId="171" fontId="189" fillId="0" borderId="38" xfId="628" applyNumberFormat="1" applyFont="1" applyFill="1" applyBorder="1" applyAlignment="1">
      <alignment vertical="center"/>
    </xf>
    <xf numFmtId="166" fontId="189" fillId="0" borderId="0" xfId="628" applyNumberFormat="1" applyFont="1" applyFill="1" applyBorder="1" applyAlignment="1">
      <alignment vertical="center"/>
    </xf>
    <xf numFmtId="273" fontId="189" fillId="0" borderId="37" xfId="628" applyNumberFormat="1" applyFont="1" applyFill="1" applyBorder="1" applyAlignment="1">
      <alignment vertical="center"/>
    </xf>
    <xf numFmtId="273" fontId="189" fillId="0" borderId="38" xfId="628" applyNumberFormat="1" applyFont="1" applyFill="1" applyBorder="1" applyAlignment="1">
      <alignment vertical="center"/>
    </xf>
    <xf numFmtId="274" fontId="189" fillId="0" borderId="37" xfId="628" applyNumberFormat="1" applyFont="1" applyFill="1" applyBorder="1" applyAlignment="1">
      <alignment vertical="center"/>
    </xf>
    <xf numFmtId="274" fontId="189" fillId="0" borderId="39" xfId="628" applyNumberFormat="1" applyFont="1" applyFill="1" applyBorder="1" applyAlignment="1">
      <alignment vertical="center"/>
    </xf>
    <xf numFmtId="266" fontId="189" fillId="0" borderId="38" xfId="628" applyNumberFormat="1" applyFont="1" applyFill="1" applyBorder="1" applyAlignment="1"/>
    <xf numFmtId="258" fontId="189" fillId="0" borderId="38" xfId="628" applyNumberFormat="1" applyFont="1" applyFill="1" applyBorder="1" applyAlignment="1"/>
    <xf numFmtId="166" fontId="191" fillId="0" borderId="36" xfId="647" applyNumberFormat="1" applyFont="1" applyFill="1" applyBorder="1"/>
    <xf numFmtId="0" fontId="8" fillId="0" borderId="0" xfId="647" applyFont="1" applyFill="1" applyBorder="1"/>
    <xf numFmtId="0" fontId="255" fillId="0" borderId="0" xfId="647" applyFont="1" applyFill="1"/>
    <xf numFmtId="166" fontId="189" fillId="0" borderId="37" xfId="648" applyNumberFormat="1" applyFont="1" applyFill="1" applyBorder="1" applyAlignment="1">
      <alignment vertical="center"/>
    </xf>
    <xf numFmtId="166" fontId="189" fillId="0" borderId="38" xfId="648" applyNumberFormat="1" applyFont="1" applyFill="1" applyBorder="1" applyAlignment="1">
      <alignment vertical="center"/>
    </xf>
    <xf numFmtId="166" fontId="189" fillId="0" borderId="36" xfId="648" applyNumberFormat="1" applyFont="1" applyFill="1" applyBorder="1" applyAlignment="1"/>
    <xf numFmtId="166" fontId="189" fillId="0" borderId="38" xfId="648" applyNumberFormat="1" applyFont="1" applyFill="1" applyBorder="1" applyAlignment="1"/>
    <xf numFmtId="166" fontId="194" fillId="0" borderId="0" xfId="648" applyNumberFormat="1" applyFont="1" applyFill="1" applyBorder="1" applyAlignment="1"/>
    <xf numFmtId="171" fontId="189" fillId="0" borderId="37" xfId="647" applyNumberFormat="1" applyFont="1" applyFill="1" applyBorder="1" applyAlignment="1"/>
    <xf numFmtId="166" fontId="194" fillId="0" borderId="36" xfId="647" applyNumberFormat="1" applyFont="1" applyFill="1" applyBorder="1" applyAlignment="1"/>
    <xf numFmtId="171" fontId="194" fillId="0" borderId="37" xfId="647" applyNumberFormat="1" applyFont="1" applyFill="1" applyBorder="1" applyAlignment="1"/>
    <xf numFmtId="171" fontId="189" fillId="0" borderId="63" xfId="647" applyNumberFormat="1" applyFont="1" applyFill="1" applyBorder="1" applyAlignment="1"/>
    <xf numFmtId="171" fontId="189" fillId="0" borderId="38" xfId="647" applyNumberFormat="1" applyFont="1" applyFill="1" applyBorder="1" applyAlignment="1"/>
    <xf numFmtId="166" fontId="194" fillId="0" borderId="39" xfId="647" applyNumberFormat="1" applyFont="1" applyFill="1" applyBorder="1" applyAlignment="1"/>
    <xf numFmtId="259" fontId="194" fillId="0" borderId="39" xfId="648" applyNumberFormat="1" applyFont="1" applyFill="1" applyBorder="1" applyAlignment="1">
      <alignment vertical="center"/>
    </xf>
    <xf numFmtId="259" fontId="189" fillId="0" borderId="36" xfId="648" applyNumberFormat="1" applyFont="1" applyFill="1" applyBorder="1" applyAlignment="1">
      <alignment vertical="center"/>
    </xf>
    <xf numFmtId="259" fontId="189" fillId="0" borderId="38" xfId="648" applyNumberFormat="1" applyFont="1" applyFill="1" applyBorder="1" applyAlignment="1">
      <alignment vertical="center"/>
    </xf>
    <xf numFmtId="259" fontId="189" fillId="0" borderId="39" xfId="648" applyNumberFormat="1" applyFont="1" applyFill="1" applyBorder="1" applyAlignment="1">
      <alignment vertical="center"/>
    </xf>
    <xf numFmtId="277" fontId="189" fillId="0" borderId="36" xfId="628" applyNumberFormat="1" applyFont="1" applyFill="1" applyBorder="1" applyAlignment="1">
      <alignment vertical="center"/>
    </xf>
    <xf numFmtId="277" fontId="189" fillId="0" borderId="37" xfId="628" applyNumberFormat="1" applyFont="1" applyFill="1" applyBorder="1" applyAlignment="1">
      <alignment vertical="center"/>
    </xf>
    <xf numFmtId="277" fontId="189" fillId="0" borderId="39" xfId="628" applyNumberFormat="1" applyFont="1" applyFill="1" applyBorder="1" applyAlignment="1">
      <alignment vertical="center"/>
    </xf>
    <xf numFmtId="0" fontId="8" fillId="0" borderId="0" xfId="628" applyFont="1" applyFill="1"/>
    <xf numFmtId="258" fontId="189" fillId="0" borderId="44" xfId="628" applyNumberFormat="1" applyFont="1" applyFill="1" applyBorder="1" applyAlignment="1">
      <alignment vertical="center"/>
    </xf>
    <xf numFmtId="270" fontId="189" fillId="0" borderId="39" xfId="628" applyNumberFormat="1" applyFont="1" applyFill="1" applyBorder="1" applyAlignment="1">
      <alignment vertical="center"/>
    </xf>
    <xf numFmtId="171" fontId="189" fillId="0" borderId="36" xfId="649" applyNumberFormat="1" applyFont="1" applyFill="1" applyBorder="1" applyAlignment="1">
      <alignment horizontal="left" vertical="center"/>
    </xf>
    <xf numFmtId="171" fontId="189" fillId="0" borderId="37" xfId="649" applyNumberFormat="1" applyFont="1" applyFill="1" applyBorder="1" applyAlignment="1">
      <alignment horizontal="left" vertical="center"/>
    </xf>
    <xf numFmtId="171" fontId="189" fillId="0" borderId="37" xfId="649" applyNumberFormat="1" applyFont="1" applyFill="1" applyBorder="1" applyAlignment="1">
      <alignment horizontal="left"/>
    </xf>
    <xf numFmtId="171" fontId="189" fillId="0" borderId="38" xfId="649" applyNumberFormat="1" applyFont="1" applyFill="1" applyBorder="1" applyAlignment="1">
      <alignment horizontal="left" vertical="center"/>
    </xf>
    <xf numFmtId="171" fontId="194" fillId="0" borderId="36" xfId="649" applyNumberFormat="1" applyFont="1" applyFill="1" applyBorder="1" applyAlignment="1">
      <alignment horizontal="left" vertical="center"/>
    </xf>
    <xf numFmtId="171" fontId="194" fillId="0" borderId="38" xfId="649" applyNumberFormat="1" applyFont="1" applyFill="1" applyBorder="1" applyAlignment="1">
      <alignment horizontal="left" vertical="center"/>
    </xf>
    <xf numFmtId="168" fontId="190" fillId="0" borderId="36" xfId="649" applyNumberFormat="1" applyFont="1" applyFill="1" applyBorder="1" applyAlignment="1">
      <alignment horizontal="right" vertical="center"/>
    </xf>
    <xf numFmtId="166" fontId="189" fillId="0" borderId="37" xfId="649" applyNumberFormat="1" applyFont="1" applyFill="1" applyBorder="1" applyAlignment="1">
      <alignment horizontal="right" vertical="center"/>
    </xf>
    <xf numFmtId="260" fontId="189" fillId="0" borderId="37" xfId="649" applyNumberFormat="1" applyFont="1" applyFill="1" applyBorder="1" applyAlignment="1">
      <alignment vertical="center"/>
    </xf>
    <xf numFmtId="166" fontId="189" fillId="0" borderId="38" xfId="649" applyNumberFormat="1" applyFont="1" applyFill="1" applyBorder="1" applyAlignment="1">
      <alignment horizontal="right"/>
    </xf>
    <xf numFmtId="0" fontId="191" fillId="0" borderId="36" xfId="647" applyFont="1" applyFill="1" applyBorder="1"/>
    <xf numFmtId="166" fontId="222" fillId="0" borderId="38" xfId="628" applyNumberFormat="1" applyFont="1" applyFill="1" applyBorder="1" applyAlignment="1" applyProtection="1">
      <alignment vertical="center"/>
      <protection locked="0"/>
    </xf>
    <xf numFmtId="0" fontId="191" fillId="0" borderId="36" xfId="645" applyFont="1" applyFill="1" applyBorder="1"/>
    <xf numFmtId="258" fontId="191" fillId="0" borderId="37" xfId="645" applyNumberFormat="1" applyFont="1" applyFill="1" applyBorder="1"/>
    <xf numFmtId="258" fontId="191" fillId="0" borderId="38" xfId="645" applyNumberFormat="1" applyFont="1" applyFill="1" applyBorder="1"/>
    <xf numFmtId="0" fontId="191" fillId="0" borderId="0" xfId="392" applyFont="1" applyFill="1" applyBorder="1" applyAlignment="1">
      <alignment vertical="center"/>
    </xf>
    <xf numFmtId="0" fontId="222" fillId="0" borderId="0" xfId="392" applyFont="1" applyBorder="1" applyAlignment="1">
      <alignment vertical="center"/>
    </xf>
    <xf numFmtId="49" fontId="191" fillId="0" borderId="37" xfId="392" applyNumberFormat="1" applyFont="1" applyFill="1" applyBorder="1" applyAlignment="1">
      <alignment horizontal="center" vertical="center"/>
    </xf>
    <xf numFmtId="0" fontId="245" fillId="0" borderId="0" xfId="392" applyFont="1" applyFill="1"/>
    <xf numFmtId="0" fontId="34" fillId="0" borderId="0" xfId="0" applyFont="1" applyAlignment="1">
      <alignment horizontal="left" vertical="top"/>
    </xf>
    <xf numFmtId="37" fontId="189" fillId="0" borderId="53" xfId="392" applyNumberFormat="1" applyFont="1" applyFill="1" applyBorder="1" applyAlignment="1">
      <alignment horizontal="left" vertical="center"/>
    </xf>
    <xf numFmtId="37" fontId="189" fillId="0" borderId="40" xfId="392" applyNumberFormat="1" applyFont="1" applyFill="1" applyBorder="1" applyAlignment="1">
      <alignment horizontal="left" vertical="center"/>
    </xf>
    <xf numFmtId="37" fontId="189" fillId="0" borderId="0" xfId="392" applyNumberFormat="1" applyFont="1" applyFill="1" applyBorder="1" applyAlignment="1">
      <alignment horizontal="left" vertical="center"/>
    </xf>
    <xf numFmtId="37" fontId="189" fillId="0" borderId="41" xfId="392" applyNumberFormat="1" applyFont="1" applyFill="1" applyBorder="1" applyAlignment="1">
      <alignment horizontal="left" vertical="center"/>
    </xf>
    <xf numFmtId="0" fontId="189" fillId="0" borderId="0" xfId="392" applyFont="1" applyFill="1" applyBorder="1" applyAlignment="1">
      <alignment horizontal="left" vertical="center"/>
    </xf>
    <xf numFmtId="0" fontId="189" fillId="0" borderId="41" xfId="392" applyFont="1" applyFill="1" applyBorder="1" applyAlignment="1">
      <alignment horizontal="left" vertical="center"/>
    </xf>
    <xf numFmtId="0" fontId="194" fillId="0" borderId="13" xfId="392" applyFont="1" applyFill="1" applyBorder="1" applyAlignment="1">
      <alignment horizontal="left" vertical="center"/>
    </xf>
    <xf numFmtId="0" fontId="194" fillId="0" borderId="43" xfId="392" applyFont="1" applyFill="1" applyBorder="1" applyAlignment="1">
      <alignment horizontal="left" vertical="center"/>
    </xf>
    <xf numFmtId="0" fontId="8" fillId="0" borderId="54" xfId="392" applyFont="1" applyBorder="1"/>
    <xf numFmtId="171" fontId="185" fillId="29" borderId="0" xfId="394" applyNumberFormat="1" applyFont="1" applyFill="1" applyBorder="1" applyAlignment="1"/>
    <xf numFmtId="49" fontId="192" fillId="0" borderId="0" xfId="394" applyNumberFormat="1" applyFont="1" applyFill="1" applyBorder="1" applyAlignment="1">
      <alignment horizontal="right" vertical="top"/>
    </xf>
    <xf numFmtId="171" fontId="192" fillId="46" borderId="36" xfId="394" applyNumberFormat="1" applyFont="1" applyFill="1" applyBorder="1" applyAlignment="1"/>
    <xf numFmtId="171" fontId="192" fillId="46" borderId="37" xfId="394" applyNumberFormat="1" applyFont="1" applyFill="1" applyBorder="1" applyAlignment="1"/>
    <xf numFmtId="171" fontId="185" fillId="46" borderId="39" xfId="394" applyNumberFormat="1" applyFont="1" applyFill="1" applyBorder="1" applyAlignment="1"/>
    <xf numFmtId="0" fontId="190" fillId="0" borderId="41" xfId="394" applyFont="1" applyBorder="1" applyAlignment="1">
      <alignment horizontal="left" vertical="top"/>
    </xf>
    <xf numFmtId="0" fontId="184" fillId="0" borderId="0" xfId="394" applyFont="1" applyBorder="1" applyAlignment="1">
      <alignment horizontal="left"/>
    </xf>
    <xf numFmtId="0" fontId="189" fillId="0" borderId="70" xfId="392" applyFont="1" applyFill="1" applyBorder="1" applyAlignment="1" applyProtection="1">
      <alignment horizontal="left" vertical="center"/>
      <protection locked="0"/>
    </xf>
    <xf numFmtId="166" fontId="189" fillId="46" borderId="63" xfId="392" applyNumberFormat="1" applyFont="1" applyFill="1" applyBorder="1" applyAlignment="1" applyProtection="1">
      <alignment vertical="center"/>
      <protection locked="0"/>
    </xf>
    <xf numFmtId="0" fontId="206" fillId="0" borderId="0" xfId="392" applyFont="1" applyAlignment="1">
      <alignment vertical="center"/>
    </xf>
    <xf numFmtId="166" fontId="190" fillId="0" borderId="37" xfId="392" applyNumberFormat="1" applyFont="1" applyBorder="1" applyAlignment="1" applyProtection="1">
      <alignment vertical="center"/>
      <protection locked="0"/>
    </xf>
    <xf numFmtId="166" fontId="189" fillId="0" borderId="63" xfId="392" applyNumberFormat="1" applyFont="1" applyBorder="1" applyAlignment="1" applyProtection="1">
      <alignment vertical="center"/>
      <protection locked="0"/>
    </xf>
    <xf numFmtId="0" fontId="189" fillId="0" borderId="67" xfId="392" applyFont="1" applyFill="1" applyBorder="1" applyAlignment="1" applyProtection="1">
      <alignment horizontal="left" vertical="center"/>
      <protection locked="0"/>
    </xf>
    <xf numFmtId="0" fontId="190" fillId="0" borderId="0" xfId="392" applyFont="1" applyFill="1" applyBorder="1" applyAlignment="1" applyProtection="1">
      <alignment horizontal="left" vertical="center" indent="1"/>
      <protection locked="0"/>
    </xf>
    <xf numFmtId="0" fontId="152" fillId="0" borderId="0" xfId="392" applyFont="1" applyAlignment="1">
      <alignment vertical="center"/>
    </xf>
    <xf numFmtId="171" fontId="190" fillId="0" borderId="37" xfId="392" applyNumberFormat="1" applyFont="1" applyBorder="1" applyAlignment="1" applyProtection="1">
      <alignment vertical="center"/>
      <protection locked="0"/>
    </xf>
    <xf numFmtId="166" fontId="189" fillId="0" borderId="72" xfId="392" applyNumberFormat="1" applyFont="1" applyBorder="1" applyAlignment="1" applyProtection="1">
      <alignment vertical="center"/>
      <protection locked="0"/>
    </xf>
    <xf numFmtId="0" fontId="152" fillId="0" borderId="0" xfId="392" applyFont="1" applyAlignment="1">
      <alignment vertical="center"/>
    </xf>
    <xf numFmtId="0" fontId="189" fillId="45" borderId="0" xfId="392" applyFont="1" applyFill="1" applyBorder="1" applyAlignment="1">
      <alignment horizontal="left" vertical="center"/>
    </xf>
    <xf numFmtId="0" fontId="189" fillId="0" borderId="0" xfId="392" applyFont="1" applyFill="1" applyBorder="1" applyAlignment="1">
      <alignment horizontal="left" vertical="center" wrapText="1"/>
    </xf>
    <xf numFmtId="0" fontId="189" fillId="0" borderId="70" xfId="392" applyFont="1" applyFill="1" applyBorder="1" applyAlignment="1">
      <alignment horizontal="left" vertical="center"/>
    </xf>
    <xf numFmtId="0" fontId="189" fillId="0" borderId="70" xfId="392" applyFont="1" applyFill="1" applyBorder="1" applyAlignment="1">
      <alignment horizontal="left" vertical="center"/>
    </xf>
    <xf numFmtId="166" fontId="189" fillId="0" borderId="73" xfId="392" applyNumberFormat="1" applyFont="1" applyFill="1" applyBorder="1" applyAlignment="1">
      <alignment vertical="center"/>
    </xf>
    <xf numFmtId="166" fontId="189" fillId="0" borderId="73" xfId="392" applyNumberFormat="1" applyFont="1" applyBorder="1" applyAlignment="1">
      <alignment vertical="center"/>
    </xf>
    <xf numFmtId="166" fontId="189" fillId="0" borderId="37" xfId="392" applyNumberFormat="1" applyFont="1" applyFill="1" applyBorder="1" applyAlignment="1">
      <alignment vertical="center"/>
    </xf>
    <xf numFmtId="166" fontId="189" fillId="0" borderId="37" xfId="392" applyNumberFormat="1" applyFont="1" applyBorder="1" applyAlignment="1">
      <alignment vertical="center"/>
    </xf>
    <xf numFmtId="166" fontId="189" fillId="0" borderId="72" xfId="392" applyNumberFormat="1" applyFont="1" applyFill="1" applyBorder="1" applyAlignment="1">
      <alignment vertical="center"/>
    </xf>
    <xf numFmtId="166" fontId="189" fillId="0" borderId="37" xfId="392" applyNumberFormat="1" applyFont="1" applyBorder="1" applyAlignment="1"/>
    <xf numFmtId="166" fontId="189" fillId="0" borderId="37" xfId="392" applyNumberFormat="1" applyFont="1" applyFill="1" applyBorder="1" applyAlignment="1"/>
    <xf numFmtId="176" fontId="194" fillId="0" borderId="73" xfId="392" applyNumberFormat="1" applyFont="1" applyFill="1" applyBorder="1" applyAlignment="1">
      <alignment vertical="center"/>
    </xf>
    <xf numFmtId="166" fontId="189" fillId="46" borderId="37" xfId="392" applyNumberFormat="1" applyFont="1" applyFill="1" applyBorder="1" applyAlignment="1">
      <alignment vertical="center"/>
    </xf>
    <xf numFmtId="166" fontId="189" fillId="46" borderId="72" xfId="392" applyNumberFormat="1" applyFont="1" applyFill="1" applyBorder="1" applyAlignment="1">
      <alignment vertical="center"/>
    </xf>
    <xf numFmtId="166" fontId="189" fillId="45" borderId="37" xfId="392" applyNumberFormat="1" applyFont="1" applyFill="1" applyBorder="1" applyAlignment="1">
      <alignment vertical="center"/>
    </xf>
    <xf numFmtId="0" fontId="185" fillId="0" borderId="70" xfId="394" applyFont="1" applyBorder="1" applyAlignment="1">
      <alignment horizontal="left" wrapText="1"/>
    </xf>
    <xf numFmtId="0" fontId="190" fillId="0" borderId="0" xfId="394" applyFont="1" applyBorder="1" applyAlignment="1">
      <alignment horizontal="left" vertical="top"/>
    </xf>
    <xf numFmtId="0" fontId="190" fillId="0" borderId="44" xfId="394" applyFont="1" applyBorder="1" applyAlignment="1">
      <alignment horizontal="left" vertical="top"/>
    </xf>
    <xf numFmtId="175" fontId="189" fillId="0" borderId="72" xfId="393" applyNumberFormat="1" applyFont="1" applyFill="1" applyBorder="1" applyAlignment="1">
      <alignment horizontal="right" vertical="center"/>
    </xf>
    <xf numFmtId="49" fontId="189" fillId="0" borderId="72" xfId="394" applyNumberFormat="1" applyFont="1" applyFill="1" applyBorder="1" applyAlignment="1">
      <alignment horizontal="right" vertical="center"/>
    </xf>
    <xf numFmtId="173" fontId="189" fillId="0" borderId="44" xfId="392" applyNumberFormat="1" applyFont="1" applyBorder="1" applyAlignment="1">
      <alignment horizontal="right" vertical="center"/>
    </xf>
    <xf numFmtId="171" fontId="189" fillId="29" borderId="65" xfId="1449" applyNumberFormat="1" applyFont="1" applyFill="1" applyBorder="1"/>
    <xf numFmtId="171" fontId="189" fillId="29" borderId="44" xfId="1449" applyNumberFormat="1" applyFont="1" applyFill="1" applyBorder="1"/>
    <xf numFmtId="171" fontId="194" fillId="29" borderId="70" xfId="1449" applyNumberFormat="1" applyFont="1" applyFill="1" applyBorder="1"/>
    <xf numFmtId="171" fontId="189" fillId="29" borderId="0" xfId="1449" applyNumberFormat="1" applyFont="1" applyFill="1" applyBorder="1"/>
    <xf numFmtId="171" fontId="194" fillId="29" borderId="65" xfId="1449" applyNumberFormat="1" applyFont="1" applyFill="1" applyBorder="1"/>
    <xf numFmtId="171" fontId="194" fillId="29" borderId="0" xfId="1449" applyNumberFormat="1" applyFont="1" applyFill="1" applyBorder="1"/>
    <xf numFmtId="259" fontId="189" fillId="29" borderId="44" xfId="1449" applyNumberFormat="1" applyFont="1" applyFill="1" applyBorder="1"/>
    <xf numFmtId="171" fontId="185" fillId="29" borderId="70" xfId="1449" applyNumberFormat="1" applyFont="1" applyFill="1" applyBorder="1"/>
    <xf numFmtId="171" fontId="18" fillId="0" borderId="0" xfId="392" applyNumberFormat="1" applyFont="1"/>
    <xf numFmtId="49" fontId="0" fillId="0" borderId="0" xfId="0" applyNumberFormat="1" applyBorder="1"/>
    <xf numFmtId="171" fontId="8" fillId="0" borderId="0" xfId="628" applyNumberFormat="1" applyFont="1" applyBorder="1"/>
    <xf numFmtId="166" fontId="152" fillId="0" borderId="0" xfId="647" applyNumberFormat="1" applyFont="1" applyAlignment="1">
      <alignment vertical="center"/>
    </xf>
    <xf numFmtId="171" fontId="192" fillId="0" borderId="36" xfId="394" applyNumberFormat="1" applyFont="1" applyFill="1" applyBorder="1" applyAlignment="1"/>
    <xf numFmtId="171" fontId="192" fillId="0" borderId="37" xfId="394" applyNumberFormat="1" applyFont="1" applyFill="1" applyBorder="1" applyAlignment="1"/>
    <xf numFmtId="171" fontId="185" fillId="0" borderId="39" xfId="394" applyNumberFormat="1" applyFont="1" applyFill="1" applyBorder="1" applyAlignment="1"/>
    <xf numFmtId="171" fontId="194" fillId="0" borderId="70" xfId="392" applyNumberFormat="1" applyFont="1" applyFill="1" applyBorder="1" applyAlignment="1">
      <alignment vertical="center"/>
    </xf>
    <xf numFmtId="166" fontId="194" fillId="0" borderId="70" xfId="392" applyNumberFormat="1" applyFont="1" applyBorder="1" applyAlignment="1">
      <alignment vertical="center"/>
    </xf>
    <xf numFmtId="166" fontId="194" fillId="0" borderId="70" xfId="392" applyNumberFormat="1" applyFont="1" applyFill="1" applyBorder="1" applyAlignment="1">
      <alignment vertical="center"/>
    </xf>
    <xf numFmtId="0" fontId="8" fillId="0" borderId="0" xfId="629" applyFont="1" applyBorder="1" applyAlignment="1">
      <alignment vertical="center"/>
    </xf>
    <xf numFmtId="0" fontId="231" fillId="0" borderId="65" xfId="629" applyFont="1" applyBorder="1" applyAlignment="1">
      <alignment vertical="center"/>
    </xf>
    <xf numFmtId="49" fontId="186" fillId="46" borderId="72" xfId="392" applyNumberFormat="1" applyFont="1" applyFill="1" applyBorder="1" applyAlignment="1">
      <alignment horizontal="right" wrapText="1"/>
    </xf>
    <xf numFmtId="49" fontId="186" fillId="0" borderId="72" xfId="392" applyNumberFormat="1" applyFont="1" applyFill="1" applyBorder="1" applyAlignment="1">
      <alignment horizontal="right" wrapText="1"/>
    </xf>
    <xf numFmtId="49" fontId="186" fillId="0" borderId="72" xfId="392" applyNumberFormat="1" applyFont="1" applyBorder="1" applyAlignment="1">
      <alignment horizontal="right" wrapText="1"/>
    </xf>
    <xf numFmtId="0" fontId="34" fillId="0" borderId="0" xfId="0" applyFont="1" applyFill="1" applyAlignment="1">
      <alignment vertical="top" wrapText="1"/>
    </xf>
    <xf numFmtId="269" fontId="201" fillId="46" borderId="36" xfId="644" applyNumberFormat="1" applyFont="1" applyFill="1" applyBorder="1" applyAlignment="1">
      <alignment vertical="center"/>
    </xf>
    <xf numFmtId="269" fontId="201" fillId="46" borderId="38" xfId="644" applyNumberFormat="1" applyFont="1" applyFill="1" applyBorder="1" applyAlignment="1">
      <alignment vertical="center"/>
    </xf>
    <xf numFmtId="166" fontId="189" fillId="46" borderId="39" xfId="647" applyNumberFormat="1" applyFont="1" applyFill="1" applyBorder="1" applyAlignment="1">
      <alignment horizontal="right" vertical="center"/>
    </xf>
    <xf numFmtId="14" fontId="229" fillId="0" borderId="0" xfId="628" quotePrefix="1" applyNumberFormat="1" applyFont="1" applyFill="1"/>
    <xf numFmtId="179" fontId="191" fillId="0" borderId="0" xfId="392" applyNumberFormat="1" applyFont="1" applyFill="1" applyBorder="1" applyAlignment="1">
      <alignment vertical="center"/>
    </xf>
    <xf numFmtId="166" fontId="186" fillId="0" borderId="37" xfId="392" applyNumberFormat="1" applyFont="1" applyBorder="1" applyAlignment="1"/>
    <xf numFmtId="181" fontId="191" fillId="0" borderId="36" xfId="374" applyNumberFormat="1" applyFont="1" applyFill="1" applyBorder="1"/>
    <xf numFmtId="181" fontId="191" fillId="0" borderId="37" xfId="374" applyNumberFormat="1" applyFont="1" applyFill="1" applyBorder="1"/>
    <xf numFmtId="181" fontId="222" fillId="0" borderId="39" xfId="374" applyNumberFormat="1" applyFont="1" applyFill="1" applyBorder="1"/>
    <xf numFmtId="0" fontId="249" fillId="45" borderId="0" xfId="392" applyFont="1" applyFill="1" applyBorder="1"/>
    <xf numFmtId="0" fontId="8" fillId="45" borderId="0" xfId="392" applyFont="1" applyFill="1" applyBorder="1"/>
    <xf numFmtId="0" fontId="8" fillId="45" borderId="0" xfId="392" applyFont="1" applyFill="1"/>
    <xf numFmtId="166" fontId="194" fillId="0" borderId="65" xfId="392" applyNumberFormat="1" applyFont="1" applyFill="1" applyBorder="1" applyAlignment="1">
      <alignment vertical="center"/>
    </xf>
    <xf numFmtId="0" fontId="249" fillId="0" borderId="0" xfId="392" applyFont="1" applyFill="1" applyBorder="1"/>
    <xf numFmtId="0" fontId="8" fillId="0" borderId="0" xfId="392" applyFont="1" applyFill="1" applyBorder="1"/>
    <xf numFmtId="0" fontId="34" fillId="0" borderId="0" xfId="0" applyFont="1" applyFill="1" applyAlignment="1">
      <alignment vertical="top" wrapText="1"/>
    </xf>
    <xf numFmtId="0" fontId="34" fillId="45" borderId="0" xfId="0" applyFont="1" applyFill="1" applyAlignment="1">
      <alignment vertical="top" wrapText="1"/>
    </xf>
    <xf numFmtId="279" fontId="191" fillId="0" borderId="41" xfId="651" applyNumberFormat="1" applyFont="1" applyBorder="1" applyAlignment="1">
      <alignment vertical="center"/>
    </xf>
    <xf numFmtId="175" fontId="189" fillId="46" borderId="48" xfId="628" applyNumberFormat="1" applyFont="1" applyFill="1" applyBorder="1" applyAlignment="1">
      <alignment horizontal="right" vertical="center"/>
    </xf>
    <xf numFmtId="166" fontId="189" fillId="46" borderId="47" xfId="392" applyNumberFormat="1" applyFont="1" applyFill="1" applyBorder="1" applyAlignment="1">
      <alignment vertical="center"/>
    </xf>
    <xf numFmtId="166" fontId="189" fillId="46" borderId="48" xfId="392" applyNumberFormat="1" applyFont="1" applyFill="1" applyBorder="1" applyAlignment="1">
      <alignment vertical="center"/>
    </xf>
    <xf numFmtId="175" fontId="189" fillId="46" borderId="46" xfId="628" applyNumberFormat="1" applyFont="1" applyFill="1" applyBorder="1" applyAlignment="1">
      <alignment horizontal="right"/>
    </xf>
    <xf numFmtId="0" fontId="191" fillId="0" borderId="44" xfId="629" applyFont="1" applyBorder="1" applyAlignment="1"/>
    <xf numFmtId="0" fontId="191" fillId="29" borderId="70" xfId="392" applyFont="1" applyFill="1" applyBorder="1" applyAlignment="1" applyProtection="1">
      <alignment horizontal="left" vertical="center"/>
      <protection locked="0"/>
    </xf>
    <xf numFmtId="274" fontId="250" fillId="0" borderId="0" xfId="628" applyNumberFormat="1" applyFont="1" applyAlignment="1">
      <alignment vertical="center"/>
    </xf>
    <xf numFmtId="262" fontId="189" fillId="46" borderId="37" xfId="628" applyNumberFormat="1" applyFont="1" applyFill="1" applyBorder="1" applyAlignment="1">
      <alignment vertical="center"/>
    </xf>
    <xf numFmtId="262" fontId="189" fillId="0" borderId="37" xfId="628" applyNumberFormat="1" applyFont="1" applyFill="1" applyBorder="1" applyAlignment="1">
      <alignment vertical="center"/>
    </xf>
    <xf numFmtId="262" fontId="189" fillId="0" borderId="37" xfId="628" applyNumberFormat="1" applyFont="1" applyBorder="1" applyAlignment="1">
      <alignment vertical="center"/>
    </xf>
    <xf numFmtId="0" fontId="189" fillId="0" borderId="0" xfId="628" applyFont="1" applyBorder="1" applyAlignment="1">
      <alignment vertical="center"/>
    </xf>
    <xf numFmtId="0" fontId="189" fillId="0" borderId="0" xfId="645" applyFont="1" applyBorder="1" applyAlignment="1">
      <alignment vertical="center"/>
    </xf>
    <xf numFmtId="0" fontId="189" fillId="0" borderId="44" xfId="645" applyFont="1" applyBorder="1" applyAlignment="1">
      <alignment vertical="center"/>
    </xf>
    <xf numFmtId="166" fontId="189" fillId="0" borderId="70" xfId="628" applyNumberFormat="1" applyFont="1" applyBorder="1" applyAlignment="1">
      <alignment vertical="center"/>
    </xf>
    <xf numFmtId="166" fontId="189" fillId="0" borderId="70" xfId="628" applyNumberFormat="1" applyFont="1" applyFill="1" applyBorder="1" applyAlignment="1">
      <alignment vertical="center"/>
    </xf>
    <xf numFmtId="0" fontId="274" fillId="0" borderId="0" xfId="628" applyFont="1" applyBorder="1" applyAlignment="1"/>
    <xf numFmtId="262" fontId="189" fillId="46" borderId="73" xfId="628" applyNumberFormat="1" applyFont="1" applyFill="1" applyBorder="1" applyAlignment="1">
      <alignment vertical="center"/>
    </xf>
    <xf numFmtId="262" fontId="189" fillId="0" borderId="73" xfId="628" applyNumberFormat="1" applyFont="1" applyFill="1" applyBorder="1" applyAlignment="1">
      <alignment vertical="center"/>
    </xf>
    <xf numFmtId="262" fontId="189" fillId="0" borderId="73" xfId="628" applyNumberFormat="1" applyFont="1" applyBorder="1" applyAlignment="1">
      <alignment vertical="center"/>
    </xf>
    <xf numFmtId="0" fontId="275" fillId="0" borderId="75" xfId="628" applyFont="1" applyBorder="1" applyAlignment="1"/>
    <xf numFmtId="0" fontId="189" fillId="0" borderId="0" xfId="628" applyFont="1" applyFill="1" applyBorder="1" applyAlignment="1">
      <alignment vertical="center"/>
    </xf>
    <xf numFmtId="0" fontId="189" fillId="0" borderId="44" xfId="628" applyFont="1" applyBorder="1" applyAlignment="1">
      <alignment vertical="center"/>
    </xf>
    <xf numFmtId="262" fontId="189" fillId="46" borderId="38" xfId="628" applyNumberFormat="1" applyFont="1" applyFill="1" applyBorder="1" applyAlignment="1">
      <alignment vertical="center"/>
    </xf>
    <xf numFmtId="262" fontId="189" fillId="0" borderId="38" xfId="628" applyNumberFormat="1" applyFont="1" applyFill="1" applyBorder="1" applyAlignment="1">
      <alignment vertical="center"/>
    </xf>
    <xf numFmtId="262" fontId="189" fillId="0" borderId="38" xfId="628" applyNumberFormat="1" applyFont="1" applyBorder="1" applyAlignment="1">
      <alignment vertical="center"/>
    </xf>
    <xf numFmtId="0" fontId="274" fillId="0" borderId="70" xfId="628" applyFont="1" applyBorder="1" applyAlignment="1"/>
    <xf numFmtId="0" fontId="189" fillId="0" borderId="0" xfId="647" applyFont="1" applyBorder="1" applyAlignment="1">
      <alignment vertical="center"/>
    </xf>
    <xf numFmtId="0" fontId="189" fillId="0" borderId="44" xfId="647" applyFont="1" applyBorder="1" applyAlignment="1">
      <alignment vertical="center"/>
    </xf>
    <xf numFmtId="0" fontId="189" fillId="0" borderId="0" xfId="0" applyFont="1" applyBorder="1" applyAlignment="1">
      <alignment vertical="center"/>
    </xf>
    <xf numFmtId="0" fontId="189" fillId="0" borderId="44" xfId="0" applyFont="1" applyBorder="1" applyAlignment="1">
      <alignment vertical="center"/>
    </xf>
    <xf numFmtId="258" fontId="189" fillId="0" borderId="38" xfId="647" applyNumberFormat="1" applyFont="1" applyBorder="1" applyAlignment="1">
      <alignment vertical="center"/>
    </xf>
    <xf numFmtId="166" fontId="189" fillId="46" borderId="46" xfId="392" applyNumberFormat="1" applyFont="1" applyFill="1" applyBorder="1" applyAlignment="1">
      <alignment vertical="center"/>
    </xf>
    <xf numFmtId="175" fontId="189" fillId="0" borderId="73" xfId="628" applyNumberFormat="1" applyFont="1" applyBorder="1" applyAlignment="1">
      <alignment horizontal="right"/>
    </xf>
    <xf numFmtId="175" fontId="189" fillId="0" borderId="38" xfId="628" applyNumberFormat="1" applyFont="1" applyBorder="1" applyAlignment="1">
      <alignment horizontal="right" vertical="center"/>
    </xf>
    <xf numFmtId="279" fontId="191" fillId="0" borderId="73" xfId="651" applyNumberFormat="1" applyFont="1" applyBorder="1" applyAlignment="1">
      <alignment vertical="center"/>
    </xf>
    <xf numFmtId="279" fontId="191" fillId="0" borderId="41" xfId="651" applyNumberFormat="1" applyFont="1" applyFill="1" applyBorder="1" applyAlignment="1">
      <alignment vertical="center"/>
    </xf>
    <xf numFmtId="279" fontId="191" fillId="0" borderId="42" xfId="651" applyNumberFormat="1" applyFont="1" applyFill="1" applyBorder="1" applyAlignment="1">
      <alignment vertical="center"/>
    </xf>
    <xf numFmtId="0" fontId="189" fillId="0" borderId="41" xfId="392" applyFont="1" applyBorder="1" applyAlignment="1">
      <alignment horizontal="left" wrapText="1"/>
    </xf>
    <xf numFmtId="0" fontId="191" fillId="0" borderId="44" xfId="389" applyFont="1" applyBorder="1" applyAlignment="1" applyProtection="1">
      <alignment horizontal="left" wrapText="1"/>
      <protection locked="0"/>
    </xf>
    <xf numFmtId="0" fontId="34" fillId="0" borderId="0" xfId="0" applyFont="1" applyFill="1" applyAlignment="1">
      <alignment vertical="top" wrapText="1"/>
    </xf>
    <xf numFmtId="0" fontId="189" fillId="0" borderId="0" xfId="392" applyFont="1" applyFill="1" applyBorder="1" applyAlignment="1">
      <alignment horizontal="left" vertical="center" wrapText="1"/>
    </xf>
    <xf numFmtId="166" fontId="189" fillId="0" borderId="72" xfId="392" applyNumberFormat="1" applyFont="1" applyBorder="1" applyAlignment="1">
      <alignment vertical="center"/>
    </xf>
    <xf numFmtId="176" fontId="194" fillId="0" borderId="36" xfId="392" applyNumberFormat="1" applyFont="1" applyFill="1" applyBorder="1" applyAlignment="1">
      <alignment vertical="center"/>
    </xf>
    <xf numFmtId="266" fontId="189" fillId="0" borderId="37" xfId="1449" applyNumberFormat="1" applyFont="1" applyFill="1" applyBorder="1" applyAlignment="1" applyProtection="1">
      <protection locked="0"/>
    </xf>
    <xf numFmtId="260" fontId="191" fillId="0" borderId="38" xfId="601" applyNumberFormat="1" applyFont="1" applyFill="1" applyBorder="1" applyAlignment="1" applyProtection="1">
      <protection locked="0"/>
    </xf>
    <xf numFmtId="0" fontId="189" fillId="0" borderId="75" xfId="392" applyFont="1" applyFill="1" applyBorder="1" applyAlignment="1" applyProtection="1">
      <alignment horizontal="left" vertical="center"/>
      <protection locked="0"/>
    </xf>
    <xf numFmtId="1" fontId="276" fillId="0" borderId="0" xfId="374" applyNumberFormat="1" applyFont="1" applyFill="1"/>
    <xf numFmtId="0" fontId="229" fillId="0" borderId="0" xfId="628" applyFont="1" applyFill="1" applyAlignment="1">
      <alignment horizontal="left" wrapText="1"/>
    </xf>
    <xf numFmtId="0" fontId="242" fillId="0" borderId="0" xfId="392" applyFont="1" applyBorder="1" applyAlignment="1">
      <alignment horizontal="left"/>
    </xf>
    <xf numFmtId="0" fontId="277" fillId="0" borderId="51" xfId="392" applyFont="1" applyBorder="1"/>
    <xf numFmtId="0" fontId="278" fillId="0" borderId="0" xfId="392" quotePrefix="1" applyFont="1" applyFill="1"/>
    <xf numFmtId="0" fontId="252" fillId="0" borderId="0" xfId="392" applyFont="1" applyBorder="1" applyAlignment="1">
      <alignment vertical="center"/>
    </xf>
    <xf numFmtId="0" fontId="232" fillId="0" borderId="0" xfId="392" applyFont="1" applyBorder="1" applyAlignment="1">
      <alignment horizontal="left" vertical="center" wrapText="1"/>
    </xf>
    <xf numFmtId="244" fontId="232" fillId="0" borderId="0" xfId="392" applyNumberFormat="1" applyFont="1" applyBorder="1" applyAlignment="1">
      <alignment vertical="center"/>
    </xf>
    <xf numFmtId="282" fontId="232" fillId="0" borderId="0" xfId="392" applyNumberFormat="1" applyFont="1" applyBorder="1" applyAlignment="1">
      <alignment vertical="center"/>
    </xf>
    <xf numFmtId="0" fontId="232" fillId="0" borderId="0" xfId="392" applyFont="1" applyBorder="1" applyAlignment="1">
      <alignment vertical="center" wrapText="1"/>
    </xf>
    <xf numFmtId="0" fontId="280" fillId="0" borderId="0" xfId="392" applyFont="1" applyBorder="1" applyAlignment="1">
      <alignment vertical="center"/>
    </xf>
    <xf numFmtId="0" fontId="227" fillId="0" borderId="0" xfId="647" applyFont="1"/>
    <xf numFmtId="0" fontId="8" fillId="0" borderId="0" xfId="647" applyFont="1" applyFill="1"/>
    <xf numFmtId="264" fontId="191" fillId="46" borderId="73" xfId="392" applyNumberFormat="1" applyFont="1" applyFill="1" applyBorder="1" applyAlignment="1">
      <alignment vertical="center"/>
    </xf>
    <xf numFmtId="264" fontId="191" fillId="0" borderId="73" xfId="392" applyNumberFormat="1" applyFont="1" applyFill="1" applyBorder="1" applyAlignment="1">
      <alignment vertical="center"/>
    </xf>
    <xf numFmtId="264" fontId="191" fillId="46" borderId="38" xfId="392" applyNumberFormat="1" applyFont="1" applyFill="1" applyBorder="1" applyAlignment="1">
      <alignment vertical="center"/>
    </xf>
    <xf numFmtId="264" fontId="191" fillId="0" borderId="38" xfId="392" applyNumberFormat="1" applyFont="1" applyFill="1" applyBorder="1" applyAlignment="1">
      <alignment vertical="center"/>
    </xf>
    <xf numFmtId="175" fontId="189" fillId="46" borderId="37" xfId="392" quotePrefix="1" applyNumberFormat="1" applyFont="1" applyFill="1" applyBorder="1" applyAlignment="1">
      <alignment horizontal="right" vertical="center"/>
    </xf>
    <xf numFmtId="0" fontId="282" fillId="0" borderId="0" xfId="628" quotePrefix="1" applyFont="1" applyFill="1"/>
    <xf numFmtId="0" fontId="282" fillId="0" borderId="0" xfId="628" applyFont="1" applyFill="1"/>
    <xf numFmtId="0" fontId="34" fillId="0" borderId="0" xfId="0" applyFont="1" applyAlignment="1">
      <alignment horizontal="left" vertical="top" wrapText="1"/>
    </xf>
    <xf numFmtId="0" fontId="34" fillId="0" borderId="0" xfId="0" applyFont="1" applyFill="1" applyAlignment="1">
      <alignment horizontal="left" vertical="top" wrapText="1"/>
    </xf>
    <xf numFmtId="0" fontId="34" fillId="0" borderId="0" xfId="0" applyFont="1" applyAlignment="1">
      <alignment vertical="top" wrapText="1"/>
    </xf>
    <xf numFmtId="0" fontId="34" fillId="0" borderId="0" xfId="629" applyFont="1" applyAlignment="1">
      <alignment horizontal="left" vertical="top" wrapText="1"/>
    </xf>
    <xf numFmtId="0" fontId="34" fillId="0" borderId="0" xfId="392" applyFont="1" applyFill="1" applyAlignment="1">
      <alignment horizontal="left" vertical="top" wrapText="1"/>
    </xf>
    <xf numFmtId="0" fontId="227" fillId="0" borderId="0" xfId="628" applyFont="1" applyFill="1"/>
    <xf numFmtId="0" fontId="198" fillId="0" borderId="0" xfId="392" applyFont="1" applyFill="1" applyAlignment="1">
      <alignment vertical="center"/>
    </xf>
    <xf numFmtId="0" fontId="34" fillId="45" borderId="0" xfId="0" applyFont="1" applyFill="1" applyAlignment="1">
      <alignment vertical="top" wrapText="1"/>
    </xf>
    <xf numFmtId="0" fontId="242" fillId="0" borderId="0" xfId="392" applyFont="1" applyFill="1" applyBorder="1" applyAlignment="1">
      <alignment horizontal="left"/>
    </xf>
    <xf numFmtId="0" fontId="283" fillId="0" borderId="0" xfId="628" applyFont="1" applyFill="1"/>
    <xf numFmtId="0" fontId="34" fillId="0" borderId="0" xfId="0" applyFont="1" applyFill="1" applyAlignment="1">
      <alignment horizontal="left" vertical="top" wrapText="1"/>
    </xf>
    <xf numFmtId="0" fontId="34" fillId="0" borderId="0" xfId="0" applyFont="1" applyAlignment="1">
      <alignment horizontal="left" vertical="top" wrapText="1"/>
    </xf>
    <xf numFmtId="0" fontId="229" fillId="0" borderId="0" xfId="392" applyFont="1" applyFill="1" applyAlignment="1">
      <alignment horizontal="left" vertical="top" wrapText="1"/>
    </xf>
    <xf numFmtId="0" fontId="34" fillId="0" borderId="0" xfId="0" applyFont="1" applyAlignment="1">
      <alignment vertical="top" wrapText="1"/>
    </xf>
    <xf numFmtId="268" fontId="34" fillId="0" borderId="0" xfId="1510" applyNumberFormat="1" applyFont="1" applyAlignment="1" applyProtection="1">
      <alignment horizontal="left" indent="1"/>
    </xf>
    <xf numFmtId="0" fontId="222" fillId="0" borderId="56" xfId="647" applyFont="1" applyFill="1" applyBorder="1" applyAlignment="1">
      <alignment vertical="center" wrapText="1"/>
    </xf>
    <xf numFmtId="258" fontId="189" fillId="0" borderId="73" xfId="628" applyNumberFormat="1" applyFont="1" applyBorder="1" applyAlignment="1">
      <alignment vertical="center"/>
    </xf>
    <xf numFmtId="270" fontId="194" fillId="0" borderId="72" xfId="628" applyNumberFormat="1" applyFont="1" applyBorder="1" applyAlignment="1">
      <alignment vertical="center"/>
    </xf>
    <xf numFmtId="0" fontId="228" fillId="0" borderId="51" xfId="1510" applyFont="1" applyFill="1" applyBorder="1" applyAlignment="1" applyProtection="1">
      <alignment horizontal="left" vertical="top"/>
    </xf>
    <xf numFmtId="0" fontId="23" fillId="0" borderId="53" xfId="392" applyFont="1" applyFill="1" applyBorder="1"/>
    <xf numFmtId="0" fontId="23" fillId="0" borderId="52" xfId="392" applyFont="1" applyFill="1" applyBorder="1"/>
    <xf numFmtId="0" fontId="34" fillId="0" borderId="0" xfId="391" applyFont="1" applyFill="1" applyBorder="1" applyAlignment="1" applyProtection="1">
      <protection locked="0"/>
    </xf>
    <xf numFmtId="0" fontId="206" fillId="0" borderId="0" xfId="391" applyFont="1" applyFill="1" applyBorder="1" applyAlignment="1" applyProtection="1">
      <protection locked="0"/>
    </xf>
    <xf numFmtId="0" fontId="34" fillId="0" borderId="40" xfId="391" applyFont="1" applyFill="1" applyBorder="1" applyAlignment="1" applyProtection="1">
      <alignment horizontal="left"/>
      <protection locked="0"/>
    </xf>
    <xf numFmtId="0" fontId="34" fillId="0" borderId="41" xfId="391" applyFont="1" applyFill="1" applyBorder="1" applyAlignment="1" applyProtection="1">
      <alignment horizontal="left"/>
      <protection locked="0"/>
    </xf>
    <xf numFmtId="0" fontId="34" fillId="0" borderId="42" xfId="391" applyFont="1" applyFill="1" applyBorder="1" applyAlignment="1" applyProtection="1">
      <alignment horizontal="left"/>
      <protection locked="0"/>
    </xf>
    <xf numFmtId="0" fontId="34" fillId="0" borderId="0" xfId="391" applyFont="1" applyFill="1" applyAlignment="1">
      <alignment vertical="center"/>
    </xf>
    <xf numFmtId="49" fontId="34" fillId="0" borderId="0" xfId="391" applyNumberFormat="1" applyFont="1" applyFill="1" applyAlignment="1">
      <alignment horizontal="right" vertical="center"/>
    </xf>
    <xf numFmtId="0" fontId="8" fillId="0" borderId="0" xfId="392" applyFont="1" applyFill="1" applyAlignment="1">
      <alignment vertical="center"/>
    </xf>
    <xf numFmtId="0" fontId="272" fillId="0" borderId="49" xfId="0" applyFont="1" applyFill="1" applyBorder="1" applyAlignment="1">
      <alignment vertical="center"/>
    </xf>
    <xf numFmtId="0" fontId="8" fillId="0" borderId="0" xfId="0" applyFont="1" applyFill="1" applyBorder="1"/>
    <xf numFmtId="267" fontId="247" fillId="0" borderId="0" xfId="0" applyNumberFormat="1" applyFont="1" applyFill="1" applyAlignment="1">
      <alignment horizontal="left"/>
    </xf>
    <xf numFmtId="0" fontId="23" fillId="0" borderId="0" xfId="392" applyFont="1" applyFill="1" applyBorder="1"/>
    <xf numFmtId="171" fontId="192" fillId="29" borderId="73" xfId="394" applyNumberFormat="1" applyFont="1" applyFill="1" applyBorder="1" applyAlignment="1"/>
    <xf numFmtId="0" fontId="284" fillId="0" borderId="0" xfId="650" applyFont="1" applyFill="1"/>
    <xf numFmtId="0" fontId="227" fillId="0" borderId="0" xfId="647" applyFont="1" applyFill="1"/>
    <xf numFmtId="0" fontId="227" fillId="0" borderId="0" xfId="650" applyFont="1" applyFill="1"/>
    <xf numFmtId="0" fontId="8" fillId="0" borderId="0" xfId="650" applyFont="1" applyFill="1"/>
    <xf numFmtId="0" fontId="152" fillId="0" borderId="0" xfId="647" applyFont="1" applyFill="1" applyAlignment="1">
      <alignment vertical="center"/>
    </xf>
    <xf numFmtId="49" fontId="27" fillId="0" borderId="0" xfId="642" applyNumberFormat="1" applyFont="1" applyFill="1" applyAlignment="1">
      <alignment vertical="center"/>
    </xf>
    <xf numFmtId="0" fontId="252" fillId="0" borderId="0" xfId="647" applyFont="1" applyFill="1" applyAlignment="1">
      <alignment vertical="center"/>
    </xf>
    <xf numFmtId="166" fontId="189" fillId="0" borderId="37" xfId="392" applyNumberFormat="1" applyFont="1" applyFill="1" applyBorder="1" applyAlignment="1" applyProtection="1">
      <alignment vertical="center"/>
      <protection locked="0"/>
    </xf>
    <xf numFmtId="171" fontId="189" fillId="0" borderId="37" xfId="392" applyNumberFormat="1" applyFont="1" applyFill="1" applyBorder="1" applyAlignment="1" applyProtection="1">
      <alignment vertical="center"/>
      <protection locked="0"/>
    </xf>
    <xf numFmtId="171" fontId="189" fillId="0" borderId="38" xfId="392" applyNumberFormat="1" applyFont="1" applyFill="1" applyBorder="1" applyAlignment="1" applyProtection="1">
      <alignment vertical="center"/>
      <protection locked="0"/>
    </xf>
    <xf numFmtId="171" fontId="190" fillId="0" borderId="37" xfId="392" applyNumberFormat="1" applyFont="1" applyFill="1" applyBorder="1" applyAlignment="1" applyProtection="1">
      <alignment vertical="center"/>
      <protection locked="0"/>
    </xf>
    <xf numFmtId="171" fontId="189" fillId="0" borderId="73" xfId="392" applyNumberFormat="1" applyFont="1" applyFill="1" applyBorder="1" applyAlignment="1" applyProtection="1">
      <alignment vertical="center"/>
      <protection locked="0"/>
    </xf>
    <xf numFmtId="171" fontId="190" fillId="0" borderId="73" xfId="392" applyNumberFormat="1" applyFont="1" applyFill="1" applyBorder="1" applyAlignment="1" applyProtection="1">
      <alignment vertical="center"/>
      <protection locked="0"/>
    </xf>
    <xf numFmtId="171" fontId="190" fillId="0" borderId="38" xfId="392" applyNumberFormat="1" applyFont="1" applyFill="1" applyBorder="1" applyAlignment="1" applyProtection="1">
      <alignment vertical="center"/>
      <protection locked="0"/>
    </xf>
    <xf numFmtId="171" fontId="194" fillId="0" borderId="72" xfId="392" applyNumberFormat="1" applyFont="1" applyFill="1" applyBorder="1" applyAlignment="1" applyProtection="1">
      <alignment vertical="center"/>
      <protection locked="0"/>
    </xf>
    <xf numFmtId="166" fontId="194" fillId="0" borderId="37" xfId="392" applyNumberFormat="1" applyFont="1" applyFill="1" applyBorder="1" applyAlignment="1" applyProtection="1">
      <alignment vertical="center"/>
      <protection locked="0"/>
    </xf>
    <xf numFmtId="2" fontId="189" fillId="0" borderId="0" xfId="628" applyNumberFormat="1" applyFont="1" applyFill="1" applyBorder="1" applyAlignment="1">
      <alignment horizontal="left" vertical="center"/>
    </xf>
    <xf numFmtId="0" fontId="34" fillId="0" borderId="0" xfId="0" applyFont="1" applyFill="1" applyAlignment="1">
      <alignment horizontal="left" vertical="center"/>
    </xf>
    <xf numFmtId="0" fontId="262" fillId="0" borderId="0" xfId="1510" applyFont="1" applyFill="1" applyAlignment="1" applyProtection="1">
      <alignment horizontal="left" vertical="center"/>
    </xf>
    <xf numFmtId="49" fontId="247" fillId="0" borderId="0" xfId="0" applyNumberFormat="1" applyFont="1" applyFill="1" applyAlignment="1">
      <alignment horizontal="left" vertical="center"/>
    </xf>
    <xf numFmtId="0" fontId="34" fillId="0" borderId="0" xfId="0" applyFont="1" applyAlignment="1">
      <alignment horizontal="left" vertical="top" wrapText="1"/>
    </xf>
    <xf numFmtId="0" fontId="34" fillId="0" borderId="0" xfId="0" applyFont="1" applyAlignment="1">
      <alignment vertical="top" wrapText="1"/>
    </xf>
    <xf numFmtId="175" fontId="189" fillId="0" borderId="73" xfId="393" applyNumberFormat="1" applyFont="1" applyFill="1" applyBorder="1" applyAlignment="1">
      <alignment horizontal="right"/>
    </xf>
    <xf numFmtId="171" fontId="192" fillId="0" borderId="73" xfId="394" applyNumberFormat="1" applyFont="1" applyFill="1" applyBorder="1" applyAlignment="1"/>
    <xf numFmtId="171" fontId="185" fillId="0" borderId="72" xfId="394" applyNumberFormat="1" applyFont="1" applyFill="1" applyBorder="1" applyAlignment="1"/>
    <xf numFmtId="175" fontId="189" fillId="0" borderId="46" xfId="628" applyNumberFormat="1" applyFont="1" applyFill="1" applyBorder="1" applyAlignment="1">
      <alignment horizontal="right"/>
    </xf>
    <xf numFmtId="175" fontId="189" fillId="0" borderId="48" xfId="628" applyNumberFormat="1" applyFont="1" applyFill="1" applyBorder="1" applyAlignment="1">
      <alignment horizontal="right" vertical="center"/>
    </xf>
    <xf numFmtId="166" fontId="189" fillId="0" borderId="46" xfId="392" applyNumberFormat="1" applyFont="1" applyFill="1" applyBorder="1" applyAlignment="1">
      <alignment vertical="center"/>
    </xf>
    <xf numFmtId="166" fontId="189" fillId="0" borderId="47" xfId="392" applyNumberFormat="1" applyFont="1" applyFill="1" applyBorder="1" applyAlignment="1">
      <alignment vertical="center"/>
    </xf>
    <xf numFmtId="166" fontId="189" fillId="0" borderId="48" xfId="392" applyNumberFormat="1" applyFont="1" applyFill="1" applyBorder="1" applyAlignment="1">
      <alignment vertical="center"/>
    </xf>
    <xf numFmtId="279" fontId="191" fillId="46" borderId="73" xfId="651" applyNumberFormat="1" applyFont="1" applyFill="1" applyBorder="1" applyAlignment="1">
      <alignment vertical="center"/>
    </xf>
    <xf numFmtId="279" fontId="191" fillId="46" borderId="37" xfId="651" applyNumberFormat="1" applyFont="1" applyFill="1" applyBorder="1" applyAlignment="1">
      <alignment vertical="center"/>
    </xf>
    <xf numFmtId="279" fontId="191" fillId="46" borderId="38" xfId="651" applyNumberFormat="1" applyFont="1" applyFill="1" applyBorder="1" applyAlignment="1">
      <alignment vertical="center"/>
    </xf>
    <xf numFmtId="49" fontId="189" fillId="0" borderId="72" xfId="392" applyNumberFormat="1" applyFont="1" applyFill="1" applyBorder="1" applyAlignment="1">
      <alignment horizontal="center" vertical="center"/>
    </xf>
    <xf numFmtId="171" fontId="23" fillId="0" borderId="0" xfId="392" applyNumberFormat="1" applyFont="1"/>
    <xf numFmtId="171" fontId="189" fillId="46" borderId="38" xfId="392" applyNumberFormat="1" applyFont="1" applyFill="1" applyBorder="1" applyAlignment="1">
      <alignment vertical="center"/>
    </xf>
    <xf numFmtId="49" fontId="189" fillId="0" borderId="38" xfId="628" applyNumberFormat="1" applyFont="1" applyFill="1" applyBorder="1" applyAlignment="1">
      <alignment horizontal="right" vertical="center"/>
    </xf>
    <xf numFmtId="166" fontId="189" fillId="46" borderId="72" xfId="649" applyNumberFormat="1" applyFont="1" applyFill="1" applyBorder="1" applyAlignment="1">
      <alignment horizontal="right" vertical="center"/>
    </xf>
    <xf numFmtId="166" fontId="189" fillId="0" borderId="72" xfId="649" applyNumberFormat="1" applyFont="1" applyFill="1" applyBorder="1" applyAlignment="1">
      <alignment horizontal="right" vertical="center"/>
    </xf>
    <xf numFmtId="166" fontId="189" fillId="29" borderId="72" xfId="649" applyNumberFormat="1" applyFont="1" applyFill="1" applyBorder="1" applyAlignment="1">
      <alignment horizontal="right" vertical="center"/>
    </xf>
    <xf numFmtId="166" fontId="189" fillId="46" borderId="73" xfId="649" applyNumberFormat="1" applyFont="1" applyFill="1" applyBorder="1" applyAlignment="1">
      <alignment horizontal="right" vertical="center"/>
    </xf>
    <xf numFmtId="166" fontId="189" fillId="0" borderId="73" xfId="649" applyNumberFormat="1" applyFont="1" applyFill="1" applyBorder="1" applyAlignment="1">
      <alignment horizontal="right" vertical="center"/>
    </xf>
    <xf numFmtId="166" fontId="189" fillId="29" borderId="73" xfId="649" applyNumberFormat="1" applyFont="1" applyFill="1" applyBorder="1" applyAlignment="1">
      <alignment horizontal="right" vertical="center"/>
    </xf>
    <xf numFmtId="175" fontId="189" fillId="0" borderId="44" xfId="628" applyNumberFormat="1" applyFont="1" applyFill="1" applyBorder="1" applyAlignment="1">
      <alignment horizontal="right" vertical="center"/>
    </xf>
    <xf numFmtId="175" fontId="189" fillId="0" borderId="44" xfId="628" applyNumberFormat="1" applyFont="1" applyBorder="1" applyAlignment="1">
      <alignment horizontal="right" vertical="center"/>
    </xf>
    <xf numFmtId="166" fontId="189" fillId="46" borderId="37" xfId="392" applyNumberFormat="1" applyFont="1" applyFill="1" applyBorder="1" applyAlignment="1" applyProtection="1">
      <alignment vertical="center"/>
      <protection locked="0"/>
    </xf>
    <xf numFmtId="166" fontId="189" fillId="0" borderId="37" xfId="392" applyNumberFormat="1" applyFont="1" applyBorder="1" applyAlignment="1" applyProtection="1">
      <alignment vertical="center"/>
      <protection locked="0"/>
    </xf>
    <xf numFmtId="166" fontId="189" fillId="0" borderId="37" xfId="392" applyNumberFormat="1" applyFont="1" applyFill="1" applyBorder="1" applyAlignment="1" applyProtection="1">
      <alignment vertical="center"/>
      <protection locked="0"/>
    </xf>
    <xf numFmtId="171" fontId="189" fillId="0" borderId="37" xfId="392" applyNumberFormat="1" applyFont="1" applyFill="1" applyBorder="1" applyAlignment="1" applyProtection="1">
      <alignment vertical="center"/>
      <protection locked="0"/>
    </xf>
    <xf numFmtId="166" fontId="191" fillId="46" borderId="72" xfId="628" applyNumberFormat="1" applyFont="1" applyFill="1" applyBorder="1" applyAlignment="1" applyProtection="1">
      <alignment vertical="center"/>
      <protection locked="0"/>
    </xf>
    <xf numFmtId="166" fontId="191" fillId="0" borderId="72" xfId="628" applyNumberFormat="1" applyFont="1" applyBorder="1" applyAlignment="1" applyProtection="1">
      <alignment vertical="center"/>
      <protection locked="0"/>
    </xf>
    <xf numFmtId="0" fontId="34" fillId="0" borderId="0" xfId="0" applyFont="1" applyAlignment="1">
      <alignment horizontal="left" vertical="top" wrapText="1"/>
    </xf>
    <xf numFmtId="41" fontId="186" fillId="46" borderId="38" xfId="392" applyNumberFormat="1" applyFont="1" applyFill="1" applyBorder="1" applyAlignment="1">
      <alignment vertical="center"/>
    </xf>
    <xf numFmtId="0" fontId="34" fillId="0" borderId="0" xfId="0" applyFont="1" applyAlignment="1">
      <alignment horizontal="left" vertical="top"/>
    </xf>
    <xf numFmtId="49" fontId="189" fillId="0" borderId="72" xfId="393" applyNumberFormat="1" applyFont="1" applyFill="1" applyBorder="1" applyAlignment="1">
      <alignment horizontal="right" vertical="center"/>
    </xf>
    <xf numFmtId="171" fontId="189" fillId="0" borderId="41" xfId="392" applyNumberFormat="1" applyFont="1" applyBorder="1" applyAlignment="1">
      <alignment vertical="center"/>
    </xf>
    <xf numFmtId="0" fontId="34" fillId="0" borderId="0" xfId="0" applyFont="1" applyAlignment="1">
      <alignment vertical="top"/>
    </xf>
    <xf numFmtId="2" fontId="189" fillId="0" borderId="78" xfId="628" applyNumberFormat="1" applyFont="1" applyFill="1" applyBorder="1" applyAlignment="1">
      <alignment horizontal="left" vertical="center"/>
    </xf>
    <xf numFmtId="166" fontId="243" fillId="0" borderId="37" xfId="628" applyNumberFormat="1" applyFont="1" applyFill="1" applyBorder="1" applyAlignment="1">
      <alignment vertical="center"/>
    </xf>
    <xf numFmtId="166" fontId="189" fillId="46" borderId="38" xfId="649" applyNumberFormat="1" applyFont="1" applyFill="1" applyBorder="1" applyAlignment="1">
      <alignment horizontal="right" vertical="center"/>
    </xf>
    <xf numFmtId="166" fontId="189" fillId="0" borderId="38" xfId="649" applyNumberFormat="1" applyFont="1" applyFill="1" applyBorder="1" applyAlignment="1">
      <alignment horizontal="right" vertical="center"/>
    </xf>
    <xf numFmtId="166" fontId="189" fillId="29" borderId="38" xfId="649" applyNumberFormat="1" applyFont="1" applyFill="1" applyBorder="1" applyAlignment="1">
      <alignment horizontal="right" vertical="center"/>
    </xf>
    <xf numFmtId="171" fontId="190" fillId="46" borderId="37" xfId="392" applyNumberFormat="1" applyFont="1" applyFill="1" applyBorder="1" applyAlignment="1" applyProtection="1">
      <alignment vertical="center"/>
      <protection locked="0"/>
    </xf>
    <xf numFmtId="166" fontId="189" fillId="0" borderId="78" xfId="649" applyNumberFormat="1" applyFont="1" applyFill="1" applyBorder="1" applyAlignment="1">
      <alignment horizontal="right" vertical="center"/>
    </xf>
    <xf numFmtId="166" fontId="189" fillId="29" borderId="78" xfId="649" applyNumberFormat="1" applyFont="1" applyFill="1" applyBorder="1" applyAlignment="1">
      <alignment horizontal="right" vertical="center"/>
    </xf>
    <xf numFmtId="166" fontId="189" fillId="0" borderId="0" xfId="649" applyNumberFormat="1" applyFont="1" applyFill="1" applyBorder="1" applyAlignment="1">
      <alignment horizontal="right" vertical="center"/>
    </xf>
    <xf numFmtId="166" fontId="189" fillId="29" borderId="0" xfId="649" applyNumberFormat="1" applyFont="1" applyFill="1" applyBorder="1" applyAlignment="1">
      <alignment horizontal="right" vertical="center"/>
    </xf>
    <xf numFmtId="0" fontId="189" fillId="0" borderId="41" xfId="649" applyFont="1" applyFill="1" applyBorder="1" applyAlignment="1">
      <alignment horizontal="left" vertical="center"/>
    </xf>
    <xf numFmtId="0" fontId="189" fillId="0" borderId="41" xfId="649" applyFont="1" applyFill="1" applyBorder="1" applyAlignment="1">
      <alignment horizontal="left" vertical="center" indent="1"/>
    </xf>
    <xf numFmtId="0" fontId="189" fillId="0" borderId="41" xfId="649" applyFont="1" applyFill="1" applyBorder="1" applyAlignment="1">
      <alignment horizontal="left" indent="1"/>
    </xf>
    <xf numFmtId="0" fontId="189" fillId="0" borderId="40" xfId="649" applyFont="1" applyFill="1" applyBorder="1" applyAlignment="1">
      <alignment horizontal="left" vertical="center"/>
    </xf>
    <xf numFmtId="0" fontId="189" fillId="0" borderId="42" xfId="649" applyFont="1" applyFill="1" applyBorder="1" applyAlignment="1">
      <alignment horizontal="left" vertical="center"/>
    </xf>
    <xf numFmtId="0" fontId="8" fillId="0" borderId="78" xfId="0" applyFont="1" applyFill="1" applyBorder="1"/>
    <xf numFmtId="0" fontId="189" fillId="0" borderId="0" xfId="649" applyFont="1" applyFill="1" applyBorder="1" applyAlignment="1">
      <alignment horizontal="left" vertical="center"/>
    </xf>
    <xf numFmtId="49" fontId="189" fillId="0" borderId="36" xfId="392" quotePrefix="1" applyNumberFormat="1" applyFont="1" applyFill="1" applyBorder="1" applyAlignment="1">
      <alignment horizontal="right" vertical="center"/>
    </xf>
    <xf numFmtId="0" fontId="8" fillId="0" borderId="79" xfId="628" applyFont="1" applyBorder="1"/>
    <xf numFmtId="0" fontId="27" fillId="0" borderId="79" xfId="628" applyFont="1" applyBorder="1" applyAlignment="1">
      <alignment horizontal="right" vertical="top"/>
    </xf>
    <xf numFmtId="175" fontId="189" fillId="0" borderId="0" xfId="628" applyNumberFormat="1" applyFont="1" applyFill="1" applyBorder="1" applyAlignment="1">
      <alignment horizontal="right" vertical="center"/>
    </xf>
    <xf numFmtId="171" fontId="180" fillId="0" borderId="0" xfId="392" applyNumberFormat="1" applyFont="1" applyFill="1"/>
    <xf numFmtId="37" fontId="189" fillId="0" borderId="44" xfId="392" quotePrefix="1" applyNumberFormat="1" applyFont="1" applyFill="1" applyBorder="1" applyAlignment="1">
      <alignment horizontal="left" vertical="center"/>
    </xf>
    <xf numFmtId="2" fontId="189" fillId="0" borderId="0" xfId="392" applyNumberFormat="1" applyFont="1" applyFill="1" applyBorder="1" applyAlignment="1">
      <alignment horizontal="left" vertical="center" indent="2"/>
    </xf>
    <xf numFmtId="2" fontId="189" fillId="0" borderId="44" xfId="392" applyNumberFormat="1" applyFont="1" applyFill="1" applyBorder="1" applyAlignment="1">
      <alignment horizontal="left" vertical="center" indent="1"/>
    </xf>
    <xf numFmtId="2" fontId="260" fillId="0" borderId="0" xfId="392" applyNumberFormat="1" applyFont="1" applyFill="1" applyBorder="1" applyAlignment="1">
      <alignment horizontal="left" vertical="center" indent="1"/>
    </xf>
    <xf numFmtId="2" fontId="189" fillId="0" borderId="80" xfId="392" applyNumberFormat="1" applyFont="1" applyFill="1" applyBorder="1" applyAlignment="1">
      <alignment vertical="center"/>
    </xf>
    <xf numFmtId="2" fontId="189" fillId="0" borderId="0" xfId="392" applyNumberFormat="1" applyFont="1" applyFill="1" applyBorder="1" applyAlignment="1">
      <alignment vertical="center"/>
    </xf>
    <xf numFmtId="2" fontId="189" fillId="0" borderId="44" xfId="392" applyNumberFormat="1" applyFont="1" applyFill="1" applyBorder="1" applyAlignment="1">
      <alignment vertical="center"/>
    </xf>
    <xf numFmtId="0" fontId="331" fillId="0" borderId="0" xfId="647" applyFont="1" applyFill="1" applyBorder="1" applyAlignment="1">
      <alignment horizontal="left" vertical="center" indent="5"/>
    </xf>
    <xf numFmtId="179" fontId="191" fillId="0" borderId="73" xfId="392" applyNumberFormat="1" applyFont="1" applyFill="1" applyBorder="1" applyAlignment="1">
      <alignment vertical="center"/>
    </xf>
    <xf numFmtId="179" fontId="191" fillId="0" borderId="38" xfId="392" applyNumberFormat="1" applyFont="1" applyFill="1" applyBorder="1" applyAlignment="1">
      <alignment vertical="center"/>
    </xf>
    <xf numFmtId="171" fontId="194" fillId="46" borderId="37" xfId="395" applyNumberFormat="1" applyFont="1" applyFill="1" applyBorder="1" applyAlignment="1">
      <alignment vertical="center"/>
    </xf>
    <xf numFmtId="171" fontId="194" fillId="0" borderId="37" xfId="395" applyNumberFormat="1" applyFont="1" applyFill="1" applyBorder="1" applyAlignment="1">
      <alignment vertical="center"/>
    </xf>
    <xf numFmtId="166" fontId="194" fillId="46" borderId="37" xfId="395" applyNumberFormat="1" applyFont="1" applyFill="1" applyBorder="1" applyAlignment="1"/>
    <xf numFmtId="166" fontId="194" fillId="0" borderId="37" xfId="395" applyNumberFormat="1" applyFont="1" applyFill="1" applyBorder="1" applyAlignment="1"/>
    <xf numFmtId="264" fontId="191" fillId="0" borderId="72" xfId="392" applyNumberFormat="1" applyFont="1" applyFill="1" applyBorder="1" applyAlignment="1">
      <alignment vertical="center"/>
    </xf>
    <xf numFmtId="0" fontId="242" fillId="0" borderId="0" xfId="392" applyFont="1" applyFill="1" applyBorder="1" applyAlignment="1">
      <alignment horizontal="left" vertical="center"/>
    </xf>
    <xf numFmtId="175" fontId="189" fillId="0" borderId="73" xfId="392" applyNumberFormat="1" applyFont="1" applyFill="1" applyBorder="1" applyAlignment="1">
      <alignment horizontal="right"/>
    </xf>
    <xf numFmtId="175" fontId="189" fillId="0" borderId="73" xfId="392" applyNumberFormat="1" applyFont="1" applyBorder="1" applyAlignment="1">
      <alignment horizontal="right"/>
    </xf>
    <xf numFmtId="166" fontId="191" fillId="46" borderId="73" xfId="392" applyNumberFormat="1" applyFont="1" applyFill="1" applyBorder="1" applyAlignment="1">
      <alignment vertical="center"/>
    </xf>
    <xf numFmtId="166" fontId="191" fillId="0" borderId="73" xfId="392" applyNumberFormat="1" applyFont="1" applyFill="1" applyBorder="1" applyAlignment="1">
      <alignment vertical="center"/>
    </xf>
    <xf numFmtId="264" fontId="191" fillId="46" borderId="72" xfId="392" applyNumberFormat="1" applyFont="1" applyFill="1" applyBorder="1" applyAlignment="1">
      <alignment vertical="center"/>
    </xf>
    <xf numFmtId="297" fontId="191" fillId="0" borderId="73" xfId="392" applyNumberFormat="1" applyFont="1" applyFill="1" applyBorder="1" applyAlignment="1">
      <alignment vertical="center"/>
    </xf>
    <xf numFmtId="49" fontId="189" fillId="0" borderId="0" xfId="392" applyNumberFormat="1" applyFont="1" applyBorder="1" applyAlignment="1">
      <alignment horizontal="left" vertical="center" wrapText="1" indent="1"/>
    </xf>
    <xf numFmtId="264" fontId="191" fillId="0" borderId="0" xfId="392" applyNumberFormat="1" applyFont="1" applyFill="1" applyBorder="1" applyAlignment="1">
      <alignment vertical="center"/>
    </xf>
    <xf numFmtId="0" fontId="242" fillId="0" borderId="0" xfId="392" applyFont="1" applyBorder="1" applyAlignment="1">
      <alignment horizontal="left" vertical="center"/>
    </xf>
    <xf numFmtId="0" fontId="242" fillId="0" borderId="0" xfId="392" applyFont="1" applyBorder="1" applyAlignment="1">
      <alignment horizontal="left" vertical="center" indent="1"/>
    </xf>
    <xf numFmtId="264" fontId="222" fillId="46" borderId="72" xfId="392" applyNumberFormat="1" applyFont="1" applyFill="1" applyBorder="1" applyAlignment="1"/>
    <xf numFmtId="264" fontId="222" fillId="0" borderId="72" xfId="392" applyNumberFormat="1" applyFont="1" applyFill="1" applyBorder="1" applyAlignment="1"/>
    <xf numFmtId="175" fontId="189" fillId="0" borderId="47" xfId="392" applyNumberFormat="1" applyFont="1" applyBorder="1" applyAlignment="1">
      <alignment horizontal="right" vertical="center"/>
    </xf>
    <xf numFmtId="181" fontId="191" fillId="0" borderId="47" xfId="374" applyNumberFormat="1" applyFont="1" applyFill="1" applyBorder="1"/>
    <xf numFmtId="181" fontId="222" fillId="0" borderId="47" xfId="374" applyNumberFormat="1" applyFont="1" applyFill="1" applyBorder="1"/>
    <xf numFmtId="298" fontId="191" fillId="0" borderId="37" xfId="392" applyNumberFormat="1" applyFont="1" applyFill="1" applyBorder="1" applyAlignment="1">
      <alignment vertical="center"/>
    </xf>
    <xf numFmtId="298" fontId="191" fillId="0" borderId="38" xfId="392" applyNumberFormat="1" applyFont="1" applyFill="1" applyBorder="1" applyAlignment="1">
      <alignment vertical="center"/>
    </xf>
    <xf numFmtId="172" fontId="189" fillId="0" borderId="36" xfId="1449" quotePrefix="1" applyNumberFormat="1" applyFont="1" applyFill="1" applyBorder="1" applyAlignment="1">
      <alignment horizontal="right"/>
    </xf>
    <xf numFmtId="172" fontId="189" fillId="0" borderId="38" xfId="1449" quotePrefix="1" applyNumberFormat="1" applyFont="1" applyFill="1" applyBorder="1" applyAlignment="1">
      <alignment horizontal="right" vertical="center"/>
    </xf>
    <xf numFmtId="0" fontId="34" fillId="0" borderId="0" xfId="0" applyFont="1" applyAlignment="1">
      <alignment horizontal="left" vertical="top" wrapText="1"/>
    </xf>
    <xf numFmtId="0" fontId="34" fillId="0" borderId="0" xfId="0" applyFont="1" applyAlignment="1">
      <alignment vertical="top" wrapText="1"/>
    </xf>
    <xf numFmtId="171" fontId="192" fillId="0" borderId="0" xfId="392" applyNumberFormat="1" applyFont="1" applyFill="1" applyBorder="1" applyAlignment="1"/>
    <xf numFmtId="171" fontId="192" fillId="0" borderId="41" xfId="392" applyNumberFormat="1" applyFont="1" applyFill="1" applyBorder="1" applyAlignment="1"/>
    <xf numFmtId="0" fontId="276" fillId="0" borderId="0" xfId="392" applyFont="1"/>
    <xf numFmtId="260" fontId="191" fillId="0" borderId="38" xfId="601" applyNumberFormat="1" applyFont="1" applyFill="1" applyBorder="1" applyProtection="1">
      <protection locked="0"/>
    </xf>
    <xf numFmtId="171" fontId="192" fillId="0" borderId="0" xfId="392" applyNumberFormat="1" applyFont="1" applyFill="1" applyBorder="1" applyAlignment="1"/>
    <xf numFmtId="171" fontId="192" fillId="0" borderId="41" xfId="392" applyNumberFormat="1" applyFont="1" applyFill="1" applyBorder="1" applyAlignment="1"/>
    <xf numFmtId="2" fontId="200" fillId="0" borderId="70" xfId="392" applyNumberFormat="1" applyFont="1" applyFill="1" applyBorder="1" applyAlignment="1">
      <alignment horizontal="left" vertical="center"/>
    </xf>
    <xf numFmtId="0" fontId="205" fillId="0" borderId="37" xfId="392" applyFont="1" applyBorder="1" applyAlignment="1">
      <alignment vertical="center"/>
    </xf>
    <xf numFmtId="166" fontId="200" fillId="46" borderId="72" xfId="392" applyNumberFormat="1" applyFont="1" applyFill="1" applyBorder="1" applyAlignment="1">
      <alignment vertical="center"/>
    </xf>
    <xf numFmtId="166" fontId="200" fillId="0" borderId="72" xfId="392" applyNumberFormat="1" applyFont="1" applyFill="1" applyBorder="1" applyAlignment="1">
      <alignment vertical="center"/>
    </xf>
    <xf numFmtId="258" fontId="200" fillId="0" borderId="72" xfId="392" applyNumberFormat="1" applyFont="1" applyFill="1" applyBorder="1" applyAlignment="1">
      <alignment vertical="center"/>
    </xf>
    <xf numFmtId="171" fontId="204" fillId="0" borderId="37" xfId="392" applyNumberFormat="1" applyFont="1" applyBorder="1" applyAlignment="1">
      <alignment vertical="center"/>
    </xf>
    <xf numFmtId="0" fontId="23" fillId="0" borderId="37" xfId="392" applyFont="1" applyBorder="1" applyAlignment="1">
      <alignment vertical="center"/>
    </xf>
    <xf numFmtId="171" fontId="204" fillId="0" borderId="38" xfId="392" applyNumberFormat="1" applyFont="1" applyBorder="1" applyAlignment="1">
      <alignment vertical="center"/>
    </xf>
    <xf numFmtId="0" fontId="23" fillId="0" borderId="38" xfId="392" applyFont="1" applyBorder="1" applyAlignment="1">
      <alignment vertical="center"/>
    </xf>
    <xf numFmtId="199" fontId="180" fillId="0" borderId="0" xfId="1589" applyNumberFormat="1" applyFont="1" applyFill="1"/>
    <xf numFmtId="199" fontId="189" fillId="0" borderId="0" xfId="1589" applyNumberFormat="1" applyFont="1" applyBorder="1" applyAlignment="1">
      <alignment vertical="center"/>
    </xf>
    <xf numFmtId="9" fontId="23" fillId="0" borderId="0" xfId="1589" applyFont="1" applyBorder="1"/>
    <xf numFmtId="166" fontId="27" fillId="0" borderId="0" xfId="647" applyNumberFormat="1" applyFont="1" applyFill="1" applyAlignment="1">
      <alignment vertical="center"/>
    </xf>
    <xf numFmtId="166" fontId="34" fillId="0" borderId="0" xfId="648" applyNumberFormat="1" applyFont="1"/>
    <xf numFmtId="0" fontId="228" fillId="0" borderId="81" xfId="1510" applyFont="1" applyBorder="1" applyAlignment="1" applyProtection="1">
      <alignment horizontal="left" vertical="top"/>
    </xf>
    <xf numFmtId="0" fontId="23" fillId="0" borderId="81" xfId="392" applyFont="1" applyBorder="1"/>
    <xf numFmtId="171" fontId="191" fillId="46" borderId="37" xfId="647" applyNumberFormat="1" applyFont="1" applyFill="1" applyBorder="1" applyAlignment="1">
      <alignment vertical="center"/>
    </xf>
    <xf numFmtId="0" fontId="34" fillId="0" borderId="0" xfId="0" applyFont="1" applyAlignment="1">
      <alignment horizontal="left" vertical="top" wrapText="1"/>
    </xf>
    <xf numFmtId="0" fontId="34" fillId="0" borderId="0" xfId="0" applyFont="1" applyFill="1" applyAlignment="1">
      <alignment vertical="top"/>
    </xf>
    <xf numFmtId="0" fontId="34" fillId="0" borderId="0" xfId="392" applyFont="1" applyFill="1" applyAlignment="1">
      <alignment vertical="top"/>
    </xf>
    <xf numFmtId="0" fontId="191" fillId="0" borderId="0" xfId="393" applyFont="1" applyBorder="1" applyAlignment="1">
      <alignment horizontal="left" vertical="center"/>
    </xf>
    <xf numFmtId="0" fontId="191" fillId="0" borderId="44" xfId="393" applyFont="1" applyBorder="1" applyAlignment="1">
      <alignment horizontal="left" vertical="center" wrapText="1"/>
    </xf>
    <xf numFmtId="261" fontId="189" fillId="46" borderId="38" xfId="393" applyNumberFormat="1" applyFont="1" applyFill="1" applyBorder="1" applyAlignment="1"/>
    <xf numFmtId="261" fontId="189" fillId="0" borderId="38" xfId="393" applyNumberFormat="1" applyFont="1" applyFill="1" applyBorder="1" applyAlignment="1"/>
    <xf numFmtId="261" fontId="189" fillId="0" borderId="38" xfId="393" applyNumberFormat="1" applyFont="1" applyBorder="1" applyAlignment="1"/>
    <xf numFmtId="166" fontId="189" fillId="0" borderId="81" xfId="628" applyNumberFormat="1" applyFont="1" applyFill="1" applyBorder="1" applyAlignment="1">
      <alignment horizontal="right" vertical="center"/>
    </xf>
    <xf numFmtId="166" fontId="189" fillId="0" borderId="0" xfId="628" applyNumberFormat="1" applyFont="1" applyFill="1" applyBorder="1" applyAlignment="1">
      <alignment horizontal="right"/>
    </xf>
    <xf numFmtId="166" fontId="189" fillId="0" borderId="44" xfId="628" applyNumberFormat="1" applyFont="1" applyFill="1" applyBorder="1" applyAlignment="1">
      <alignment horizontal="right" vertical="center"/>
    </xf>
    <xf numFmtId="175" fontId="189" fillId="46" borderId="38" xfId="393" quotePrefix="1" applyNumberFormat="1" applyFont="1" applyFill="1" applyBorder="1" applyAlignment="1">
      <alignment horizontal="right" vertical="center"/>
    </xf>
    <xf numFmtId="175" fontId="189" fillId="46" borderId="38" xfId="392" quotePrefix="1" applyNumberFormat="1" applyFont="1" applyFill="1" applyBorder="1" applyAlignment="1">
      <alignment horizontal="right" vertical="center"/>
    </xf>
    <xf numFmtId="175" fontId="189" fillId="0" borderId="41" xfId="628" applyNumberFormat="1" applyFont="1" applyBorder="1" applyAlignment="1">
      <alignment horizontal="right" vertical="center"/>
    </xf>
    <xf numFmtId="166" fontId="189" fillId="0" borderId="40" xfId="628" applyNumberFormat="1" applyFont="1" applyBorder="1" applyAlignment="1">
      <alignment vertical="center"/>
    </xf>
    <xf numFmtId="166" fontId="189" fillId="0" borderId="41" xfId="628" applyNumberFormat="1" applyFont="1" applyBorder="1" applyAlignment="1"/>
    <xf numFmtId="166" fontId="189" fillId="0" borderId="42" xfId="628" applyNumberFormat="1" applyFont="1" applyBorder="1" applyAlignment="1">
      <alignment vertical="center"/>
    </xf>
    <xf numFmtId="0" fontId="335" fillId="0" borderId="0" xfId="628" applyFont="1" applyFill="1"/>
    <xf numFmtId="0" fontId="254" fillId="0" borderId="0" xfId="392" applyFont="1" applyBorder="1" applyAlignment="1">
      <alignment vertical="center"/>
    </xf>
    <xf numFmtId="0" fontId="229" fillId="0" borderId="0" xfId="628" applyFont="1" applyFill="1" applyAlignment="1">
      <alignment horizontal="left" wrapText="1"/>
    </xf>
    <xf numFmtId="0" fontId="27" fillId="0" borderId="0" xfId="642" applyFont="1" applyFill="1" applyAlignment="1">
      <alignment vertical="center"/>
    </xf>
    <xf numFmtId="49" fontId="27" fillId="0" borderId="0" xfId="642" applyNumberFormat="1" applyFont="1" applyFill="1" applyAlignment="1">
      <alignment horizontal="left" vertical="center"/>
    </xf>
    <xf numFmtId="171" fontId="8" fillId="0" borderId="0" xfId="629" applyNumberFormat="1" applyFont="1"/>
    <xf numFmtId="171" fontId="189" fillId="46" borderId="73" xfId="1449" applyNumberFormat="1" applyFont="1" applyFill="1" applyBorder="1"/>
    <xf numFmtId="171" fontId="189" fillId="0" borderId="73" xfId="1449" applyNumberFormat="1" applyFont="1" applyFill="1" applyBorder="1"/>
    <xf numFmtId="171" fontId="189" fillId="29" borderId="73" xfId="1449" applyNumberFormat="1" applyFont="1" applyFill="1" applyBorder="1"/>
    <xf numFmtId="0" fontId="189" fillId="0" borderId="0" xfId="0" applyFont="1" applyFill="1" applyBorder="1" applyAlignment="1"/>
    <xf numFmtId="0" fontId="194" fillId="29" borderId="70" xfId="0" applyFont="1" applyFill="1" applyBorder="1"/>
    <xf numFmtId="171" fontId="194" fillId="0" borderId="70" xfId="1449" applyNumberFormat="1" applyFont="1" applyFill="1" applyBorder="1"/>
    <xf numFmtId="0" fontId="34" fillId="0" borderId="0" xfId="0" applyFont="1" applyFill="1" applyAlignment="1">
      <alignment vertical="top" wrapText="1"/>
    </xf>
    <xf numFmtId="0" fontId="34" fillId="0" borderId="0" xfId="0" applyFont="1" applyAlignment="1">
      <alignment vertical="top"/>
    </xf>
    <xf numFmtId="0" fontId="34" fillId="0" borderId="0" xfId="0" applyFont="1" applyAlignment="1">
      <alignment horizontal="left" vertical="top"/>
    </xf>
    <xf numFmtId="256" fontId="189" fillId="29" borderId="44" xfId="1449" applyNumberFormat="1" applyFont="1" applyFill="1" applyBorder="1"/>
    <xf numFmtId="46" fontId="189" fillId="0" borderId="0" xfId="393" quotePrefix="1" applyNumberFormat="1" applyFont="1" applyFill="1" applyBorder="1" applyAlignment="1">
      <alignment horizontal="left" wrapText="1"/>
    </xf>
    <xf numFmtId="166" fontId="180" fillId="0" borderId="0" xfId="392" applyNumberFormat="1" applyFont="1" applyFill="1"/>
    <xf numFmtId="0" fontId="233" fillId="0" borderId="40" xfId="392" applyFont="1" applyBorder="1" applyAlignment="1">
      <alignment horizontal="left" vertical="center"/>
    </xf>
    <xf numFmtId="0" fontId="233" fillId="0" borderId="41" xfId="392" applyFont="1" applyBorder="1" applyAlignment="1">
      <alignment horizontal="left" vertical="center"/>
    </xf>
    <xf numFmtId="0" fontId="233" fillId="0" borderId="42" xfId="392" applyFont="1" applyBorder="1" applyAlignment="1">
      <alignment horizontal="left" vertical="center"/>
    </xf>
    <xf numFmtId="259" fontId="199" fillId="0" borderId="0" xfId="392" applyNumberFormat="1" applyFont="1" applyBorder="1" applyAlignment="1">
      <alignment vertical="center"/>
    </xf>
    <xf numFmtId="166" fontId="189" fillId="46" borderId="73" xfId="395" applyNumberFormat="1" applyFont="1" applyFill="1" applyBorder="1" applyAlignment="1">
      <alignment vertical="center"/>
    </xf>
    <xf numFmtId="166" fontId="189" fillId="0" borderId="73" xfId="395" applyNumberFormat="1" applyFont="1" applyFill="1" applyBorder="1" applyAlignment="1">
      <alignment vertical="center"/>
    </xf>
    <xf numFmtId="259" fontId="189" fillId="0" borderId="72" xfId="392" applyNumberFormat="1" applyFont="1" applyFill="1" applyBorder="1" applyAlignment="1"/>
    <xf numFmtId="171" fontId="252" fillId="0" borderId="0" xfId="392" applyNumberFormat="1" applyFont="1" applyBorder="1" applyAlignment="1">
      <alignment vertical="center"/>
    </xf>
    <xf numFmtId="49" fontId="24" fillId="0" borderId="59" xfId="0" applyNumberFormat="1" applyFont="1" applyFill="1" applyBorder="1" applyAlignment="1">
      <alignment horizontal="left" vertical="center" indent="1"/>
    </xf>
    <xf numFmtId="0" fontId="34" fillId="0" borderId="0" xfId="0" applyFont="1" applyAlignment="1">
      <alignment vertical="top"/>
    </xf>
    <xf numFmtId="0" fontId="34" fillId="0" borderId="0" xfId="0" applyFont="1" applyFill="1" applyAlignment="1">
      <alignment vertical="top" wrapText="1"/>
    </xf>
    <xf numFmtId="0" fontId="34" fillId="0" borderId="0" xfId="0" applyFont="1" applyFill="1" applyAlignment="1">
      <alignment vertical="top"/>
    </xf>
    <xf numFmtId="0" fontId="337" fillId="0" borderId="0" xfId="392" applyFont="1" applyBorder="1" applyAlignment="1">
      <alignment vertical="center"/>
    </xf>
    <xf numFmtId="0" fontId="222" fillId="0" borderId="45" xfId="392" applyFont="1" applyFill="1" applyBorder="1" applyAlignment="1" applyProtection="1">
      <alignment horizontal="left" vertical="center"/>
      <protection locked="0"/>
    </xf>
    <xf numFmtId="255" fontId="194" fillId="46" borderId="36" xfId="392" applyNumberFormat="1" applyFont="1" applyFill="1" applyBorder="1" applyAlignment="1" applyProtection="1">
      <protection locked="0"/>
    </xf>
    <xf numFmtId="255" fontId="194" fillId="0" borderId="36" xfId="392" applyNumberFormat="1" applyFont="1" applyFill="1" applyBorder="1" applyAlignment="1" applyProtection="1">
      <protection locked="0"/>
    </xf>
    <xf numFmtId="255" fontId="194" fillId="0" borderId="36" xfId="392" applyNumberFormat="1" applyFont="1" applyBorder="1" applyAlignment="1" applyProtection="1">
      <protection locked="0"/>
    </xf>
    <xf numFmtId="0" fontId="17" fillId="0" borderId="0" xfId="0" applyFont="1" applyFill="1"/>
    <xf numFmtId="0" fontId="222" fillId="0" borderId="60" xfId="392" applyFont="1" applyFill="1" applyBorder="1" applyAlignment="1" applyProtection="1">
      <alignment horizontal="left" vertical="center" wrapText="1"/>
      <protection locked="0"/>
    </xf>
    <xf numFmtId="255" fontId="194" fillId="46" borderId="36" xfId="392" applyNumberFormat="1" applyFont="1" applyFill="1" applyBorder="1" applyAlignment="1" applyProtection="1">
      <alignment vertical="center"/>
      <protection locked="0"/>
    </xf>
    <xf numFmtId="255" fontId="194" fillId="0" borderId="36" xfId="392" applyNumberFormat="1" applyFont="1" applyFill="1" applyBorder="1" applyAlignment="1" applyProtection="1">
      <alignment vertical="center"/>
      <protection locked="0"/>
    </xf>
    <xf numFmtId="255" fontId="194" fillId="0" borderId="36" xfId="392" applyNumberFormat="1" applyFont="1" applyBorder="1" applyAlignment="1" applyProtection="1">
      <alignment vertical="center"/>
      <protection locked="0"/>
    </xf>
    <xf numFmtId="0" fontId="17" fillId="0" borderId="0" xfId="0" applyFont="1" applyFill="1" applyAlignment="1">
      <alignment vertical="center"/>
    </xf>
    <xf numFmtId="0" fontId="194" fillId="0" borderId="45" xfId="392" applyFont="1" applyFill="1" applyBorder="1" applyAlignment="1">
      <alignment horizontal="left" vertical="center"/>
    </xf>
    <xf numFmtId="259" fontId="194" fillId="46" borderId="36" xfId="392" applyNumberFormat="1" applyFont="1" applyFill="1" applyBorder="1" applyAlignment="1">
      <alignment vertical="center"/>
    </xf>
    <xf numFmtId="259" fontId="194" fillId="0" borderId="36" xfId="392" applyNumberFormat="1" applyFont="1" applyFill="1" applyBorder="1" applyAlignment="1">
      <alignment vertical="center"/>
    </xf>
    <xf numFmtId="0" fontId="222" fillId="0" borderId="60" xfId="392" applyFont="1" applyFill="1" applyBorder="1" applyAlignment="1" applyProtection="1">
      <alignment horizontal="left" vertical="center"/>
      <protection locked="0"/>
    </xf>
    <xf numFmtId="264" fontId="338" fillId="0" borderId="0" xfId="392" applyNumberFormat="1" applyFont="1" applyFill="1" applyBorder="1" applyAlignment="1">
      <alignment vertical="center"/>
    </xf>
    <xf numFmtId="299" fontId="338" fillId="0" borderId="0" xfId="392" applyNumberFormat="1" applyFont="1" applyFill="1" applyBorder="1" applyAlignment="1">
      <alignment vertical="center"/>
    </xf>
    <xf numFmtId="166" fontId="338" fillId="0" borderId="0" xfId="392" applyNumberFormat="1" applyFont="1" applyFill="1" applyBorder="1" applyAlignment="1">
      <alignment vertical="center"/>
    </xf>
    <xf numFmtId="2" fontId="194" fillId="46" borderId="40" xfId="392" applyNumberFormat="1" applyFont="1" applyFill="1" applyBorder="1" applyAlignment="1">
      <alignment vertical="center"/>
    </xf>
    <xf numFmtId="166" fontId="189" fillId="0" borderId="73" xfId="628" applyNumberFormat="1" applyFont="1" applyBorder="1" applyAlignment="1">
      <alignment vertical="center"/>
    </xf>
    <xf numFmtId="0" fontId="191" fillId="0" borderId="0" xfId="628" applyFont="1" applyFill="1" applyBorder="1" applyAlignment="1">
      <alignment vertical="center"/>
    </xf>
    <xf numFmtId="166" fontId="189" fillId="0" borderId="72" xfId="628" applyNumberFormat="1" applyFont="1" applyBorder="1" applyAlignment="1">
      <alignment vertical="center"/>
    </xf>
    <xf numFmtId="173" fontId="189" fillId="0" borderId="0" xfId="646" applyNumberFormat="1" applyFont="1" applyFill="1" applyBorder="1" applyAlignment="1">
      <alignment horizontal="right" vertical="center"/>
    </xf>
    <xf numFmtId="274" fontId="189" fillId="46" borderId="39" xfId="628" applyNumberFormat="1" applyFont="1" applyFill="1" applyBorder="1" applyAlignment="1">
      <alignment vertical="center"/>
    </xf>
    <xf numFmtId="274" fontId="189" fillId="0" borderId="56" xfId="628" applyNumberFormat="1" applyFont="1" applyFill="1" applyBorder="1" applyAlignment="1">
      <alignment vertical="center"/>
    </xf>
    <xf numFmtId="166" fontId="189" fillId="0" borderId="56" xfId="628" applyNumberFormat="1" applyFont="1" applyFill="1" applyBorder="1" applyAlignment="1">
      <alignment vertical="center"/>
    </xf>
    <xf numFmtId="0" fontId="209" fillId="0" borderId="0" xfId="628" applyFont="1" applyFill="1" applyBorder="1" applyAlignment="1">
      <alignment vertical="center"/>
    </xf>
    <xf numFmtId="175" fontId="189" fillId="0" borderId="41" xfId="628" applyNumberFormat="1" applyFont="1" applyFill="1" applyBorder="1" applyAlignment="1">
      <alignment horizontal="right"/>
    </xf>
    <xf numFmtId="175" fontId="189" fillId="0" borderId="41" xfId="628" applyNumberFormat="1" applyFont="1" applyFill="1" applyBorder="1" applyAlignment="1">
      <alignment horizontal="right" vertical="center"/>
    </xf>
    <xf numFmtId="166" fontId="189" fillId="0" borderId="40" xfId="628" applyNumberFormat="1" applyFont="1" applyFill="1" applyBorder="1" applyAlignment="1">
      <alignment vertical="center"/>
    </xf>
    <xf numFmtId="0" fontId="189" fillId="0" borderId="0" xfId="628" applyFont="1" applyFill="1" applyBorder="1" applyAlignment="1">
      <alignment horizontal="left" vertical="center" indent="1"/>
    </xf>
    <xf numFmtId="274" fontId="189" fillId="0" borderId="41" xfId="628" applyNumberFormat="1" applyFont="1" applyFill="1" applyBorder="1" applyAlignment="1">
      <alignment vertical="center"/>
    </xf>
    <xf numFmtId="0" fontId="189" fillId="0" borderId="13" xfId="628" applyFont="1" applyFill="1" applyBorder="1" applyAlignment="1">
      <alignment horizontal="left" vertical="center"/>
    </xf>
    <xf numFmtId="0" fontId="332" fillId="0" borderId="0" xfId="628" applyFont="1" applyFill="1"/>
    <xf numFmtId="0" fontId="34" fillId="0" borderId="0" xfId="0" applyFont="1" applyAlignment="1">
      <alignment horizontal="left" vertical="top"/>
    </xf>
    <xf numFmtId="174" fontId="192" fillId="29" borderId="38" xfId="394" applyNumberFormat="1" applyFont="1" applyFill="1" applyBorder="1" applyAlignment="1"/>
    <xf numFmtId="174" fontId="192" fillId="46" borderId="37" xfId="394" applyNumberFormat="1" applyFont="1" applyFill="1" applyBorder="1" applyAlignment="1"/>
    <xf numFmtId="171" fontId="192" fillId="0" borderId="38" xfId="394" applyNumberFormat="1" applyFont="1" applyFill="1" applyBorder="1" applyAlignment="1"/>
    <xf numFmtId="0" fontId="189" fillId="29" borderId="83" xfId="0" applyFont="1" applyFill="1" applyBorder="1"/>
    <xf numFmtId="171" fontId="189" fillId="29" borderId="70" xfId="1449" applyNumberFormat="1" applyFont="1" applyFill="1" applyBorder="1"/>
    <xf numFmtId="171" fontId="189" fillId="29" borderId="83" xfId="1449" applyNumberFormat="1" applyFont="1" applyFill="1" applyBorder="1"/>
    <xf numFmtId="0" fontId="339" fillId="0" borderId="0" xfId="1332" applyFont="1"/>
    <xf numFmtId="0" fontId="339" fillId="0" borderId="0" xfId="1332" applyFont="1" applyBorder="1"/>
    <xf numFmtId="0" fontId="340" fillId="0" borderId="0" xfId="1332" applyFont="1" applyBorder="1"/>
    <xf numFmtId="0" fontId="345" fillId="0" borderId="0" xfId="1332" applyFont="1" applyBorder="1" applyAlignment="1">
      <alignment horizontal="center"/>
    </xf>
    <xf numFmtId="0" fontId="341" fillId="0" borderId="0" xfId="1332" applyFont="1" applyAlignment="1"/>
    <xf numFmtId="0" fontId="349" fillId="0" borderId="0" xfId="0" applyFont="1" applyAlignment="1"/>
    <xf numFmtId="0" fontId="350" fillId="0" borderId="0" xfId="0" applyFont="1" applyAlignment="1"/>
    <xf numFmtId="0" fontId="349" fillId="0" borderId="0" xfId="0" applyFont="1" applyAlignment="1">
      <alignment wrapText="1"/>
    </xf>
    <xf numFmtId="0" fontId="348" fillId="0" borderId="0" xfId="1332" applyFont="1" applyBorder="1" applyAlignment="1">
      <alignment vertical="center"/>
    </xf>
    <xf numFmtId="0" fontId="349" fillId="0" borderId="0" xfId="0" applyFont="1" applyAlignment="1">
      <alignment horizontal="right" wrapText="1"/>
    </xf>
    <xf numFmtId="0" fontId="347" fillId="0" borderId="0" xfId="1332" applyFont="1" applyFill="1" applyBorder="1" applyAlignment="1"/>
    <xf numFmtId="0" fontId="346" fillId="0" borderId="0" xfId="1332" applyFont="1" applyFill="1" applyBorder="1" applyAlignment="1"/>
    <xf numFmtId="0" fontId="339" fillId="0" borderId="0" xfId="1332" applyFont="1" applyFill="1"/>
    <xf numFmtId="0" fontId="352" fillId="0" borderId="0" xfId="1332" applyFont="1" applyBorder="1" applyAlignment="1">
      <alignment vertical="center"/>
    </xf>
    <xf numFmtId="0" fontId="353" fillId="0" borderId="0" xfId="1332" applyFont="1" applyAlignment="1">
      <alignment vertical="center"/>
    </xf>
    <xf numFmtId="2" fontId="204" fillId="0" borderId="0" xfId="392" applyNumberFormat="1" applyFont="1" applyFill="1" applyBorder="1" applyAlignment="1">
      <alignment horizontal="left" vertical="center"/>
    </xf>
    <xf numFmtId="258" fontId="204" fillId="0" borderId="0" xfId="392" applyNumberFormat="1" applyFont="1" applyFill="1" applyBorder="1" applyAlignment="1">
      <alignment vertical="center"/>
    </xf>
    <xf numFmtId="0" fontId="205" fillId="0" borderId="0" xfId="392" applyFont="1" applyFill="1" applyBorder="1" applyAlignment="1">
      <alignment vertical="center"/>
    </xf>
    <xf numFmtId="166" fontId="204" fillId="46" borderId="0" xfId="392" applyNumberFormat="1" applyFont="1" applyFill="1" applyBorder="1" applyAlignment="1">
      <alignment vertical="center"/>
    </xf>
    <xf numFmtId="0" fontId="190" fillId="0" borderId="0" xfId="392" quotePrefix="1" applyFont="1" applyBorder="1" applyAlignment="1">
      <alignment horizontal="left" vertical="center"/>
    </xf>
    <xf numFmtId="0" fontId="354" fillId="0" borderId="0" xfId="392" applyFont="1" applyFill="1"/>
    <xf numFmtId="166" fontId="189" fillId="0" borderId="86" xfId="628" applyNumberFormat="1" applyFont="1" applyFill="1" applyBorder="1" applyAlignment="1">
      <alignment vertical="center"/>
    </xf>
    <xf numFmtId="274" fontId="189" fillId="0" borderId="0" xfId="628" applyNumberFormat="1" applyFont="1" applyFill="1" applyBorder="1" applyAlignment="1">
      <alignment vertical="center"/>
    </xf>
    <xf numFmtId="274" fontId="189" fillId="0" borderId="70" xfId="628" applyNumberFormat="1" applyFont="1" applyFill="1" applyBorder="1" applyAlignment="1">
      <alignment vertical="center"/>
    </xf>
    <xf numFmtId="166" fontId="189" fillId="0" borderId="86" xfId="628" applyNumberFormat="1" applyFont="1" applyBorder="1" applyAlignment="1">
      <alignment vertical="center"/>
    </xf>
    <xf numFmtId="166" fontId="189" fillId="0" borderId="0" xfId="628" applyNumberFormat="1" applyFont="1" applyBorder="1" applyAlignment="1"/>
    <xf numFmtId="166" fontId="189" fillId="0" borderId="44" xfId="628" applyNumberFormat="1" applyFont="1" applyBorder="1" applyAlignment="1">
      <alignment vertical="center"/>
    </xf>
    <xf numFmtId="0" fontId="227" fillId="0" borderId="0" xfId="392" applyFont="1"/>
    <xf numFmtId="0" fontId="355" fillId="0" borderId="0" xfId="392" applyFont="1" applyFill="1"/>
    <xf numFmtId="0" fontId="355" fillId="0" borderId="0" xfId="392" applyFont="1" applyAlignment="1">
      <alignment vertical="center"/>
    </xf>
    <xf numFmtId="0" fontId="355" fillId="0" borderId="0" xfId="392" applyFont="1" applyFill="1" applyAlignment="1">
      <alignment horizontal="left" vertical="top" wrapText="1"/>
    </xf>
    <xf numFmtId="0" fontId="357" fillId="0" borderId="0" xfId="392" applyFont="1" applyFill="1" applyAlignment="1">
      <alignment vertical="top"/>
    </xf>
    <xf numFmtId="0" fontId="355" fillId="0" borderId="0" xfId="392" applyFont="1" applyAlignment="1"/>
    <xf numFmtId="0" fontId="24" fillId="0" borderId="0" xfId="647" applyFont="1"/>
    <xf numFmtId="0" fontId="242" fillId="0" borderId="0" xfId="394" applyFont="1" applyBorder="1" applyAlignment="1">
      <alignment horizontal="left"/>
    </xf>
    <xf numFmtId="0" fontId="355" fillId="0" borderId="0" xfId="392" applyFont="1" applyBorder="1" applyAlignment="1">
      <alignment horizontal="left" vertical="center"/>
    </xf>
    <xf numFmtId="0" fontId="237" fillId="0" borderId="0" xfId="628" applyFont="1" applyAlignment="1">
      <alignment vertical="center"/>
    </xf>
    <xf numFmtId="0" fontId="355" fillId="0" borderId="0" xfId="628" applyFont="1" applyFill="1"/>
    <xf numFmtId="0" fontId="355" fillId="0" borderId="0" xfId="392" applyFont="1"/>
    <xf numFmtId="171" fontId="191" fillId="0" borderId="87" xfId="388" applyNumberFormat="1" applyFont="1" applyBorder="1" applyAlignment="1" applyProtection="1">
      <protection locked="0"/>
    </xf>
    <xf numFmtId="181" fontId="189" fillId="46" borderId="0" xfId="392" quotePrefix="1" applyNumberFormat="1" applyFont="1" applyFill="1" applyBorder="1" applyAlignment="1">
      <alignment horizontal="right" vertical="center"/>
    </xf>
    <xf numFmtId="181" fontId="189" fillId="0" borderId="0" xfId="392" quotePrefix="1" applyNumberFormat="1" applyFont="1" applyFill="1" applyBorder="1" applyAlignment="1">
      <alignment horizontal="right" vertical="center"/>
    </xf>
    <xf numFmtId="181" fontId="189" fillId="0" borderId="0" xfId="392" quotePrefix="1" applyNumberFormat="1" applyFont="1" applyBorder="1" applyAlignment="1">
      <alignment horizontal="right" vertical="center"/>
    </xf>
    <xf numFmtId="0" fontId="205" fillId="0" borderId="0" xfId="392" applyFont="1" applyBorder="1"/>
    <xf numFmtId="166" fontId="27" fillId="0" borderId="0" xfId="392" applyNumberFormat="1" applyFont="1" applyAlignment="1">
      <alignment vertical="center"/>
    </xf>
    <xf numFmtId="171" fontId="27" fillId="0" borderId="0" xfId="392" applyNumberFormat="1" applyFont="1" applyAlignment="1">
      <alignment vertical="center"/>
    </xf>
    <xf numFmtId="0" fontId="228" fillId="0" borderId="89" xfId="1510" applyFont="1" applyBorder="1" applyAlignment="1" applyProtection="1">
      <alignment horizontal="left" vertical="top"/>
    </xf>
    <xf numFmtId="0" fontId="23" fillId="0" borderId="89" xfId="392" applyFont="1" applyBorder="1"/>
    <xf numFmtId="275" fontId="189" fillId="46" borderId="36" xfId="647" quotePrefix="1" applyNumberFormat="1" applyFont="1" applyFill="1" applyBorder="1" applyAlignment="1">
      <alignment horizontal="right"/>
    </xf>
    <xf numFmtId="0" fontId="358" fillId="0" borderId="0" xfId="0" applyFont="1" applyAlignment="1">
      <alignment horizontal="left" vertical="top"/>
    </xf>
    <xf numFmtId="0" fontId="355" fillId="0" borderId="0" xfId="392" applyFont="1" applyFill="1" applyAlignment="1">
      <alignment vertical="center"/>
    </xf>
    <xf numFmtId="0" fontId="34" fillId="0" borderId="0" xfId="0" applyFont="1" applyAlignment="1">
      <alignment horizontal="left" vertical="top"/>
    </xf>
    <xf numFmtId="0" fontId="34" fillId="0" borderId="0" xfId="0" applyFont="1" applyFill="1" applyAlignment="1">
      <alignment horizontal="left" vertical="top"/>
    </xf>
    <xf numFmtId="0" fontId="27" fillId="0" borderId="0" xfId="374" applyFont="1" applyFill="1"/>
    <xf numFmtId="0" fontId="8" fillId="0" borderId="91" xfId="628" applyFont="1" applyBorder="1"/>
    <xf numFmtId="2" fontId="189" fillId="0" borderId="91" xfId="392" applyNumberFormat="1" applyFont="1" applyFill="1" applyBorder="1" applyAlignment="1">
      <alignment vertical="center"/>
    </xf>
    <xf numFmtId="49" fontId="189" fillId="0" borderId="84" xfId="392" applyNumberFormat="1" applyFont="1" applyFill="1" applyBorder="1" applyAlignment="1">
      <alignment horizontal="center" vertical="center"/>
    </xf>
    <xf numFmtId="2" fontId="189" fillId="0" borderId="91" xfId="392" applyNumberFormat="1" applyFont="1" applyFill="1" applyBorder="1" applyAlignment="1">
      <alignment vertical="center" wrapText="1"/>
    </xf>
    <xf numFmtId="49" fontId="189" fillId="0" borderId="84" xfId="392" applyNumberFormat="1" applyFont="1" applyFill="1" applyBorder="1" applyAlignment="1">
      <alignment horizontal="center"/>
    </xf>
    <xf numFmtId="49" fontId="189" fillId="0" borderId="84" xfId="392" applyNumberFormat="1" applyFont="1" applyFill="1" applyBorder="1" applyAlignment="1">
      <alignment horizontal="center" wrapText="1"/>
    </xf>
    <xf numFmtId="166" fontId="189" fillId="0" borderId="36" xfId="647" applyNumberFormat="1" applyFont="1" applyFill="1" applyBorder="1" applyAlignment="1"/>
    <xf numFmtId="0" fontId="247" fillId="0" borderId="0" xfId="394" applyFont="1" applyBorder="1" applyAlignment="1">
      <alignment horizontal="left"/>
    </xf>
    <xf numFmtId="49" fontId="189" fillId="0" borderId="47" xfId="392" applyNumberFormat="1" applyFont="1" applyFill="1" applyBorder="1" applyAlignment="1">
      <alignment horizontal="center" vertical="center"/>
    </xf>
    <xf numFmtId="274" fontId="189" fillId="0" borderId="0" xfId="628" applyNumberFormat="1" applyFont="1" applyBorder="1" applyAlignment="1">
      <alignment vertical="center"/>
    </xf>
    <xf numFmtId="166" fontId="189" fillId="46" borderId="84" xfId="648" applyNumberFormat="1" applyFont="1" applyFill="1" applyBorder="1" applyAlignment="1"/>
    <xf numFmtId="166" fontId="189" fillId="0" borderId="84" xfId="648" applyNumberFormat="1" applyFont="1" applyFill="1" applyBorder="1" applyAlignment="1"/>
    <xf numFmtId="166" fontId="189" fillId="0" borderId="84" xfId="648" applyNumberFormat="1" applyFont="1" applyBorder="1" applyAlignment="1"/>
    <xf numFmtId="166" fontId="191" fillId="46" borderId="84" xfId="648" applyNumberFormat="1" applyFont="1" applyFill="1" applyBorder="1" applyAlignment="1">
      <alignment vertical="center"/>
    </xf>
    <xf numFmtId="166" fontId="191" fillId="0" borderId="84" xfId="648" applyNumberFormat="1" applyFont="1" applyFill="1" applyBorder="1" applyAlignment="1">
      <alignment vertical="center"/>
    </xf>
    <xf numFmtId="166" fontId="191" fillId="0" borderId="84" xfId="648" applyNumberFormat="1" applyFont="1" applyBorder="1" applyAlignment="1">
      <alignment vertical="center"/>
    </xf>
    <xf numFmtId="0" fontId="343" fillId="0" borderId="96" xfId="1332" applyFont="1" applyFill="1" applyBorder="1" applyAlignment="1">
      <alignment horizontal="center"/>
    </xf>
    <xf numFmtId="0" fontId="341" fillId="0" borderId="96" xfId="1332" applyFont="1" applyFill="1" applyBorder="1" applyAlignment="1"/>
    <xf numFmtId="3" fontId="341" fillId="0" borderId="96" xfId="1332" applyNumberFormat="1" applyFont="1" applyFill="1" applyBorder="1" applyAlignment="1">
      <alignment horizontal="left"/>
    </xf>
    <xf numFmtId="0" fontId="341" fillId="0" borderId="96" xfId="1332" applyFont="1" applyFill="1" applyBorder="1" applyAlignment="1">
      <alignment horizontal="left"/>
    </xf>
    <xf numFmtId="0" fontId="341" fillId="0" borderId="96" xfId="1332" applyFont="1" applyFill="1" applyBorder="1" applyAlignment="1">
      <alignment wrapText="1"/>
    </xf>
    <xf numFmtId="300" fontId="341" fillId="0" borderId="96" xfId="1332" applyNumberFormat="1" applyFont="1" applyFill="1" applyBorder="1" applyAlignment="1">
      <alignment horizontal="left"/>
    </xf>
    <xf numFmtId="0" fontId="205" fillId="0" borderId="96" xfId="1332" applyFont="1" applyFill="1" applyBorder="1" applyAlignment="1">
      <alignment horizontal="left" wrapText="1"/>
    </xf>
    <xf numFmtId="0" fontId="341" fillId="0" borderId="96" xfId="1332" applyFont="1" applyFill="1" applyBorder="1" applyAlignment="1">
      <alignment horizontal="left" wrapText="1"/>
    </xf>
    <xf numFmtId="0" fontId="341" fillId="0" borderId="95" xfId="1332" applyFont="1" applyBorder="1"/>
    <xf numFmtId="0" fontId="205" fillId="0" borderId="96" xfId="1332" applyFont="1" applyFill="1" applyBorder="1" applyAlignment="1"/>
    <xf numFmtId="0" fontId="343" fillId="0" borderId="95" xfId="1332" applyFont="1" applyBorder="1"/>
    <xf numFmtId="15" fontId="341" fillId="0" borderId="96" xfId="1332" applyNumberFormat="1" applyFont="1" applyFill="1" applyBorder="1" applyAlignment="1"/>
    <xf numFmtId="300" fontId="341" fillId="0" borderId="96" xfId="1332" applyNumberFormat="1" applyFont="1" applyFill="1" applyBorder="1" applyAlignment="1">
      <alignment horizontal="left" wrapText="1"/>
    </xf>
    <xf numFmtId="14" fontId="341" fillId="0" borderId="96" xfId="1332" applyNumberFormat="1" applyFont="1" applyFill="1" applyBorder="1" applyAlignment="1">
      <alignment horizontal="left" wrapText="1"/>
    </xf>
    <xf numFmtId="15" fontId="341" fillId="0" borderId="96" xfId="1332" applyNumberFormat="1" applyFont="1" applyFill="1" applyBorder="1" applyAlignment="1">
      <alignment horizontal="left" wrapText="1"/>
    </xf>
    <xf numFmtId="17" fontId="341" fillId="0" borderId="96" xfId="1332" quotePrefix="1" applyNumberFormat="1" applyFont="1" applyFill="1" applyBorder="1" applyAlignment="1">
      <alignment horizontal="left"/>
    </xf>
    <xf numFmtId="0" fontId="205" fillId="0" borderId="96" xfId="1332" applyFont="1" applyFill="1" applyBorder="1" applyAlignment="1">
      <alignment horizontal="left"/>
    </xf>
    <xf numFmtId="9" fontId="341" fillId="0" borderId="96" xfId="1332" applyNumberFormat="1" applyFont="1" applyFill="1" applyBorder="1" applyAlignment="1">
      <alignment horizontal="left" wrapText="1"/>
    </xf>
    <xf numFmtId="17" fontId="341" fillId="0" borderId="96" xfId="1332" applyNumberFormat="1" applyFont="1" applyFill="1" applyBorder="1" applyAlignment="1">
      <alignment horizontal="left" wrapText="1"/>
    </xf>
    <xf numFmtId="10" fontId="341" fillId="0" borderId="96" xfId="1332" applyNumberFormat="1" applyFont="1" applyFill="1" applyBorder="1" applyAlignment="1">
      <alignment horizontal="left" wrapText="1"/>
    </xf>
    <xf numFmtId="0" fontId="205" fillId="0" borderId="95" xfId="1332" applyFont="1" applyBorder="1"/>
    <xf numFmtId="0" fontId="341" fillId="0" borderId="95" xfId="1332" applyFont="1" applyBorder="1" applyAlignment="1">
      <alignment wrapText="1"/>
    </xf>
    <xf numFmtId="0" fontId="34" fillId="0" borderId="0" xfId="0" applyFont="1" applyFill="1" applyAlignment="1">
      <alignment vertical="top"/>
    </xf>
    <xf numFmtId="0" fontId="359" fillId="0" borderId="0" xfId="392" applyFont="1" applyFill="1"/>
    <xf numFmtId="37" fontId="189" fillId="46" borderId="74" xfId="392" quotePrefix="1" applyNumberFormat="1" applyFont="1" applyFill="1" applyBorder="1" applyAlignment="1">
      <alignment horizontal="left" vertical="center"/>
    </xf>
    <xf numFmtId="49" fontId="192" fillId="46" borderId="96" xfId="392" applyNumberFormat="1" applyFont="1" applyFill="1" applyBorder="1" applyAlignment="1">
      <alignment horizontal="right" vertical="center"/>
    </xf>
    <xf numFmtId="49" fontId="192" fillId="0" borderId="96" xfId="392" applyNumberFormat="1" applyFont="1" applyFill="1" applyBorder="1" applyAlignment="1">
      <alignment horizontal="right" vertical="center"/>
    </xf>
    <xf numFmtId="166" fontId="189" fillId="0" borderId="92" xfId="628" applyNumberFormat="1" applyFont="1" applyBorder="1" applyAlignment="1">
      <alignment vertical="center"/>
    </xf>
    <xf numFmtId="166" fontId="189" fillId="0" borderId="92" xfId="628" applyNumberFormat="1" applyFont="1" applyFill="1" applyBorder="1" applyAlignment="1">
      <alignment vertical="center"/>
    </xf>
    <xf numFmtId="274" fontId="189" fillId="0" borderId="94" xfId="628" applyNumberFormat="1" applyFont="1" applyFill="1" applyBorder="1" applyAlignment="1">
      <alignment vertical="center"/>
    </xf>
    <xf numFmtId="166" fontId="189" fillId="0" borderId="94" xfId="628" applyNumberFormat="1" applyFont="1" applyFill="1" applyBorder="1" applyAlignment="1">
      <alignment vertical="center"/>
    </xf>
    <xf numFmtId="274" fontId="189" fillId="0" borderId="95" xfId="628" applyNumberFormat="1" applyFont="1" applyFill="1" applyBorder="1" applyAlignment="1">
      <alignment vertical="center"/>
    </xf>
    <xf numFmtId="166" fontId="189" fillId="0" borderId="95" xfId="628" applyNumberFormat="1" applyFont="1" applyFill="1" applyBorder="1" applyAlignment="1">
      <alignment vertical="center"/>
    </xf>
    <xf numFmtId="166" fontId="27" fillId="0" borderId="0" xfId="392" applyNumberFormat="1" applyFont="1" applyFill="1" applyAlignment="1">
      <alignment vertical="center"/>
    </xf>
    <xf numFmtId="166" fontId="27" fillId="0" borderId="0" xfId="0" applyNumberFormat="1" applyFont="1"/>
    <xf numFmtId="0" fontId="252" fillId="0" borderId="0" xfId="392" applyFont="1" applyAlignment="1">
      <alignment vertical="center"/>
    </xf>
    <xf numFmtId="0" fontId="266" fillId="0" borderId="0" xfId="0" applyFont="1" applyAlignment="1">
      <alignment vertical="center"/>
    </xf>
    <xf numFmtId="166" fontId="27" fillId="0" borderId="0" xfId="647" applyNumberFormat="1" applyFont="1" applyBorder="1" applyAlignment="1">
      <alignment vertical="center"/>
    </xf>
    <xf numFmtId="166" fontId="191" fillId="0" borderId="36" xfId="647" applyNumberFormat="1" applyFont="1" applyBorder="1" applyAlignment="1"/>
    <xf numFmtId="166" fontId="191" fillId="0" borderId="39" xfId="647" applyNumberFormat="1" applyFont="1" applyFill="1" applyBorder="1" applyAlignment="1"/>
    <xf numFmtId="166" fontId="34" fillId="0" borderId="0" xfId="0" applyNumberFormat="1" applyFont="1" applyAlignment="1">
      <alignment horizontal="left" vertical="top" wrapText="1"/>
    </xf>
    <xf numFmtId="166" fontId="91" fillId="0" borderId="0" xfId="647" applyNumberFormat="1" applyFont="1" applyFill="1" applyBorder="1" applyAlignment="1">
      <alignment vertical="center"/>
    </xf>
    <xf numFmtId="166" fontId="189" fillId="0" borderId="37" xfId="647" quotePrefix="1" applyNumberFormat="1" applyFont="1" applyBorder="1" applyAlignment="1"/>
    <xf numFmtId="0" fontId="189" fillId="0" borderId="0" xfId="647" quotePrefix="1" applyFont="1" applyFill="1" applyBorder="1" applyAlignment="1">
      <alignment horizontal="left"/>
    </xf>
    <xf numFmtId="0" fontId="360" fillId="0" borderId="0" xfId="647" applyFont="1" applyFill="1" applyAlignment="1">
      <alignment vertical="center"/>
    </xf>
    <xf numFmtId="166" fontId="180" fillId="0" borderId="0" xfId="628" applyNumberFormat="1" applyFont="1" applyFill="1"/>
    <xf numFmtId="0" fontId="280" fillId="29" borderId="0" xfId="0" applyFont="1" applyFill="1"/>
    <xf numFmtId="171" fontId="192" fillId="0" borderId="0" xfId="392" applyNumberFormat="1" applyFont="1" applyFill="1" applyBorder="1" applyAlignment="1"/>
    <xf numFmtId="0" fontId="358" fillId="0" borderId="0" xfId="0" applyFont="1" applyFill="1" applyAlignment="1">
      <alignment vertical="top" wrapText="1"/>
    </xf>
    <xf numFmtId="0" fontId="0" fillId="0" borderId="0" xfId="647" applyFont="1"/>
    <xf numFmtId="171" fontId="23" fillId="0" borderId="0" xfId="0" applyNumberFormat="1" applyFont="1"/>
    <xf numFmtId="174" fontId="189" fillId="46" borderId="36" xfId="392" applyNumberFormat="1" applyFont="1" applyFill="1" applyBorder="1" applyAlignment="1">
      <alignment vertical="center"/>
    </xf>
    <xf numFmtId="174" fontId="189" fillId="46" borderId="37" xfId="392" applyNumberFormat="1" applyFont="1" applyFill="1" applyBorder="1" applyAlignment="1">
      <alignment vertical="center"/>
    </xf>
    <xf numFmtId="174" fontId="189" fillId="46" borderId="38" xfId="392" applyNumberFormat="1" applyFont="1" applyFill="1" applyBorder="1" applyAlignment="1">
      <alignment vertical="center"/>
    </xf>
    <xf numFmtId="174" fontId="189" fillId="46" borderId="39" xfId="392" applyNumberFormat="1" applyFont="1" applyFill="1" applyBorder="1" applyAlignment="1">
      <alignment vertical="center"/>
    </xf>
    <xf numFmtId="174" fontId="189" fillId="46" borderId="37" xfId="392" applyNumberFormat="1" applyFont="1" applyFill="1" applyBorder="1" applyAlignment="1"/>
    <xf numFmtId="166" fontId="189" fillId="46" borderId="39" xfId="392" applyNumberFormat="1" applyFont="1" applyFill="1" applyBorder="1" applyAlignment="1"/>
    <xf numFmtId="0" fontId="192" fillId="0" borderId="0" xfId="392" applyFont="1" applyFill="1" applyBorder="1" applyAlignment="1">
      <alignment horizontal="left"/>
    </xf>
    <xf numFmtId="0" fontId="192" fillId="0" borderId="0" xfId="392" applyFont="1" applyFill="1" applyBorder="1" applyAlignment="1">
      <alignment horizontal="left" wrapText="1"/>
    </xf>
    <xf numFmtId="0" fontId="192" fillId="0" borderId="44" xfId="392" applyFont="1" applyFill="1" applyBorder="1" applyAlignment="1">
      <alignment horizontal="left" wrapText="1"/>
    </xf>
    <xf numFmtId="0" fontId="194" fillId="0" borderId="13" xfId="628" applyFont="1" applyFill="1" applyBorder="1" applyAlignment="1">
      <alignment horizontal="left" vertical="center"/>
    </xf>
    <xf numFmtId="0" fontId="189" fillId="0" borderId="13" xfId="647" applyFont="1" applyFill="1" applyBorder="1" applyAlignment="1">
      <alignment horizontal="left" vertical="center"/>
    </xf>
    <xf numFmtId="0" fontId="189" fillId="0" borderId="0" xfId="647" quotePrefix="1" applyFont="1" applyFill="1" applyBorder="1" applyAlignment="1">
      <alignment horizontal="left" vertical="center" indent="1"/>
    </xf>
    <xf numFmtId="0" fontId="191" fillId="0" borderId="0" xfId="647" applyFont="1" applyFill="1" applyBorder="1"/>
    <xf numFmtId="0" fontId="191" fillId="0" borderId="44" xfId="628" applyFont="1" applyFill="1" applyBorder="1" applyAlignment="1" applyProtection="1">
      <alignment horizontal="left" vertical="center" wrapText="1"/>
      <protection locked="0"/>
    </xf>
    <xf numFmtId="0" fontId="189" fillId="0" borderId="42" xfId="392" applyFont="1" applyFill="1" applyBorder="1" applyAlignment="1" applyProtection="1">
      <alignment horizontal="left" vertical="center"/>
      <protection locked="0"/>
    </xf>
    <xf numFmtId="0" fontId="189" fillId="0" borderId="52" xfId="392" applyFont="1" applyFill="1" applyBorder="1" applyAlignment="1" applyProtection="1">
      <alignment vertical="center"/>
      <protection locked="0"/>
    </xf>
    <xf numFmtId="0" fontId="189" fillId="0" borderId="40" xfId="392" applyFont="1" applyFill="1" applyBorder="1" applyAlignment="1" applyProtection="1">
      <alignment vertical="center"/>
      <protection locked="0"/>
    </xf>
    <xf numFmtId="0" fontId="189" fillId="0" borderId="0" xfId="392" applyFont="1" applyFill="1" applyAlignment="1" applyProtection="1">
      <alignment horizontal="left" vertical="center"/>
      <protection locked="0"/>
    </xf>
    <xf numFmtId="0" fontId="189" fillId="0" borderId="45" xfId="0" applyFont="1" applyFill="1" applyBorder="1"/>
    <xf numFmtId="0" fontId="189" fillId="0" borderId="52" xfId="0" applyFont="1" applyFill="1" applyBorder="1"/>
    <xf numFmtId="0" fontId="189" fillId="0" borderId="44" xfId="0" applyFont="1" applyFill="1" applyBorder="1" applyAlignment="1"/>
    <xf numFmtId="0" fontId="194" fillId="0" borderId="13" xfId="0" applyFont="1" applyFill="1" applyBorder="1"/>
    <xf numFmtId="0" fontId="194" fillId="0" borderId="45" xfId="0" applyFont="1" applyFill="1" applyBorder="1"/>
    <xf numFmtId="0" fontId="194" fillId="0" borderId="52" xfId="0" applyFont="1" applyFill="1" applyBorder="1"/>
    <xf numFmtId="0" fontId="189" fillId="0" borderId="44" xfId="0" applyFont="1" applyFill="1" applyBorder="1"/>
    <xf numFmtId="0" fontId="189" fillId="0" borderId="0" xfId="392" applyFont="1" applyFill="1" applyBorder="1" applyAlignment="1" applyProtection="1">
      <alignment horizontal="left"/>
      <protection locked="0"/>
    </xf>
    <xf numFmtId="0" fontId="194" fillId="0" borderId="62" xfId="0" applyFont="1" applyFill="1" applyBorder="1"/>
    <xf numFmtId="0" fontId="189" fillId="0" borderId="64" xfId="0" applyFont="1" applyFill="1" applyBorder="1"/>
    <xf numFmtId="0" fontId="194" fillId="0" borderId="64" xfId="0" applyFont="1" applyFill="1" applyBorder="1"/>
    <xf numFmtId="166" fontId="152" fillId="29" borderId="0" xfId="649" applyNumberFormat="1" applyFont="1" applyFill="1" applyBorder="1" applyAlignment="1">
      <alignment vertical="center"/>
    </xf>
    <xf numFmtId="255" fontId="18" fillId="0" borderId="0" xfId="0" applyNumberFormat="1" applyFont="1"/>
    <xf numFmtId="49" fontId="207" fillId="0" borderId="49" xfId="0" applyNumberFormat="1" applyFont="1" applyFill="1" applyBorder="1" applyAlignment="1">
      <alignment vertical="center"/>
    </xf>
    <xf numFmtId="0" fontId="0" fillId="0" borderId="49" xfId="0" applyFill="1" applyBorder="1"/>
    <xf numFmtId="0" fontId="254" fillId="0" borderId="47" xfId="392" applyFont="1" applyBorder="1" applyAlignment="1">
      <alignment vertical="center"/>
    </xf>
    <xf numFmtId="0" fontId="191" fillId="0" borderId="70" xfId="392" applyFont="1" applyFill="1" applyBorder="1" applyAlignment="1">
      <alignment horizontal="left" vertical="center"/>
    </xf>
    <xf numFmtId="0" fontId="189" fillId="0" borderId="70" xfId="392" applyFont="1" applyFill="1" applyBorder="1" applyAlignment="1">
      <alignment horizontal="left" wrapText="1"/>
    </xf>
    <xf numFmtId="0" fontId="228" fillId="0" borderId="0" xfId="1510" applyFont="1" applyFill="1" applyBorder="1" applyAlignment="1" applyProtection="1">
      <alignment horizontal="left" vertical="top"/>
    </xf>
    <xf numFmtId="0" fontId="189" fillId="0" borderId="0" xfId="392" applyFont="1" applyFill="1" applyBorder="1" applyAlignment="1" applyProtection="1">
      <alignment horizontal="left" vertical="center" wrapText="1"/>
      <protection locked="0"/>
    </xf>
    <xf numFmtId="0" fontId="191" fillId="0" borderId="0" xfId="392" applyFont="1" applyFill="1" applyBorder="1" applyAlignment="1">
      <alignment horizontal="left" vertical="center"/>
    </xf>
    <xf numFmtId="0" fontId="34" fillId="0" borderId="0" xfId="392" applyFont="1" applyAlignment="1">
      <alignment vertical="top" wrapText="1"/>
    </xf>
    <xf numFmtId="0" fontId="34" fillId="0" borderId="0" xfId="0" applyFont="1" applyAlignment="1">
      <alignment vertical="top" wrapText="1"/>
    </xf>
    <xf numFmtId="49" fontId="192" fillId="0" borderId="0" xfId="392" applyNumberFormat="1" applyFont="1" applyBorder="1" applyAlignment="1">
      <alignment horizontal="left"/>
    </xf>
    <xf numFmtId="49" fontId="192" fillId="45" borderId="0" xfId="392" applyNumberFormat="1" applyFont="1" applyFill="1" applyBorder="1" applyAlignment="1">
      <alignment horizontal="left"/>
    </xf>
    <xf numFmtId="49" fontId="192" fillId="0" borderId="0" xfId="392" applyNumberFormat="1" applyFont="1" applyFill="1" applyBorder="1" applyAlignment="1">
      <alignment horizontal="left"/>
    </xf>
    <xf numFmtId="0" fontId="189" fillId="45" borderId="45" xfId="392" applyFont="1" applyFill="1" applyBorder="1" applyAlignment="1">
      <alignment vertical="center" wrapText="1"/>
    </xf>
    <xf numFmtId="0" fontId="189" fillId="45" borderId="0" xfId="392" applyFont="1" applyFill="1" applyBorder="1" applyAlignment="1">
      <alignment wrapText="1"/>
    </xf>
    <xf numFmtId="0" fontId="189" fillId="45" borderId="44" xfId="392" applyFont="1" applyFill="1" applyBorder="1" applyAlignment="1">
      <alignment wrapText="1"/>
    </xf>
    <xf numFmtId="0" fontId="189" fillId="45" borderId="13" xfId="392" applyFont="1" applyFill="1" applyBorder="1" applyAlignment="1">
      <alignment wrapText="1"/>
    </xf>
    <xf numFmtId="0" fontId="194" fillId="45" borderId="40" xfId="392" applyFont="1" applyFill="1" applyBorder="1" applyAlignment="1">
      <alignment horizontal="left" vertical="center"/>
    </xf>
    <xf numFmtId="0" fontId="189" fillId="45" borderId="0" xfId="392" quotePrefix="1" applyFont="1" applyFill="1" applyBorder="1" applyAlignment="1">
      <alignment horizontal="left" vertical="center" wrapText="1"/>
    </xf>
    <xf numFmtId="0" fontId="194" fillId="45" borderId="0" xfId="392" applyFont="1" applyFill="1" applyBorder="1" applyAlignment="1">
      <alignment horizontal="left" vertical="center"/>
    </xf>
    <xf numFmtId="0" fontId="194" fillId="45" borderId="0" xfId="392" applyFont="1" applyFill="1" applyBorder="1" applyAlignment="1">
      <alignment horizontal="left"/>
    </xf>
    <xf numFmtId="0" fontId="189" fillId="45" borderId="0" xfId="392" quotePrefix="1" applyFont="1" applyFill="1" applyBorder="1" applyAlignment="1">
      <alignment horizontal="left" vertical="center"/>
    </xf>
    <xf numFmtId="0" fontId="189" fillId="45" borderId="81" xfId="392" applyFont="1" applyFill="1" applyBorder="1" applyAlignment="1">
      <alignment horizontal="left" vertical="center"/>
    </xf>
    <xf numFmtId="0" fontId="189" fillId="45" borderId="44" xfId="392" applyFont="1" applyFill="1" applyBorder="1" applyAlignment="1">
      <alignment horizontal="left" vertical="center"/>
    </xf>
    <xf numFmtId="0" fontId="194" fillId="45" borderId="13" xfId="392" applyFont="1" applyFill="1" applyBorder="1" applyAlignment="1">
      <alignment horizontal="left" vertical="center"/>
    </xf>
    <xf numFmtId="0" fontId="189" fillId="45" borderId="45" xfId="392" applyFont="1" applyFill="1" applyBorder="1" applyAlignment="1">
      <alignment horizontal="left" vertical="center"/>
    </xf>
    <xf numFmtId="0" fontId="189" fillId="45" borderId="0" xfId="392" applyFont="1" applyFill="1" applyBorder="1" applyAlignment="1">
      <alignment horizontal="left" vertical="center" wrapText="1"/>
    </xf>
    <xf numFmtId="0" fontId="189" fillId="45" borderId="0" xfId="392" applyFont="1" applyFill="1" applyBorder="1" applyAlignment="1">
      <alignment horizontal="left"/>
    </xf>
    <xf numFmtId="0" fontId="189" fillId="45" borderId="44" xfId="392" applyFont="1" applyFill="1" applyBorder="1" applyAlignment="1">
      <alignment horizontal="left" vertical="center" wrapText="1"/>
    </xf>
    <xf numFmtId="0" fontId="194" fillId="45" borderId="62" xfId="392" applyFont="1" applyFill="1" applyBorder="1" applyAlignment="1">
      <alignment horizontal="left" vertical="center"/>
    </xf>
    <xf numFmtId="259" fontId="189" fillId="46" borderId="72" xfId="392" applyNumberFormat="1" applyFont="1" applyFill="1" applyBorder="1" applyAlignment="1"/>
    <xf numFmtId="0" fontId="191" fillId="0" borderId="0" xfId="0" applyFont="1" applyFill="1" applyBorder="1" applyAlignment="1" applyProtection="1">
      <alignment vertical="center"/>
      <protection locked="0"/>
    </xf>
    <xf numFmtId="0" fontId="189" fillId="0" borderId="44" xfId="392" applyFont="1" applyFill="1" applyBorder="1" applyAlignment="1">
      <alignment horizontal="left" vertical="center"/>
    </xf>
    <xf numFmtId="0" fontId="189" fillId="0" borderId="0" xfId="392" applyFont="1" applyFill="1" applyBorder="1" applyAlignment="1">
      <alignment horizontal="left" wrapText="1"/>
    </xf>
    <xf numFmtId="0" fontId="191" fillId="0" borderId="44" xfId="0" applyFont="1" applyFill="1" applyBorder="1" applyAlignment="1" applyProtection="1">
      <alignment vertical="center"/>
      <protection locked="0"/>
    </xf>
    <xf numFmtId="0" fontId="191" fillId="0" borderId="45" xfId="392" applyFont="1" applyFill="1" applyBorder="1" applyAlignment="1">
      <alignment horizontal="left" vertical="center"/>
    </xf>
    <xf numFmtId="0" fontId="191" fillId="0" borderId="44" xfId="392" applyFont="1" applyFill="1" applyBorder="1" applyAlignment="1">
      <alignment horizontal="left" vertical="center" wrapText="1"/>
    </xf>
    <xf numFmtId="0" fontId="189" fillId="0" borderId="13" xfId="392" applyFont="1" applyFill="1" applyBorder="1" applyAlignment="1">
      <alignment horizontal="left" wrapText="1"/>
    </xf>
    <xf numFmtId="0" fontId="34" fillId="0" borderId="0" xfId="0" applyFont="1" applyAlignment="1">
      <alignment horizontal="left" vertical="top"/>
    </xf>
    <xf numFmtId="0" fontId="191" fillId="0" borderId="94" xfId="628" applyFont="1" applyBorder="1" applyAlignment="1">
      <alignment horizontal="left" vertical="center"/>
    </xf>
    <xf numFmtId="274" fontId="191" fillId="46" borderId="96" xfId="628" applyNumberFormat="1" applyFont="1" applyFill="1" applyBorder="1" applyAlignment="1">
      <alignment vertical="center"/>
    </xf>
    <xf numFmtId="274" fontId="191" fillId="0" borderId="96" xfId="628" applyNumberFormat="1" applyFont="1" applyFill="1" applyBorder="1" applyAlignment="1">
      <alignment vertical="center"/>
    </xf>
    <xf numFmtId="274" fontId="191" fillId="0" borderId="96" xfId="628" applyNumberFormat="1" applyFont="1" applyBorder="1" applyAlignment="1">
      <alignment vertical="center"/>
    </xf>
    <xf numFmtId="0" fontId="8" fillId="45" borderId="0" xfId="628" applyFont="1" applyFill="1"/>
    <xf numFmtId="306" fontId="40" fillId="0" borderId="0" xfId="1449" applyNumberFormat="1" applyFont="1" applyAlignment="1">
      <alignment vertical="center"/>
    </xf>
    <xf numFmtId="0" fontId="34" fillId="0" borderId="0" xfId="0" applyFont="1" applyFill="1" applyAlignment="1">
      <alignment horizontal="left" vertical="top" wrapText="1"/>
    </xf>
    <xf numFmtId="0" fontId="228" fillId="0" borderId="56" xfId="1510" applyFont="1" applyFill="1" applyBorder="1" applyAlignment="1" applyProtection="1">
      <alignment horizontal="left" vertical="top"/>
    </xf>
    <xf numFmtId="0" fontId="189" fillId="0" borderId="44" xfId="647" quotePrefix="1" applyFont="1" applyFill="1" applyBorder="1" applyAlignment="1">
      <alignment horizontal="left" vertical="center"/>
    </xf>
    <xf numFmtId="0" fontId="189" fillId="0" borderId="0" xfId="647" quotePrefix="1" applyFont="1" applyFill="1" applyBorder="1" applyAlignment="1">
      <alignment horizontal="left" vertical="center"/>
    </xf>
    <xf numFmtId="0" fontId="189" fillId="0" borderId="41" xfId="647" applyFont="1" applyFill="1" applyBorder="1" applyAlignment="1">
      <alignment horizontal="left" wrapText="1"/>
    </xf>
    <xf numFmtId="0" fontId="194" fillId="0" borderId="0" xfId="647" quotePrefix="1" applyFont="1" applyFill="1" applyBorder="1" applyAlignment="1">
      <alignment horizontal="left" vertical="center"/>
    </xf>
    <xf numFmtId="0" fontId="189" fillId="0" borderId="0" xfId="647" quotePrefix="1" applyFont="1" applyFill="1" applyBorder="1" applyAlignment="1">
      <alignment horizontal="left" wrapText="1"/>
    </xf>
    <xf numFmtId="0" fontId="189" fillId="0" borderId="44" xfId="647" quotePrefix="1" applyFont="1" applyFill="1" applyBorder="1" applyAlignment="1">
      <alignment horizontal="left" wrapText="1"/>
    </xf>
    <xf numFmtId="0" fontId="194" fillId="0" borderId="40" xfId="649" applyFont="1" applyFill="1" applyBorder="1" applyAlignment="1">
      <alignment horizontal="left"/>
    </xf>
    <xf numFmtId="0" fontId="189" fillId="0" borderId="41" xfId="649" quotePrefix="1" applyFont="1" applyFill="1" applyBorder="1" applyAlignment="1">
      <alignment horizontal="left" vertical="center"/>
    </xf>
    <xf numFmtId="0" fontId="194" fillId="0" borderId="41" xfId="649" applyFont="1" applyFill="1" applyBorder="1" applyAlignment="1">
      <alignment horizontal="left"/>
    </xf>
    <xf numFmtId="0" fontId="194" fillId="0" borderId="41" xfId="649" applyFont="1" applyFill="1" applyBorder="1" applyAlignment="1">
      <alignment horizontal="left" vertical="center"/>
    </xf>
    <xf numFmtId="0" fontId="189" fillId="0" borderId="41" xfId="649" quotePrefix="1" applyFont="1" applyFill="1" applyBorder="1" applyAlignment="1">
      <alignment horizontal="left" vertical="center" indent="1"/>
    </xf>
    <xf numFmtId="0" fontId="189" fillId="0" borderId="43" xfId="649" applyFont="1" applyFill="1" applyBorder="1" applyAlignment="1">
      <alignment horizontal="left" vertical="center"/>
    </xf>
    <xf numFmtId="0" fontId="189" fillId="0" borderId="78" xfId="649" applyFont="1" applyFill="1" applyBorder="1" applyAlignment="1">
      <alignment horizontal="left" vertical="center"/>
    </xf>
    <xf numFmtId="0" fontId="190" fillId="0" borderId="42" xfId="647" applyFont="1" applyFill="1" applyBorder="1" applyAlignment="1">
      <alignment horizontal="left" vertical="center"/>
    </xf>
    <xf numFmtId="0" fontId="194" fillId="0" borderId="0" xfId="648" applyFont="1" applyFill="1" applyBorder="1" applyAlignment="1">
      <alignment horizontal="left" vertical="center"/>
    </xf>
    <xf numFmtId="0" fontId="194" fillId="0" borderId="13" xfId="648" applyFont="1" applyFill="1" applyBorder="1" applyAlignment="1">
      <alignment horizontal="left" vertical="center" indent="1"/>
    </xf>
    <xf numFmtId="0" fontId="189" fillId="0" borderId="56" xfId="648" applyFont="1" applyFill="1" applyBorder="1" applyAlignment="1">
      <alignment horizontal="left" vertical="center" indent="1"/>
    </xf>
    <xf numFmtId="0" fontId="222" fillId="0" borderId="0" xfId="648" applyFont="1" applyFill="1" applyBorder="1" applyAlignment="1">
      <alignment horizontal="left" vertical="center"/>
    </xf>
    <xf numFmtId="0" fontId="189" fillId="0" borderId="0" xfId="648" quotePrefix="1" applyFont="1" applyFill="1" applyBorder="1" applyAlignment="1">
      <alignment horizontal="left" vertical="center" indent="2"/>
    </xf>
    <xf numFmtId="268" fontId="189" fillId="0" borderId="0" xfId="648" applyNumberFormat="1" applyFont="1" applyFill="1" applyBorder="1" applyAlignment="1">
      <alignment horizontal="left" vertical="center" indent="2"/>
    </xf>
    <xf numFmtId="0" fontId="189" fillId="0" borderId="13" xfId="648" applyFont="1" applyFill="1" applyBorder="1" applyAlignment="1">
      <alignment horizontal="left" vertical="center" indent="1"/>
    </xf>
    <xf numFmtId="0" fontId="228" fillId="0" borderId="79" xfId="1510" applyFont="1" applyFill="1" applyBorder="1" applyAlignment="1" applyProtection="1">
      <alignment horizontal="left" vertical="top"/>
    </xf>
    <xf numFmtId="0" fontId="155" fillId="0" borderId="0" xfId="647" applyFont="1" applyFill="1" applyAlignment="1">
      <alignment vertical="center"/>
    </xf>
    <xf numFmtId="0" fontId="190" fillId="0" borderId="42" xfId="647" applyFont="1" applyFill="1" applyBorder="1" applyAlignment="1">
      <alignment horizontal="left" vertical="top"/>
    </xf>
    <xf numFmtId="0" fontId="189" fillId="0" borderId="0" xfId="648" quotePrefix="1" applyFont="1" applyFill="1" applyBorder="1" applyAlignment="1">
      <alignment horizontal="left" vertical="center" indent="1"/>
    </xf>
    <xf numFmtId="0" fontId="189" fillId="0" borderId="0" xfId="628" applyFont="1" applyFill="1" applyBorder="1" applyAlignment="1">
      <alignment horizontal="left" vertical="center" wrapText="1"/>
    </xf>
    <xf numFmtId="0" fontId="190" fillId="0" borderId="44" xfId="628" applyFont="1" applyFill="1" applyBorder="1" applyAlignment="1">
      <alignment horizontal="left" vertical="center" wrapText="1"/>
    </xf>
    <xf numFmtId="0" fontId="189" fillId="0" borderId="41" xfId="649" applyFont="1" applyFill="1" applyBorder="1" applyAlignment="1">
      <alignment horizontal="left" wrapText="1"/>
    </xf>
    <xf numFmtId="0" fontId="194" fillId="0" borderId="40" xfId="649" applyFont="1" applyFill="1" applyBorder="1" applyAlignment="1">
      <alignment horizontal="left" vertical="center"/>
    </xf>
    <xf numFmtId="0" fontId="194" fillId="0" borderId="42" xfId="649" applyFont="1" applyFill="1" applyBorder="1" applyAlignment="1">
      <alignment wrapText="1"/>
    </xf>
    <xf numFmtId="0" fontId="8" fillId="0" borderId="0" xfId="649" applyFont="1" applyFill="1"/>
    <xf numFmtId="0" fontId="189" fillId="0" borderId="42" xfId="649" applyFont="1" applyFill="1" applyBorder="1" applyAlignment="1">
      <alignment horizontal="left" wrapText="1"/>
    </xf>
    <xf numFmtId="307" fontId="184" fillId="0" borderId="0" xfId="392" applyNumberFormat="1" applyFont="1" applyFill="1" applyBorder="1" applyAlignment="1">
      <alignment vertical="center"/>
    </xf>
    <xf numFmtId="0" fontId="263" fillId="0" borderId="0" xfId="392" applyFont="1" applyFill="1" applyBorder="1" applyAlignment="1" applyProtection="1">
      <alignment horizontal="left" vertical="center"/>
      <protection locked="0"/>
    </xf>
    <xf numFmtId="49" fontId="8" fillId="0" borderId="0" xfId="642" applyNumberFormat="1" applyBorder="1"/>
    <xf numFmtId="0" fontId="228" fillId="0" borderId="102" xfId="1510" applyFont="1" applyBorder="1" applyAlignment="1" applyProtection="1">
      <alignment horizontal="left" vertical="top"/>
    </xf>
    <xf numFmtId="0" fontId="23" fillId="0" borderId="102" xfId="392" applyFont="1" applyBorder="1"/>
    <xf numFmtId="0" fontId="8" fillId="0" borderId="102" xfId="628" applyFont="1" applyBorder="1"/>
    <xf numFmtId="0" fontId="27" fillId="0" borderId="102" xfId="628" applyFont="1" applyBorder="1" applyAlignment="1">
      <alignment horizontal="right" vertical="top"/>
    </xf>
    <xf numFmtId="308" fontId="189" fillId="46" borderId="37" xfId="647" applyNumberFormat="1" applyFont="1" applyFill="1" applyBorder="1" applyAlignment="1">
      <alignment horizontal="right" vertical="center"/>
    </xf>
    <xf numFmtId="0" fontId="189" fillId="0" borderId="56" xfId="648" applyFont="1" applyFill="1" applyBorder="1" applyAlignment="1">
      <alignment horizontal="left" vertical="center"/>
    </xf>
    <xf numFmtId="0" fontId="189" fillId="0" borderId="70" xfId="648" applyFont="1" applyFill="1" applyBorder="1" applyAlignment="1">
      <alignment horizontal="left" vertical="center"/>
    </xf>
    <xf numFmtId="0" fontId="222" fillId="0" borderId="0" xfId="648" applyFont="1" applyFill="1" applyAlignment="1">
      <alignment vertical="center"/>
    </xf>
    <xf numFmtId="0" fontId="189" fillId="0" borderId="85" xfId="648" quotePrefix="1" applyFont="1" applyFill="1" applyBorder="1" applyAlignment="1">
      <alignment horizontal="left" vertical="center" wrapText="1"/>
    </xf>
    <xf numFmtId="0" fontId="355" fillId="0" borderId="0" xfId="392" applyFont="1" applyFill="1" applyAlignment="1">
      <alignment horizontal="left" vertical="top"/>
    </xf>
    <xf numFmtId="49" fontId="202" fillId="0" borderId="0" xfId="392" applyNumberFormat="1" applyFont="1" applyFill="1" applyBorder="1" applyAlignment="1">
      <alignment horizontal="center" vertical="center"/>
    </xf>
    <xf numFmtId="49" fontId="189" fillId="0" borderId="48" xfId="392" applyNumberFormat="1" applyFont="1" applyFill="1" applyBorder="1" applyAlignment="1">
      <alignment horizontal="center" vertical="center"/>
    </xf>
    <xf numFmtId="49" fontId="189" fillId="0" borderId="38" xfId="392" applyNumberFormat="1" applyFont="1" applyFill="1" applyBorder="1" applyAlignment="1">
      <alignment horizontal="center" vertical="center"/>
    </xf>
    <xf numFmtId="260" fontId="201" fillId="0" borderId="0" xfId="392" applyNumberFormat="1" applyFont="1" applyFill="1" applyBorder="1" applyAlignment="1"/>
    <xf numFmtId="260" fontId="201" fillId="0" borderId="0" xfId="392" applyNumberFormat="1" applyFont="1" applyBorder="1" applyAlignment="1"/>
    <xf numFmtId="166" fontId="186" fillId="46" borderId="87" xfId="392" applyNumberFormat="1" applyFont="1" applyFill="1" applyBorder="1" applyAlignment="1">
      <alignment vertical="center"/>
    </xf>
    <xf numFmtId="166" fontId="186" fillId="0" borderId="87" xfId="392" applyNumberFormat="1" applyFont="1" applyFill="1" applyBorder="1" applyAlignment="1">
      <alignment vertical="center"/>
    </xf>
    <xf numFmtId="166" fontId="186" fillId="0" borderId="87" xfId="392" applyNumberFormat="1" applyFont="1" applyBorder="1" applyAlignment="1">
      <alignment vertical="center"/>
    </xf>
    <xf numFmtId="0" fontId="189" fillId="29" borderId="102" xfId="0" applyFont="1" applyFill="1" applyBorder="1"/>
    <xf numFmtId="259" fontId="189" fillId="46" borderId="87" xfId="1449" applyNumberFormat="1" applyFont="1" applyFill="1" applyBorder="1"/>
    <xf numFmtId="259" fontId="189" fillId="0" borderId="87" xfId="1449" applyNumberFormat="1" applyFont="1" applyFill="1" applyBorder="1"/>
    <xf numFmtId="259" fontId="189" fillId="29" borderId="87" xfId="1449" applyNumberFormat="1" applyFont="1" applyFill="1" applyBorder="1"/>
    <xf numFmtId="0" fontId="242" fillId="0" borderId="0" xfId="0" applyFont="1" applyFill="1" applyBorder="1" applyAlignment="1"/>
    <xf numFmtId="259" fontId="189" fillId="0" borderId="102" xfId="1449" applyNumberFormat="1" applyFont="1" applyFill="1" applyBorder="1"/>
    <xf numFmtId="259" fontId="189" fillId="0" borderId="40" xfId="1449" applyNumberFormat="1" applyFont="1" applyFill="1" applyBorder="1"/>
    <xf numFmtId="259" fontId="189" fillId="0" borderId="42" xfId="1449" applyNumberFormat="1" applyFont="1" applyFill="1" applyBorder="1"/>
    <xf numFmtId="166" fontId="189" fillId="46" borderId="37" xfId="392" applyNumberFormat="1" applyFont="1" applyFill="1" applyBorder="1" applyAlignment="1" applyProtection="1">
      <protection locked="0"/>
    </xf>
    <xf numFmtId="166" fontId="189" fillId="0" borderId="37" xfId="392" applyNumberFormat="1" applyFont="1" applyFill="1" applyBorder="1" applyAlignment="1" applyProtection="1">
      <protection locked="0"/>
    </xf>
    <xf numFmtId="166" fontId="189" fillId="0" borderId="37" xfId="392" applyNumberFormat="1" applyFont="1" applyBorder="1" applyAlignment="1" applyProtection="1">
      <protection locked="0"/>
    </xf>
    <xf numFmtId="166" fontId="191" fillId="0" borderId="0" xfId="628" applyNumberFormat="1" applyFont="1" applyBorder="1" applyAlignment="1" applyProtection="1">
      <alignment vertical="center"/>
      <protection locked="0"/>
    </xf>
    <xf numFmtId="166" fontId="191" fillId="0" borderId="0" xfId="393" applyNumberFormat="1" applyFont="1" applyBorder="1" applyAlignment="1" applyProtection="1">
      <alignment vertical="center"/>
      <protection locked="0"/>
    </xf>
    <xf numFmtId="0" fontId="355" fillId="0" borderId="0" xfId="392" applyFont="1" applyFill="1" applyAlignment="1">
      <alignment vertical="top"/>
    </xf>
    <xf numFmtId="173" fontId="189" fillId="0" borderId="47" xfId="392" applyNumberFormat="1" applyFont="1" applyFill="1" applyBorder="1" applyAlignment="1">
      <alignment horizontal="right" vertical="center"/>
    </xf>
    <xf numFmtId="173" fontId="189" fillId="0" borderId="0" xfId="392" applyNumberFormat="1" applyFont="1" applyFill="1" applyBorder="1" applyAlignment="1">
      <alignment horizontal="right" vertical="center"/>
    </xf>
    <xf numFmtId="166" fontId="189" fillId="0" borderId="47" xfId="392" applyNumberFormat="1" applyFont="1" applyFill="1" applyBorder="1" applyAlignment="1" applyProtection="1">
      <alignment vertical="center"/>
      <protection locked="0"/>
    </xf>
    <xf numFmtId="166" fontId="189" fillId="0" borderId="0" xfId="392" applyNumberFormat="1" applyFont="1" applyBorder="1" applyAlignment="1" applyProtection="1">
      <alignment vertical="center"/>
      <protection locked="0"/>
    </xf>
    <xf numFmtId="166" fontId="189" fillId="0" borderId="0" xfId="392" applyNumberFormat="1" applyFont="1" applyFill="1" applyBorder="1" applyAlignment="1" applyProtection="1">
      <alignment vertical="center"/>
      <protection locked="0"/>
    </xf>
    <xf numFmtId="166" fontId="189" fillId="0" borderId="47" xfId="392" applyNumberFormat="1" applyFont="1" applyFill="1" applyBorder="1" applyAlignment="1" applyProtection="1">
      <protection locked="0"/>
    </xf>
    <xf numFmtId="166" fontId="189" fillId="0" borderId="0" xfId="392" applyNumberFormat="1" applyFont="1" applyFill="1" applyBorder="1" applyAlignment="1" applyProtection="1">
      <protection locked="0"/>
    </xf>
    <xf numFmtId="166" fontId="189" fillId="0" borderId="0" xfId="392" applyNumberFormat="1" applyFont="1" applyBorder="1" applyAlignment="1" applyProtection="1">
      <protection locked="0"/>
    </xf>
    <xf numFmtId="171" fontId="189" fillId="0" borderId="47" xfId="392" applyNumberFormat="1" applyFont="1" applyFill="1" applyBorder="1" applyAlignment="1" applyProtection="1">
      <alignment vertical="center"/>
      <protection locked="0"/>
    </xf>
    <xf numFmtId="171" fontId="189" fillId="0" borderId="0" xfId="392" applyNumberFormat="1" applyFont="1" applyFill="1" applyBorder="1" applyAlignment="1" applyProtection="1">
      <alignment vertical="center"/>
      <protection locked="0"/>
    </xf>
    <xf numFmtId="166" fontId="191" fillId="0" borderId="47" xfId="628" applyNumberFormat="1" applyFont="1" applyBorder="1" applyAlignment="1" applyProtection="1">
      <alignment vertical="center"/>
      <protection locked="0"/>
    </xf>
    <xf numFmtId="166" fontId="152" fillId="0" borderId="0" xfId="392" applyNumberFormat="1" applyFont="1" applyFill="1" applyAlignment="1">
      <alignment vertical="center"/>
    </xf>
    <xf numFmtId="0" fontId="227" fillId="0" borderId="0" xfId="0" applyFont="1" applyAlignment="1">
      <alignment vertical="top"/>
    </xf>
    <xf numFmtId="0" fontId="198" fillId="0" borderId="0" xfId="392" applyFont="1" applyFill="1" applyBorder="1"/>
    <xf numFmtId="0" fontId="227" fillId="0" borderId="0" xfId="392" applyFont="1" applyAlignment="1">
      <alignment vertical="top"/>
    </xf>
    <xf numFmtId="49" fontId="27" fillId="0" borderId="0" xfId="642" quotePrefix="1" applyNumberFormat="1" applyFont="1" applyFill="1" applyAlignment="1">
      <alignment horizontal="left" vertical="center"/>
    </xf>
    <xf numFmtId="262" fontId="189" fillId="46" borderId="96" xfId="628" applyNumberFormat="1" applyFont="1" applyFill="1" applyBorder="1" applyAlignment="1">
      <alignment vertical="center"/>
    </xf>
    <xf numFmtId="262" fontId="189" fillId="0" borderId="96" xfId="628" applyNumberFormat="1" applyFont="1" applyFill="1" applyBorder="1" applyAlignment="1">
      <alignment vertical="center"/>
    </xf>
    <xf numFmtId="262" fontId="189" fillId="0" borderId="96" xfId="628" applyNumberFormat="1" applyFont="1" applyBorder="1" applyAlignment="1">
      <alignment vertical="center"/>
    </xf>
    <xf numFmtId="262" fontId="189" fillId="46" borderId="37" xfId="628" applyNumberFormat="1" applyFont="1" applyFill="1" applyBorder="1" applyAlignment="1"/>
    <xf numFmtId="262" fontId="189" fillId="0" borderId="37" xfId="628" applyNumberFormat="1" applyFont="1" applyFill="1" applyBorder="1" applyAlignment="1"/>
    <xf numFmtId="262" fontId="189" fillId="0" borderId="37" xfId="628" applyNumberFormat="1" applyFont="1" applyBorder="1" applyAlignment="1"/>
    <xf numFmtId="262" fontId="189" fillId="0" borderId="0" xfId="628" applyNumberFormat="1" applyFont="1" applyFill="1" applyBorder="1" applyAlignment="1">
      <alignment vertical="center"/>
    </xf>
    <xf numFmtId="262" fontId="189" fillId="0" borderId="0" xfId="628" applyNumberFormat="1" applyFont="1" applyBorder="1" applyAlignment="1">
      <alignment vertical="center"/>
    </xf>
    <xf numFmtId="0" fontId="191" fillId="0" borderId="0" xfId="628" applyFont="1" applyFill="1" applyAlignment="1">
      <alignment vertical="center"/>
    </xf>
    <xf numFmtId="166" fontId="189" fillId="0" borderId="102" xfId="628" applyNumberFormat="1" applyFont="1" applyBorder="1" applyAlignment="1">
      <alignment vertical="center"/>
    </xf>
    <xf numFmtId="175" fontId="189" fillId="0" borderId="41" xfId="628" applyNumberFormat="1" applyFont="1" applyBorder="1" applyAlignment="1">
      <alignment horizontal="right"/>
    </xf>
    <xf numFmtId="166" fontId="189" fillId="0" borderId="102" xfId="628" applyNumberFormat="1" applyFont="1" applyFill="1" applyBorder="1" applyAlignment="1">
      <alignment vertical="center"/>
    </xf>
    <xf numFmtId="274" fontId="189" fillId="0" borderId="103" xfId="628" applyNumberFormat="1" applyFont="1" applyFill="1" applyBorder="1" applyAlignment="1">
      <alignment vertical="center"/>
    </xf>
    <xf numFmtId="166" fontId="189" fillId="0" borderId="103" xfId="628" applyNumberFormat="1" applyFont="1" applyFill="1" applyBorder="1" applyAlignment="1">
      <alignment vertical="center"/>
    </xf>
    <xf numFmtId="166" fontId="189" fillId="46" borderId="96" xfId="628" applyNumberFormat="1" applyFont="1" applyFill="1" applyBorder="1" applyAlignment="1">
      <alignment vertical="center"/>
    </xf>
    <xf numFmtId="166" fontId="189" fillId="0" borderId="96" xfId="628" applyNumberFormat="1" applyFont="1" applyFill="1" applyBorder="1" applyAlignment="1">
      <alignment vertical="center"/>
    </xf>
    <xf numFmtId="166" fontId="189" fillId="0" borderId="96" xfId="628" applyNumberFormat="1" applyFont="1" applyBorder="1" applyAlignment="1">
      <alignment vertical="center"/>
    </xf>
    <xf numFmtId="0" fontId="189" fillId="0" borderId="102" xfId="628" applyFont="1" applyBorder="1" applyAlignment="1">
      <alignment horizontal="left" vertical="center"/>
    </xf>
    <xf numFmtId="166" fontId="189" fillId="46" borderId="87" xfId="628" applyNumberFormat="1" applyFont="1" applyFill="1" applyBorder="1" applyAlignment="1">
      <alignment vertical="center"/>
    </xf>
    <xf numFmtId="166" fontId="189" fillId="0" borderId="87" xfId="628" applyNumberFormat="1" applyFont="1" applyFill="1" applyBorder="1" applyAlignment="1">
      <alignment vertical="center"/>
    </xf>
    <xf numFmtId="166" fontId="189" fillId="0" borderId="87" xfId="628" applyNumberFormat="1" applyFont="1" applyBorder="1" applyAlignment="1">
      <alignment vertical="center"/>
    </xf>
    <xf numFmtId="179" fontId="189" fillId="46" borderId="0" xfId="628" applyNumberFormat="1" applyFont="1" applyFill="1" applyBorder="1" applyAlignment="1">
      <alignment vertical="center"/>
    </xf>
    <xf numFmtId="171" fontId="192" fillId="0" borderId="0" xfId="392" applyNumberFormat="1" applyFont="1" applyFill="1" applyBorder="1" applyAlignment="1"/>
    <xf numFmtId="171" fontId="192" fillId="0" borderId="41" xfId="392" applyNumberFormat="1" applyFont="1" applyFill="1" applyBorder="1" applyAlignment="1"/>
    <xf numFmtId="171" fontId="189" fillId="0" borderId="102" xfId="1449" applyNumberFormat="1" applyFont="1" applyFill="1" applyBorder="1"/>
    <xf numFmtId="171" fontId="194" fillId="0" borderId="103" xfId="1449" applyNumberFormat="1" applyFont="1" applyFill="1" applyBorder="1"/>
    <xf numFmtId="171" fontId="194" fillId="0" borderId="102" xfId="1449" applyNumberFormat="1" applyFont="1" applyFill="1" applyBorder="1"/>
    <xf numFmtId="0" fontId="189" fillId="0" borderId="102" xfId="392" applyFont="1" applyBorder="1" applyAlignment="1" applyProtection="1">
      <alignment horizontal="left" wrapText="1"/>
      <protection locked="0"/>
    </xf>
    <xf numFmtId="171" fontId="194" fillId="29" borderId="103" xfId="1449" applyNumberFormat="1" applyFont="1" applyFill="1" applyBorder="1"/>
    <xf numFmtId="171" fontId="189" fillId="29" borderId="103" xfId="1449" applyNumberFormat="1" applyFont="1" applyFill="1" applyBorder="1"/>
    <xf numFmtId="171" fontId="189" fillId="29" borderId="102" xfId="1449" applyNumberFormat="1" applyFont="1" applyFill="1" applyBorder="1"/>
    <xf numFmtId="3" fontId="189" fillId="46" borderId="37" xfId="392" applyNumberFormat="1" applyFont="1" applyFill="1" applyBorder="1" applyAlignment="1">
      <alignment vertical="center"/>
    </xf>
    <xf numFmtId="3" fontId="189" fillId="46" borderId="38" xfId="392" applyNumberFormat="1" applyFont="1" applyFill="1" applyBorder="1" applyAlignment="1"/>
    <xf numFmtId="171" fontId="192" fillId="0" borderId="0" xfId="392" applyNumberFormat="1" applyFont="1" applyFill="1" applyBorder="1" applyAlignment="1"/>
    <xf numFmtId="0" fontId="189" fillId="0" borderId="40" xfId="392" applyFont="1" applyFill="1" applyBorder="1" applyAlignment="1">
      <alignment vertical="center"/>
    </xf>
    <xf numFmtId="0" fontId="34" fillId="0" borderId="0" xfId="392" applyFont="1" applyFill="1"/>
    <xf numFmtId="0" fontId="189" fillId="45" borderId="44" xfId="628" applyFont="1" applyFill="1" applyBorder="1" applyAlignment="1">
      <alignment horizontal="left" vertical="center"/>
    </xf>
    <xf numFmtId="0" fontId="189" fillId="45" borderId="103" xfId="628" applyFont="1" applyFill="1" applyBorder="1" applyAlignment="1">
      <alignment horizontal="left" vertical="center"/>
    </xf>
    <xf numFmtId="0" fontId="189" fillId="45" borderId="40" xfId="628" applyFont="1" applyFill="1" applyBorder="1" applyAlignment="1">
      <alignment vertical="center"/>
    </xf>
    <xf numFmtId="0" fontId="189" fillId="45" borderId="44" xfId="628" applyFont="1" applyFill="1" applyBorder="1" applyAlignment="1">
      <alignment horizontal="left" wrapText="1"/>
    </xf>
    <xf numFmtId="0" fontId="189" fillId="45" borderId="13" xfId="628" applyFont="1" applyFill="1" applyBorder="1" applyAlignment="1">
      <alignment horizontal="left" vertical="center"/>
    </xf>
    <xf numFmtId="0" fontId="189" fillId="45" borderId="0" xfId="628" applyFont="1" applyFill="1" applyBorder="1" applyAlignment="1">
      <alignment horizontal="left" vertical="center"/>
    </xf>
    <xf numFmtId="0" fontId="372" fillId="45" borderId="0" xfId="628" applyFont="1" applyFill="1"/>
    <xf numFmtId="0" fontId="189" fillId="45" borderId="0" xfId="628" applyFont="1" applyFill="1" applyBorder="1" applyAlignment="1">
      <alignment vertical="center"/>
    </xf>
    <xf numFmtId="0" fontId="189" fillId="45" borderId="56" xfId="628" applyFont="1" applyFill="1" applyBorder="1" applyAlignment="1">
      <alignment horizontal="left" vertical="center"/>
    </xf>
    <xf numFmtId="0" fontId="27" fillId="0" borderId="0" xfId="392" applyFont="1" applyFill="1"/>
    <xf numFmtId="173" fontId="189" fillId="0" borderId="42" xfId="392" applyNumberFormat="1" applyFont="1" applyBorder="1" applyAlignment="1">
      <alignment horizontal="right" vertical="center"/>
    </xf>
    <xf numFmtId="168" fontId="189" fillId="0" borderId="40" xfId="392" applyNumberFormat="1" applyFont="1" applyBorder="1" applyAlignment="1" applyProtection="1">
      <alignment horizontal="right" vertical="center"/>
      <protection locked="0"/>
    </xf>
    <xf numFmtId="259" fontId="189" fillId="0" borderId="41" xfId="1449" applyNumberFormat="1" applyFont="1" applyFill="1" applyBorder="1" applyProtection="1">
      <protection locked="0"/>
    </xf>
    <xf numFmtId="168" fontId="189" fillId="0" borderId="41" xfId="392" applyNumberFormat="1" applyFont="1" applyBorder="1" applyAlignment="1" applyProtection="1">
      <alignment horizontal="right" vertical="center"/>
      <protection locked="0"/>
    </xf>
    <xf numFmtId="260" fontId="191" fillId="29" borderId="41" xfId="601" applyNumberFormat="1" applyFont="1" applyFill="1" applyBorder="1" applyProtection="1">
      <protection locked="0"/>
    </xf>
    <xf numFmtId="172" fontId="189" fillId="0" borderId="41" xfId="1449" applyNumberFormat="1" applyFont="1" applyFill="1" applyBorder="1" applyProtection="1">
      <protection locked="0"/>
    </xf>
    <xf numFmtId="260" fontId="191" fillId="29" borderId="41" xfId="601" applyNumberFormat="1" applyFont="1" applyFill="1" applyBorder="1" applyAlignment="1" applyProtection="1">
      <protection locked="0"/>
    </xf>
    <xf numFmtId="172" fontId="189" fillId="0" borderId="41" xfId="1449" applyNumberFormat="1" applyFont="1" applyFill="1" applyBorder="1" applyAlignment="1" applyProtection="1">
      <protection locked="0"/>
    </xf>
    <xf numFmtId="172" fontId="192" fillId="0" borderId="41" xfId="1449" applyNumberFormat="1" applyFont="1" applyFill="1" applyBorder="1" applyAlignment="1" applyProtection="1">
      <protection locked="0"/>
    </xf>
    <xf numFmtId="259" fontId="189" fillId="0" borderId="41" xfId="1449" applyNumberFormat="1" applyFont="1" applyFill="1" applyBorder="1" applyAlignment="1" applyProtection="1">
      <protection locked="0"/>
    </xf>
    <xf numFmtId="172" fontId="201" fillId="29" borderId="41" xfId="601" applyNumberFormat="1" applyFont="1" applyFill="1" applyBorder="1" applyAlignment="1" applyProtection="1">
      <protection locked="0"/>
    </xf>
    <xf numFmtId="260" fontId="191" fillId="29" borderId="42" xfId="601" applyNumberFormat="1" applyFont="1" applyFill="1" applyBorder="1" applyAlignment="1" applyProtection="1">
      <protection locked="0"/>
    </xf>
    <xf numFmtId="0" fontId="34" fillId="0" borderId="0" xfId="0" applyFont="1" applyAlignment="1">
      <alignment vertical="top"/>
    </xf>
    <xf numFmtId="274" fontId="186" fillId="0" borderId="37" xfId="1589" applyNumberFormat="1" applyFont="1" applyBorder="1" applyAlignment="1">
      <alignment vertical="center"/>
    </xf>
    <xf numFmtId="274" fontId="186" fillId="0" borderId="38" xfId="1589" applyNumberFormat="1" applyFont="1" applyBorder="1" applyAlignment="1">
      <alignment vertical="center"/>
    </xf>
    <xf numFmtId="274" fontId="186" fillId="0" borderId="36" xfId="1589" applyNumberFormat="1" applyFont="1" applyBorder="1" applyAlignment="1">
      <alignment vertical="center"/>
    </xf>
    <xf numFmtId="274" fontId="186" fillId="0" borderId="72" xfId="1589" applyNumberFormat="1" applyFont="1" applyBorder="1" applyAlignment="1">
      <alignment vertical="center"/>
    </xf>
    <xf numFmtId="0" fontId="181" fillId="0" borderId="0" xfId="0" applyFont="1" applyFill="1" applyBorder="1" applyAlignment="1">
      <alignment vertical="top"/>
    </xf>
    <xf numFmtId="0" fontId="23" fillId="0" borderId="60" xfId="392" applyFont="1" applyFill="1" applyBorder="1"/>
    <xf numFmtId="0" fontId="34" fillId="0" borderId="0" xfId="0" applyFont="1" applyFill="1" applyBorder="1" applyAlignment="1">
      <alignment vertical="top"/>
    </xf>
    <xf numFmtId="0" fontId="187" fillId="0" borderId="0" xfId="392" applyFont="1" applyFill="1" applyBorder="1"/>
    <xf numFmtId="0" fontId="8" fillId="0" borderId="45" xfId="0" applyFont="1" applyFill="1" applyBorder="1" applyAlignment="1">
      <alignment horizontal="left"/>
    </xf>
    <xf numFmtId="0" fontId="272" fillId="0" borderId="49" xfId="0" applyFont="1" applyFill="1" applyBorder="1" applyAlignment="1">
      <alignment horizontal="left" vertical="center"/>
    </xf>
    <xf numFmtId="0" fontId="34" fillId="0" borderId="0" xfId="0" applyFont="1" applyFill="1" applyAlignment="1">
      <alignment horizontal="left"/>
    </xf>
    <xf numFmtId="0" fontId="8" fillId="0" borderId="0" xfId="0" applyFont="1" applyFill="1" applyBorder="1" applyAlignment="1">
      <alignment horizontal="left"/>
    </xf>
    <xf numFmtId="0" fontId="34" fillId="0" borderId="0" xfId="0" applyFont="1" applyAlignment="1">
      <alignment horizontal="left" vertical="center"/>
    </xf>
    <xf numFmtId="0" fontId="0" fillId="0" borderId="0" xfId="0" applyFill="1" applyAlignment="1">
      <alignment horizontal="left" vertical="top"/>
    </xf>
    <xf numFmtId="0" fontId="34" fillId="0" borderId="0" xfId="0" applyFont="1" applyFill="1" applyAlignment="1">
      <alignment vertical="top" wrapText="1"/>
    </xf>
    <xf numFmtId="2" fontId="189" fillId="0" borderId="0" xfId="392" applyNumberFormat="1" applyFont="1" applyFill="1" applyBorder="1" applyAlignment="1">
      <alignment horizontal="left" vertical="center" wrapText="1"/>
    </xf>
    <xf numFmtId="2" fontId="194" fillId="46" borderId="40" xfId="392" applyNumberFormat="1" applyFont="1" applyFill="1" applyBorder="1" applyAlignment="1">
      <alignment horizontal="center" vertical="center"/>
    </xf>
    <xf numFmtId="0" fontId="205" fillId="0" borderId="0" xfId="392" applyFont="1" applyFill="1" applyBorder="1"/>
    <xf numFmtId="2" fontId="189" fillId="0" borderId="47" xfId="392" applyNumberFormat="1" applyFont="1" applyFill="1" applyBorder="1" applyAlignment="1">
      <alignment horizontal="left" vertical="center" wrapText="1"/>
    </xf>
    <xf numFmtId="0" fontId="34" fillId="0" borderId="0" xfId="628" quotePrefix="1" applyFont="1" applyFill="1" applyAlignment="1">
      <alignment horizontal="left"/>
    </xf>
    <xf numFmtId="259" fontId="222" fillId="0" borderId="0" xfId="392" applyNumberFormat="1" applyFont="1" applyFill="1" applyBorder="1" applyAlignment="1">
      <alignment vertical="center"/>
    </xf>
    <xf numFmtId="166" fontId="191" fillId="46" borderId="96" xfId="648" applyNumberFormat="1" applyFont="1" applyFill="1" applyBorder="1" applyAlignment="1">
      <alignment vertical="center"/>
    </xf>
    <xf numFmtId="0" fontId="351" fillId="0" borderId="0" xfId="1332" applyFont="1" applyFill="1" applyBorder="1" applyAlignment="1">
      <alignment vertical="center" wrapText="1"/>
    </xf>
    <xf numFmtId="0" fontId="348" fillId="0" borderId="0" xfId="1332" applyFont="1" applyFill="1" applyBorder="1" applyAlignment="1">
      <alignment horizontal="left" vertical="center" wrapText="1"/>
    </xf>
    <xf numFmtId="166" fontId="198" fillId="0" borderId="0" xfId="392" applyNumberFormat="1" applyFont="1" applyAlignment="1">
      <alignment vertical="center"/>
    </xf>
    <xf numFmtId="0" fontId="8" fillId="0" borderId="0" xfId="0" applyFont="1" applyFill="1" applyAlignment="1">
      <alignment vertical="top"/>
    </xf>
    <xf numFmtId="171" fontId="192" fillId="0" borderId="0" xfId="392" applyNumberFormat="1" applyFont="1" applyFill="1" applyBorder="1" applyAlignment="1"/>
    <xf numFmtId="260" fontId="189" fillId="0" borderId="40" xfId="392" applyNumberFormat="1" applyFont="1" applyFill="1" applyBorder="1" applyAlignment="1" applyProtection="1">
      <alignment vertical="center"/>
      <protection locked="0"/>
    </xf>
    <xf numFmtId="260" fontId="189" fillId="0" borderId="42" xfId="392" applyNumberFormat="1" applyFont="1" applyFill="1" applyBorder="1" applyAlignment="1" applyProtection="1">
      <alignment vertical="center"/>
      <protection locked="0"/>
    </xf>
    <xf numFmtId="0" fontId="206" fillId="0" borderId="0" xfId="392" applyFont="1" applyAlignment="1">
      <alignment horizontal="center"/>
    </xf>
    <xf numFmtId="0" fontId="27" fillId="0" borderId="0" xfId="642" applyFont="1" applyAlignment="1">
      <alignment horizontal="left" vertical="center"/>
    </xf>
    <xf numFmtId="0" fontId="34" fillId="0" borderId="0" xfId="0" applyFont="1" applyFill="1" applyAlignment="1">
      <alignment horizontal="left" vertical="top" wrapText="1"/>
    </xf>
    <xf numFmtId="0" fontId="189" fillId="0" borderId="44" xfId="0" applyFont="1" applyFill="1" applyBorder="1" applyAlignment="1">
      <alignment horizontal="left" wrapText="1"/>
    </xf>
    <xf numFmtId="0" fontId="189" fillId="0" borderId="42" xfId="0" applyFont="1" applyFill="1" applyBorder="1" applyAlignment="1">
      <alignment horizontal="left" wrapText="1"/>
    </xf>
    <xf numFmtId="0" fontId="189" fillId="0" borderId="81" xfId="392" applyFont="1" applyBorder="1" applyAlignment="1" applyProtection="1">
      <alignment horizontal="left" wrapText="1"/>
      <protection locked="0"/>
    </xf>
    <xf numFmtId="0" fontId="189" fillId="0" borderId="40" xfId="392" applyFont="1" applyBorder="1" applyAlignment="1" applyProtection="1">
      <alignment horizontal="left" wrapText="1"/>
      <protection locked="0"/>
    </xf>
    <xf numFmtId="0" fontId="189" fillId="0" borderId="13" xfId="0" applyFont="1" applyFill="1" applyBorder="1" applyAlignment="1">
      <alignment horizontal="left" wrapText="1"/>
    </xf>
    <xf numFmtId="0" fontId="189" fillId="0" borderId="70" xfId="0" applyFont="1" applyFill="1" applyBorder="1" applyAlignment="1">
      <alignment horizontal="left" wrapText="1"/>
    </xf>
    <xf numFmtId="0" fontId="189" fillId="0" borderId="43" xfId="0" applyFont="1" applyFill="1" applyBorder="1" applyAlignment="1">
      <alignment horizontal="left" wrapText="1"/>
    </xf>
    <xf numFmtId="0" fontId="34" fillId="0" borderId="0" xfId="0" applyFont="1" applyFill="1" applyBorder="1" applyAlignment="1">
      <alignment horizontal="left" vertical="top" wrapText="1"/>
    </xf>
    <xf numFmtId="0" fontId="34" fillId="0" borderId="0" xfId="0" applyFont="1" applyAlignment="1">
      <alignment horizontal="left" vertical="top" wrapText="1"/>
    </xf>
    <xf numFmtId="0" fontId="189" fillId="0" borderId="0" xfId="392" applyFont="1" applyBorder="1" applyAlignment="1" applyProtection="1">
      <alignment horizontal="left" vertical="center" wrapText="1"/>
      <protection locked="0"/>
    </xf>
    <xf numFmtId="0" fontId="189" fillId="0" borderId="41" xfId="392" applyFont="1" applyBorder="1" applyAlignment="1" applyProtection="1">
      <alignment horizontal="left" vertical="center" wrapText="1"/>
      <protection locked="0"/>
    </xf>
    <xf numFmtId="0" fontId="34" fillId="0" borderId="0" xfId="0" applyFont="1" applyFill="1" applyAlignment="1">
      <alignment vertical="top"/>
    </xf>
    <xf numFmtId="0" fontId="230" fillId="0" borderId="14" xfId="0" applyFont="1" applyBorder="1" applyAlignment="1">
      <alignment horizontal="left" vertical="center" wrapText="1"/>
    </xf>
    <xf numFmtId="0" fontId="230" fillId="0" borderId="13" xfId="0" applyFont="1" applyBorder="1" applyAlignment="1">
      <alignment horizontal="left" vertical="center" wrapText="1"/>
    </xf>
    <xf numFmtId="0" fontId="184" fillId="0" borderId="0" xfId="392" applyFont="1" applyBorder="1" applyAlignment="1" applyProtection="1">
      <alignment horizontal="left"/>
      <protection locked="0"/>
    </xf>
    <xf numFmtId="0" fontId="181" fillId="0" borderId="0" xfId="0" applyFont="1" applyBorder="1" applyAlignment="1">
      <alignment horizontal="left"/>
    </xf>
    <xf numFmtId="0" fontId="34" fillId="0" borderId="0" xfId="0" applyFont="1" applyAlignment="1">
      <alignment vertical="top"/>
    </xf>
    <xf numFmtId="0" fontId="230" fillId="0" borderId="14" xfId="0" applyFont="1" applyFill="1" applyBorder="1" applyAlignment="1">
      <alignment horizontal="left" vertical="center" wrapText="1"/>
    </xf>
    <xf numFmtId="0" fontId="230" fillId="0" borderId="13" xfId="0" applyFont="1" applyFill="1" applyBorder="1" applyAlignment="1">
      <alignment horizontal="left" vertical="center" wrapText="1"/>
    </xf>
    <xf numFmtId="0" fontId="34" fillId="0" borderId="0" xfId="0" applyFont="1" applyFill="1" applyAlignment="1">
      <alignment horizontal="left" vertical="top"/>
    </xf>
    <xf numFmtId="0" fontId="34" fillId="0" borderId="0" xfId="0" applyFont="1" applyAlignment="1">
      <alignment horizontal="left" vertical="top"/>
    </xf>
    <xf numFmtId="0" fontId="229" fillId="0" borderId="0" xfId="392" applyFont="1" applyFill="1" applyAlignment="1">
      <alignment horizontal="left" vertical="top" wrapText="1"/>
    </xf>
    <xf numFmtId="0" fontId="34" fillId="0" borderId="0" xfId="0" applyFont="1" applyFill="1" applyAlignment="1">
      <alignment vertical="top" wrapText="1"/>
    </xf>
    <xf numFmtId="0" fontId="34" fillId="0" borderId="0" xfId="392" applyFont="1" applyAlignment="1">
      <alignment horizontal="left" vertical="top" wrapText="1"/>
    </xf>
    <xf numFmtId="0" fontId="34" fillId="0" borderId="0" xfId="392" applyFont="1" applyFill="1" applyAlignment="1">
      <alignment horizontal="left" vertical="top" wrapText="1"/>
    </xf>
    <xf numFmtId="0" fontId="34" fillId="0" borderId="0" xfId="392" applyFont="1" applyAlignment="1">
      <alignment vertical="top" wrapText="1"/>
    </xf>
    <xf numFmtId="0" fontId="34" fillId="0" borderId="0" xfId="0" applyFont="1" applyAlignment="1">
      <alignment vertical="top" wrapText="1"/>
    </xf>
    <xf numFmtId="0" fontId="34" fillId="45" borderId="0" xfId="0" applyFont="1" applyFill="1" applyBorder="1" applyAlignment="1">
      <alignment vertical="top" wrapText="1"/>
    </xf>
    <xf numFmtId="0" fontId="34" fillId="0" borderId="0" xfId="642" applyFont="1" applyAlignment="1">
      <alignment horizontal="left" vertical="top" wrapText="1"/>
    </xf>
    <xf numFmtId="0" fontId="229" fillId="0" borderId="0" xfId="392" applyFont="1" applyFill="1" applyAlignment="1">
      <alignment vertical="top" wrapText="1"/>
    </xf>
    <xf numFmtId="0" fontId="281" fillId="0" borderId="0" xfId="392" applyFont="1" applyFill="1" applyAlignment="1">
      <alignment horizontal="left" vertical="center" wrapText="1"/>
    </xf>
    <xf numFmtId="49" fontId="27" fillId="0" borderId="0" xfId="389" applyNumberFormat="1" applyFont="1" applyAlignment="1" applyProtection="1">
      <alignment horizontal="center"/>
      <protection locked="0"/>
    </xf>
    <xf numFmtId="175" fontId="189" fillId="0" borderId="48" xfId="392" applyNumberFormat="1" applyFont="1" applyFill="1" applyBorder="1" applyAlignment="1">
      <alignment horizontal="center"/>
    </xf>
    <xf numFmtId="175" fontId="189" fillId="0" borderId="44" xfId="392" applyNumberFormat="1" applyFont="1" applyFill="1" applyBorder="1" applyAlignment="1">
      <alignment horizontal="center"/>
    </xf>
    <xf numFmtId="175" fontId="189" fillId="0" borderId="42" xfId="392" applyNumberFormat="1" applyFont="1" applyFill="1" applyBorder="1" applyAlignment="1">
      <alignment horizontal="center"/>
    </xf>
    <xf numFmtId="175" fontId="189" fillId="0" borderId="47" xfId="392" applyNumberFormat="1" applyFont="1" applyFill="1" applyBorder="1" applyAlignment="1">
      <alignment horizontal="center"/>
    </xf>
    <xf numFmtId="175" fontId="189" fillId="0" borderId="0" xfId="392" applyNumberFormat="1" applyFont="1" applyFill="1" applyBorder="1" applyAlignment="1">
      <alignment horizontal="center"/>
    </xf>
    <xf numFmtId="175" fontId="189" fillId="0" borderId="41" xfId="392" applyNumberFormat="1" applyFont="1" applyFill="1" applyBorder="1" applyAlignment="1">
      <alignment horizontal="center"/>
    </xf>
    <xf numFmtId="175" fontId="189" fillId="0" borderId="46" xfId="392" applyNumberFormat="1" applyFont="1" applyFill="1" applyBorder="1" applyAlignment="1">
      <alignment horizontal="center"/>
    </xf>
    <xf numFmtId="175" fontId="189" fillId="0" borderId="45" xfId="392" applyNumberFormat="1" applyFont="1" applyFill="1" applyBorder="1" applyAlignment="1">
      <alignment horizontal="center"/>
    </xf>
    <xf numFmtId="175" fontId="189" fillId="0" borderId="40" xfId="392" applyNumberFormat="1" applyFont="1" applyFill="1" applyBorder="1" applyAlignment="1">
      <alignment horizontal="center"/>
    </xf>
    <xf numFmtId="0" fontId="191" fillId="0" borderId="46" xfId="389" applyFont="1" applyBorder="1" applyAlignment="1">
      <alignment horizontal="center" vertical="center"/>
    </xf>
    <xf numFmtId="0" fontId="191" fillId="0" borderId="45" xfId="389" applyFont="1" applyBorder="1" applyAlignment="1">
      <alignment horizontal="center" vertical="center"/>
    </xf>
    <xf numFmtId="0" fontId="191" fillId="0" borderId="40" xfId="389" applyFont="1" applyBorder="1" applyAlignment="1">
      <alignment horizontal="center" vertical="center"/>
    </xf>
    <xf numFmtId="0" fontId="27" fillId="0" borderId="0" xfId="392" applyFont="1" applyFill="1" applyAlignment="1">
      <alignment wrapText="1"/>
    </xf>
    <xf numFmtId="0" fontId="180" fillId="0" borderId="0" xfId="392" applyFont="1" applyFill="1" applyAlignment="1">
      <alignment horizontal="left" vertical="top" wrapText="1"/>
    </xf>
    <xf numFmtId="0" fontId="34" fillId="0" borderId="0" xfId="629" applyFont="1" applyFill="1" applyAlignment="1">
      <alignment horizontal="left" vertical="top" wrapText="1"/>
    </xf>
    <xf numFmtId="0" fontId="34" fillId="0" borderId="0" xfId="629" applyFont="1" applyAlignment="1">
      <alignment horizontal="left" vertical="top" wrapText="1"/>
    </xf>
    <xf numFmtId="0" fontId="355" fillId="0" borderId="0" xfId="392" applyFont="1" applyBorder="1" applyAlignment="1">
      <alignment horizontal="left" wrapText="1"/>
    </xf>
    <xf numFmtId="0" fontId="332" fillId="0" borderId="0" xfId="392" applyFont="1" applyFill="1" applyAlignment="1">
      <alignment vertical="top" wrapText="1"/>
    </xf>
    <xf numFmtId="0" fontId="190" fillId="0" borderId="41" xfId="392" applyFont="1" applyBorder="1" applyAlignment="1">
      <alignment horizontal="left"/>
    </xf>
    <xf numFmtId="0" fontId="190" fillId="0" borderId="42" xfId="392" applyFont="1" applyBorder="1" applyAlignment="1">
      <alignment horizontal="left"/>
    </xf>
    <xf numFmtId="49" fontId="34" fillId="0" borderId="14" xfId="391" applyNumberFormat="1" applyFont="1" applyFill="1" applyBorder="1" applyAlignment="1" applyProtection="1">
      <alignment horizontal="center" vertical="center" wrapText="1"/>
      <protection locked="0"/>
    </xf>
    <xf numFmtId="49" fontId="34" fillId="0" borderId="13" xfId="391" applyNumberFormat="1" applyFont="1" applyFill="1" applyBorder="1" applyAlignment="1" applyProtection="1">
      <alignment horizontal="center" vertical="center" wrapText="1"/>
      <protection locked="0"/>
    </xf>
    <xf numFmtId="49" fontId="34" fillId="0" borderId="43" xfId="391" applyNumberFormat="1" applyFont="1" applyFill="1" applyBorder="1" applyAlignment="1" applyProtection="1">
      <alignment horizontal="center" vertical="center" wrapText="1"/>
      <protection locked="0"/>
    </xf>
    <xf numFmtId="49" fontId="34" fillId="0" borderId="14" xfId="391" applyNumberFormat="1" applyFont="1" applyFill="1" applyBorder="1" applyAlignment="1" applyProtection="1">
      <alignment horizontal="center" vertical="center"/>
      <protection locked="0"/>
    </xf>
    <xf numFmtId="49" fontId="34" fillId="0" borderId="43" xfId="391" applyNumberFormat="1" applyFont="1" applyFill="1" applyBorder="1" applyAlignment="1" applyProtection="1">
      <alignment horizontal="center" vertical="center"/>
      <protection locked="0"/>
    </xf>
    <xf numFmtId="49" fontId="34" fillId="0" borderId="48" xfId="391" applyNumberFormat="1" applyFont="1" applyFill="1" applyBorder="1" applyAlignment="1" applyProtection="1">
      <alignment horizontal="center" vertical="center"/>
      <protection locked="0"/>
    </xf>
    <xf numFmtId="49" fontId="34" fillId="0" borderId="42" xfId="391" applyNumberFormat="1" applyFont="1" applyFill="1" applyBorder="1" applyAlignment="1" applyProtection="1">
      <alignment horizontal="center" vertical="center"/>
      <protection locked="0"/>
    </xf>
    <xf numFmtId="259" fontId="34" fillId="0" borderId="46" xfId="391" applyNumberFormat="1" applyFont="1" applyFill="1" applyBorder="1" applyAlignment="1" applyProtection="1">
      <alignment horizontal="center"/>
      <protection locked="0"/>
    </xf>
    <xf numFmtId="259" fontId="34" fillId="0" borderId="40" xfId="391" applyNumberFormat="1" applyFont="1" applyFill="1" applyBorder="1" applyAlignment="1" applyProtection="1">
      <alignment horizontal="center"/>
      <protection locked="0"/>
    </xf>
    <xf numFmtId="0" fontId="34" fillId="0" borderId="46" xfId="391" applyNumberFormat="1" applyFont="1" applyFill="1" applyBorder="1" applyAlignment="1" applyProtection="1">
      <alignment horizontal="center"/>
      <protection locked="0"/>
    </xf>
    <xf numFmtId="0" fontId="34" fillId="0" borderId="40" xfId="391" applyNumberFormat="1" applyFont="1" applyFill="1" applyBorder="1" applyAlignment="1" applyProtection="1">
      <alignment horizontal="center"/>
      <protection locked="0"/>
    </xf>
    <xf numFmtId="259" fontId="34" fillId="0" borderId="47" xfId="391" applyNumberFormat="1" applyFont="1" applyFill="1" applyBorder="1" applyAlignment="1" applyProtection="1">
      <alignment horizontal="center"/>
      <protection locked="0"/>
    </xf>
    <xf numFmtId="259" fontId="34" fillId="0" borderId="41" xfId="391" applyNumberFormat="1" applyFont="1" applyFill="1" applyBorder="1" applyAlignment="1" applyProtection="1">
      <alignment horizontal="center"/>
      <protection locked="0"/>
    </xf>
    <xf numFmtId="0" fontId="34" fillId="0" borderId="47" xfId="391" applyNumberFormat="1" applyFont="1" applyFill="1" applyBorder="1" applyAlignment="1" applyProtection="1">
      <alignment horizontal="center"/>
      <protection locked="0"/>
    </xf>
    <xf numFmtId="0" fontId="34" fillId="0" borderId="41" xfId="391" applyNumberFormat="1" applyFont="1" applyFill="1" applyBorder="1" applyAlignment="1" applyProtection="1">
      <alignment horizontal="center"/>
      <protection locked="0"/>
    </xf>
    <xf numFmtId="259" fontId="34" fillId="0" borderId="48" xfId="391" applyNumberFormat="1" applyFont="1" applyFill="1" applyBorder="1" applyAlignment="1" applyProtection="1">
      <alignment horizontal="center"/>
      <protection locked="0"/>
    </xf>
    <xf numFmtId="259" fontId="34" fillId="0" borderId="42" xfId="391" applyNumberFormat="1" applyFont="1" applyFill="1" applyBorder="1" applyAlignment="1" applyProtection="1">
      <alignment horizontal="center"/>
      <protection locked="0"/>
    </xf>
    <xf numFmtId="169" fontId="34" fillId="0" borderId="48" xfId="391" applyNumberFormat="1" applyFont="1" applyFill="1" applyBorder="1" applyAlignment="1" applyProtection="1">
      <alignment horizontal="center"/>
      <protection locked="0"/>
    </xf>
    <xf numFmtId="169" fontId="34" fillId="0" borderId="42" xfId="391" applyNumberFormat="1" applyFont="1" applyFill="1" applyBorder="1" applyAlignment="1" applyProtection="1">
      <alignment horizontal="center"/>
      <protection locked="0"/>
    </xf>
    <xf numFmtId="0" fontId="34" fillId="0" borderId="48" xfId="391" applyNumberFormat="1" applyFont="1" applyFill="1" applyBorder="1" applyAlignment="1" applyProtection="1">
      <alignment horizontal="center"/>
      <protection locked="0"/>
    </xf>
    <xf numFmtId="0" fontId="34" fillId="0" borderId="42" xfId="391" applyNumberFormat="1" applyFont="1" applyFill="1" applyBorder="1" applyAlignment="1" applyProtection="1">
      <alignment horizontal="center"/>
      <protection locked="0"/>
    </xf>
    <xf numFmtId="0" fontId="189" fillId="0" borderId="46" xfId="393" applyFont="1" applyFill="1" applyBorder="1" applyAlignment="1">
      <alignment horizontal="left" vertical="center"/>
    </xf>
    <xf numFmtId="0" fontId="189" fillId="0" borderId="53" xfId="393" applyFont="1" applyFill="1" applyBorder="1" applyAlignment="1">
      <alignment horizontal="left" vertical="center"/>
    </xf>
    <xf numFmtId="0" fontId="189" fillId="0" borderId="40" xfId="393" applyFont="1" applyFill="1" applyBorder="1" applyAlignment="1">
      <alignment horizontal="left" vertical="center"/>
    </xf>
    <xf numFmtId="0" fontId="189" fillId="0" borderId="47" xfId="393" applyFont="1" applyFill="1" applyBorder="1" applyAlignment="1">
      <alignment horizontal="left" vertical="center"/>
    </xf>
    <xf numFmtId="0" fontId="189" fillId="0" borderId="0" xfId="393" applyFont="1" applyFill="1" applyBorder="1" applyAlignment="1">
      <alignment horizontal="left" vertical="center"/>
    </xf>
    <xf numFmtId="0" fontId="189" fillId="0" borderId="41" xfId="393" applyFont="1" applyFill="1" applyBorder="1" applyAlignment="1">
      <alignment horizontal="left" vertical="center"/>
    </xf>
    <xf numFmtId="0" fontId="194" fillId="0" borderId="14" xfId="393" applyFont="1" applyFill="1" applyBorder="1" applyAlignment="1">
      <alignment horizontal="left" vertical="center"/>
    </xf>
    <xf numFmtId="0" fontId="194" fillId="0" borderId="13" xfId="393" applyFont="1" applyFill="1" applyBorder="1" applyAlignment="1">
      <alignment horizontal="left" vertical="center"/>
    </xf>
    <xf numFmtId="0" fontId="194" fillId="0" borderId="43" xfId="393" applyFont="1" applyFill="1" applyBorder="1" applyAlignment="1">
      <alignment horizontal="left" vertical="center"/>
    </xf>
    <xf numFmtId="46" fontId="189" fillId="0" borderId="40" xfId="393" quotePrefix="1" applyNumberFormat="1" applyFont="1" applyFill="1" applyBorder="1" applyAlignment="1">
      <alignment horizontal="center" vertical="center" wrapText="1"/>
    </xf>
    <xf numFmtId="46" fontId="189" fillId="0" borderId="41" xfId="393" quotePrefix="1" applyNumberFormat="1" applyFont="1" applyFill="1" applyBorder="1" applyAlignment="1">
      <alignment horizontal="center" vertical="center" wrapText="1"/>
    </xf>
    <xf numFmtId="46" fontId="189" fillId="0" borderId="42" xfId="393" quotePrefix="1" applyNumberFormat="1" applyFont="1" applyFill="1" applyBorder="1" applyAlignment="1">
      <alignment horizontal="center" vertical="center" wrapText="1"/>
    </xf>
    <xf numFmtId="260" fontId="189" fillId="0" borderId="46" xfId="628" applyNumberFormat="1" applyFont="1" applyFill="1" applyBorder="1" applyAlignment="1">
      <alignment vertical="center"/>
    </xf>
    <xf numFmtId="260" fontId="189" fillId="0" borderId="40" xfId="628" applyNumberFormat="1" applyFont="1" applyFill="1" applyBorder="1" applyAlignment="1">
      <alignment vertical="center"/>
    </xf>
    <xf numFmtId="260" fontId="189" fillId="0" borderId="48" xfId="628" applyNumberFormat="1" applyFont="1" applyFill="1" applyBorder="1" applyAlignment="1">
      <alignment vertical="center"/>
    </xf>
    <xf numFmtId="260" fontId="189" fillId="0" borderId="42" xfId="628" applyNumberFormat="1" applyFont="1" applyFill="1" applyBorder="1" applyAlignment="1">
      <alignment vertical="center"/>
    </xf>
    <xf numFmtId="260" fontId="194" fillId="0" borderId="71" xfId="628" applyNumberFormat="1" applyFont="1" applyFill="1" applyBorder="1" applyAlignment="1">
      <alignment vertical="center"/>
    </xf>
    <xf numFmtId="260" fontId="194" fillId="0" borderId="43" xfId="628" applyNumberFormat="1" applyFont="1" applyFill="1" applyBorder="1" applyAlignment="1">
      <alignment vertical="center"/>
    </xf>
    <xf numFmtId="49" fontId="189" fillId="0" borderId="14" xfId="393" applyNumberFormat="1" applyFont="1" applyFill="1" applyBorder="1" applyAlignment="1">
      <alignment horizontal="right" vertical="center"/>
    </xf>
    <xf numFmtId="49" fontId="189" fillId="0" borderId="43" xfId="393" applyNumberFormat="1" applyFont="1" applyFill="1" applyBorder="1" applyAlignment="1">
      <alignment horizontal="right" vertical="center"/>
    </xf>
    <xf numFmtId="260" fontId="194" fillId="0" borderId="93" xfId="628" applyNumberFormat="1" applyFont="1" applyFill="1" applyBorder="1" applyAlignment="1">
      <alignment horizontal="right" vertical="center"/>
    </xf>
    <xf numFmtId="260" fontId="194" fillId="0" borderId="95" xfId="628" applyNumberFormat="1" applyFont="1" applyFill="1" applyBorder="1" applyAlignment="1">
      <alignment horizontal="right" vertical="center"/>
    </xf>
    <xf numFmtId="260" fontId="189" fillId="0" borderId="70" xfId="628" applyNumberFormat="1" applyFont="1" applyFill="1" applyBorder="1" applyAlignment="1">
      <alignment horizontal="right"/>
    </xf>
    <xf numFmtId="0" fontId="234" fillId="0" borderId="0" xfId="0" applyFont="1" applyAlignment="1">
      <alignment horizontal="left" vertical="top" wrapText="1"/>
    </xf>
    <xf numFmtId="260" fontId="194" fillId="0" borderId="46" xfId="628" applyNumberFormat="1" applyFont="1" applyFill="1" applyBorder="1" applyAlignment="1">
      <alignment vertical="center"/>
    </xf>
    <xf numFmtId="260" fontId="194" fillId="0" borderId="40" xfId="628" applyNumberFormat="1" applyFont="1" applyFill="1" applyBorder="1" applyAlignment="1">
      <alignment vertical="center"/>
    </xf>
    <xf numFmtId="260" fontId="189" fillId="0" borderId="46" xfId="628" applyNumberFormat="1" applyFont="1" applyFill="1" applyBorder="1" applyAlignment="1">
      <alignment horizontal="right"/>
    </xf>
    <xf numFmtId="260" fontId="189" fillId="0" borderId="40" xfId="628" applyNumberFormat="1" applyFont="1" applyFill="1" applyBorder="1" applyAlignment="1">
      <alignment horizontal="right"/>
    </xf>
    <xf numFmtId="0" fontId="189" fillId="0" borderId="14" xfId="393" applyFont="1" applyFill="1" applyBorder="1" applyAlignment="1">
      <alignment horizontal="left" vertical="center"/>
    </xf>
    <xf numFmtId="0" fontId="189" fillId="0" borderId="13" xfId="393" applyFont="1" applyFill="1" applyBorder="1" applyAlignment="1">
      <alignment horizontal="left" vertical="center"/>
    </xf>
    <xf numFmtId="0" fontId="189" fillId="0" borderId="43" xfId="393" applyFont="1" applyFill="1" applyBorder="1" applyAlignment="1">
      <alignment horizontal="left" vertical="center"/>
    </xf>
    <xf numFmtId="260" fontId="189" fillId="0" borderId="71" xfId="628" applyNumberFormat="1" applyFont="1" applyFill="1" applyBorder="1" applyAlignment="1">
      <alignment vertical="center"/>
    </xf>
    <xf numFmtId="260" fontId="189" fillId="0" borderId="43" xfId="628" applyNumberFormat="1" applyFont="1" applyFill="1" applyBorder="1" applyAlignment="1">
      <alignment vertical="center"/>
    </xf>
    <xf numFmtId="260" fontId="189" fillId="0" borderId="48" xfId="628" applyNumberFormat="1" applyFont="1" applyFill="1" applyBorder="1" applyAlignment="1">
      <alignment horizontal="right" vertical="center"/>
    </xf>
    <xf numFmtId="260" fontId="189" fillId="0" borderId="42" xfId="628" applyNumberFormat="1" applyFont="1" applyFill="1" applyBorder="1" applyAlignment="1">
      <alignment horizontal="right" vertical="center"/>
    </xf>
    <xf numFmtId="0" fontId="194" fillId="0" borderId="47" xfId="393" applyFont="1" applyFill="1" applyBorder="1" applyAlignment="1">
      <alignment horizontal="left" vertical="center" indent="1"/>
    </xf>
    <xf numFmtId="0" fontId="194" fillId="0" borderId="0" xfId="393" applyFont="1" applyFill="1" applyBorder="1" applyAlignment="1">
      <alignment horizontal="left" vertical="center" indent="1"/>
    </xf>
    <xf numFmtId="0" fontId="194" fillId="0" borderId="41" xfId="393" applyFont="1" applyFill="1" applyBorder="1" applyAlignment="1">
      <alignment horizontal="left" vertical="center" indent="1"/>
    </xf>
    <xf numFmtId="260" fontId="189" fillId="0" borderId="71" xfId="628" applyNumberFormat="1" applyFont="1" applyFill="1" applyBorder="1" applyAlignment="1">
      <alignment horizontal="right" vertical="center"/>
    </xf>
    <xf numFmtId="260" fontId="189" fillId="0" borderId="43" xfId="628" applyNumberFormat="1" applyFont="1" applyFill="1" applyBorder="1" applyAlignment="1">
      <alignment horizontal="right" vertical="center"/>
    </xf>
    <xf numFmtId="260" fontId="194" fillId="0" borderId="46" xfId="628" applyNumberFormat="1" applyFont="1" applyFill="1" applyBorder="1" applyAlignment="1">
      <alignment horizontal="right" vertical="center"/>
    </xf>
    <xf numFmtId="260" fontId="194" fillId="0" borderId="40" xfId="628" applyNumberFormat="1" applyFont="1" applyFill="1" applyBorder="1" applyAlignment="1">
      <alignment horizontal="right" vertical="center"/>
    </xf>
    <xf numFmtId="0" fontId="189" fillId="0" borderId="0" xfId="392" applyFont="1" applyFill="1" applyBorder="1" applyAlignment="1">
      <alignment horizontal="left" vertical="center" wrapText="1"/>
    </xf>
    <xf numFmtId="0" fontId="189" fillId="0" borderId="41" xfId="392" applyFont="1" applyFill="1" applyBorder="1" applyAlignment="1">
      <alignment horizontal="left" vertical="center" wrapText="1"/>
    </xf>
    <xf numFmtId="0" fontId="189" fillId="0" borderId="0" xfId="392" applyFont="1" applyFill="1" applyBorder="1" applyAlignment="1">
      <alignment vertical="center" wrapText="1"/>
    </xf>
    <xf numFmtId="0" fontId="27" fillId="0" borderId="0" xfId="0" applyFont="1" applyAlignment="1">
      <alignment vertical="top" wrapText="1"/>
    </xf>
    <xf numFmtId="0" fontId="27" fillId="0" borderId="0" xfId="0" applyFont="1" applyFill="1" applyAlignment="1">
      <alignment vertical="top" wrapText="1"/>
    </xf>
    <xf numFmtId="175" fontId="189" fillId="0" borderId="14" xfId="392" applyNumberFormat="1" applyFont="1" applyFill="1" applyBorder="1" applyAlignment="1">
      <alignment horizontal="center" vertical="center"/>
    </xf>
    <xf numFmtId="175" fontId="189" fillId="0" borderId="13" xfId="392" applyNumberFormat="1" applyFont="1" applyFill="1" applyBorder="1" applyAlignment="1">
      <alignment horizontal="center" vertical="center"/>
    </xf>
    <xf numFmtId="175" fontId="189" fillId="0" borderId="43" xfId="392" applyNumberFormat="1" applyFont="1" applyFill="1" applyBorder="1" applyAlignment="1">
      <alignment horizontal="center" vertical="center"/>
    </xf>
    <xf numFmtId="0" fontId="27" fillId="0" borderId="0" xfId="0" applyFont="1" applyFill="1" applyAlignment="1">
      <alignment horizontal="left" vertical="top" wrapText="1"/>
    </xf>
    <xf numFmtId="0" fontId="27" fillId="0" borderId="0" xfId="0" applyFont="1" applyAlignment="1">
      <alignment horizontal="left" vertical="top" wrapText="1"/>
    </xf>
    <xf numFmtId="171" fontId="192" fillId="0" borderId="0" xfId="392" applyNumberFormat="1" applyFont="1" applyFill="1" applyBorder="1" applyAlignment="1"/>
    <xf numFmtId="171" fontId="192" fillId="0" borderId="41" xfId="392" applyNumberFormat="1" applyFont="1" applyFill="1" applyBorder="1" applyAlignment="1"/>
    <xf numFmtId="171" fontId="192" fillId="0" borderId="44" xfId="392" applyNumberFormat="1" applyFont="1" applyFill="1" applyBorder="1" applyAlignment="1"/>
    <xf numFmtId="171" fontId="192" fillId="0" borderId="42" xfId="392" applyNumberFormat="1" applyFont="1" applyFill="1" applyBorder="1" applyAlignment="1"/>
    <xf numFmtId="171" fontId="192" fillId="0" borderId="13" xfId="392" applyNumberFormat="1" applyFont="1" applyFill="1" applyBorder="1" applyAlignment="1"/>
    <xf numFmtId="171" fontId="192" fillId="0" borderId="43" xfId="392" applyNumberFormat="1" applyFont="1" applyFill="1" applyBorder="1" applyAlignment="1"/>
    <xf numFmtId="168" fontId="192" fillId="0" borderId="39" xfId="392" applyNumberFormat="1" applyFont="1" applyBorder="1" applyAlignment="1">
      <alignment horizontal="center" vertical="center" wrapText="1"/>
    </xf>
    <xf numFmtId="168" fontId="192" fillId="0" borderId="39" xfId="392" applyNumberFormat="1" applyFont="1" applyFill="1" applyBorder="1" applyAlignment="1">
      <alignment horizontal="center" vertical="center" wrapText="1"/>
    </xf>
    <xf numFmtId="171" fontId="192" fillId="0" borderId="56" xfId="392" applyNumberFormat="1" applyFont="1" applyFill="1" applyBorder="1" applyAlignment="1"/>
    <xf numFmtId="171" fontId="192" fillId="0" borderId="40" xfId="392" applyNumberFormat="1" applyFont="1" applyFill="1" applyBorder="1" applyAlignment="1"/>
    <xf numFmtId="0" fontId="27" fillId="0" borderId="0" xfId="0" applyFont="1" applyFill="1" applyAlignment="1">
      <alignment horizontal="left" wrapText="1"/>
    </xf>
    <xf numFmtId="168" fontId="182" fillId="0" borderId="0" xfId="392" applyNumberFormat="1" applyFont="1" applyBorder="1" applyAlignment="1">
      <alignment horizontal="center" vertical="center" wrapText="1"/>
    </xf>
    <xf numFmtId="0" fontId="34" fillId="45" borderId="0" xfId="642" applyFont="1" applyFill="1" applyAlignment="1">
      <alignment horizontal="left" vertical="top" wrapText="1"/>
    </xf>
    <xf numFmtId="0" fontId="34" fillId="0" borderId="0" xfId="642" applyFont="1" applyFill="1" applyAlignment="1">
      <alignment horizontal="left" vertical="top" wrapText="1"/>
    </xf>
    <xf numFmtId="0" fontId="355" fillId="0" borderId="0" xfId="628" applyFont="1" applyFill="1" applyAlignment="1">
      <alignment wrapText="1"/>
    </xf>
    <xf numFmtId="0" fontId="191" fillId="0" borderId="46" xfId="628" applyFont="1" applyFill="1" applyBorder="1" applyAlignment="1">
      <alignment horizontal="center" vertical="center"/>
    </xf>
    <xf numFmtId="0" fontId="191" fillId="0" borderId="83" xfId="628" applyFont="1" applyFill="1" applyBorder="1" applyAlignment="1">
      <alignment horizontal="center" vertical="center"/>
    </xf>
    <xf numFmtId="0" fontId="191" fillId="0" borderId="40" xfId="628" applyFont="1" applyFill="1" applyBorder="1" applyAlignment="1">
      <alignment horizontal="center" vertical="center"/>
    </xf>
    <xf numFmtId="0" fontId="191" fillId="0" borderId="47" xfId="628" applyFont="1" applyFill="1" applyBorder="1" applyAlignment="1">
      <alignment horizontal="center" vertical="center"/>
    </xf>
    <xf numFmtId="0" fontId="191" fillId="0" borderId="0" xfId="628" applyFont="1" applyFill="1" applyBorder="1" applyAlignment="1">
      <alignment horizontal="center" vertical="center"/>
    </xf>
    <xf numFmtId="0" fontId="191" fillId="0" borderId="41" xfId="628" applyFont="1" applyFill="1" applyBorder="1" applyAlignment="1">
      <alignment horizontal="center" vertical="center"/>
    </xf>
    <xf numFmtId="0" fontId="191" fillId="0" borderId="48" xfId="628" applyFont="1" applyFill="1" applyBorder="1" applyAlignment="1">
      <alignment horizontal="center" vertical="center"/>
    </xf>
    <xf numFmtId="0" fontId="191" fillId="0" borderId="44" xfId="628" applyFont="1" applyFill="1" applyBorder="1" applyAlignment="1">
      <alignment horizontal="center" vertical="center"/>
    </xf>
    <xf numFmtId="0" fontId="191" fillId="0" borderId="42" xfId="628" applyFont="1" applyFill="1" applyBorder="1" applyAlignment="1">
      <alignment horizontal="center" vertical="center"/>
    </xf>
    <xf numFmtId="0" fontId="27" fillId="45" borderId="0" xfId="642" applyFont="1" applyFill="1" applyBorder="1" applyAlignment="1">
      <alignment horizontal="left" wrapText="1"/>
    </xf>
    <xf numFmtId="0" fontId="27" fillId="0" borderId="0" xfId="628" applyFont="1" applyFill="1" applyAlignment="1">
      <alignment horizontal="left" wrapText="1"/>
    </xf>
    <xf numFmtId="0" fontId="27" fillId="45" borderId="0" xfId="628" applyFont="1" applyFill="1" applyAlignment="1">
      <alignment horizontal="left" wrapText="1"/>
    </xf>
    <xf numFmtId="0" fontId="34" fillId="45" borderId="0" xfId="0" applyFont="1" applyFill="1" applyAlignment="1">
      <alignment horizontal="left" vertical="top" wrapText="1"/>
    </xf>
    <xf numFmtId="0" fontId="229" fillId="0" borderId="0" xfId="628" applyFont="1" applyFill="1" applyAlignment="1">
      <alignment horizontal="left" vertical="top" wrapText="1"/>
    </xf>
    <xf numFmtId="0" fontId="229" fillId="0" borderId="0" xfId="628" applyFont="1" applyFill="1" applyAlignment="1">
      <alignment horizontal="left" wrapText="1"/>
    </xf>
    <xf numFmtId="0" fontId="34" fillId="0" borderId="0" xfId="647" applyFont="1" applyFill="1" applyAlignment="1">
      <alignment horizontal="left" wrapText="1"/>
    </xf>
    <xf numFmtId="173" fontId="189" fillId="0" borderId="46" xfId="628" applyNumberFormat="1" applyFont="1" applyFill="1" applyBorder="1" applyAlignment="1">
      <alignment horizontal="center" vertical="center"/>
    </xf>
    <xf numFmtId="173" fontId="189" fillId="0" borderId="56" xfId="628" applyNumberFormat="1" applyFont="1" applyFill="1" applyBorder="1" applyAlignment="1">
      <alignment horizontal="center" vertical="center"/>
    </xf>
    <xf numFmtId="173" fontId="189" fillId="0" borderId="40" xfId="628" applyNumberFormat="1" applyFont="1" applyFill="1" applyBorder="1" applyAlignment="1">
      <alignment horizontal="center" vertical="center"/>
    </xf>
    <xf numFmtId="173" fontId="189" fillId="0" borderId="48" xfId="628" applyNumberFormat="1" applyFont="1" applyFill="1" applyBorder="1" applyAlignment="1">
      <alignment horizontal="center" vertical="center"/>
    </xf>
    <xf numFmtId="173" fontId="189" fillId="0" borderId="44" xfId="628" applyNumberFormat="1" applyFont="1" applyFill="1" applyBorder="1" applyAlignment="1">
      <alignment horizontal="center" vertical="center"/>
    </xf>
    <xf numFmtId="173" fontId="189" fillId="0" borderId="42" xfId="628" applyNumberFormat="1" applyFont="1" applyFill="1" applyBorder="1" applyAlignment="1">
      <alignment horizontal="center" vertical="center"/>
    </xf>
    <xf numFmtId="0" fontId="34" fillId="0" borderId="0" xfId="0" applyFont="1" applyBorder="1" applyAlignment="1">
      <alignment horizontal="left" vertical="top" wrapText="1"/>
    </xf>
    <xf numFmtId="0" fontId="355" fillId="0" borderId="0" xfId="628" applyFont="1" applyFill="1" applyAlignment="1">
      <alignment horizontal="left" wrapText="1"/>
    </xf>
    <xf numFmtId="0" fontId="189" fillId="0" borderId="82" xfId="647" applyFont="1" applyBorder="1" applyAlignment="1">
      <alignment horizontal="left" wrapText="1"/>
    </xf>
    <xf numFmtId="49" fontId="189" fillId="0" borderId="14" xfId="392" applyNumberFormat="1" applyFont="1" applyFill="1" applyBorder="1" applyAlignment="1">
      <alignment horizontal="center" vertical="center"/>
    </xf>
    <xf numFmtId="49" fontId="189" fillId="0" borderId="70" xfId="392" applyNumberFormat="1" applyFont="1" applyFill="1" applyBorder="1" applyAlignment="1">
      <alignment horizontal="center" vertical="center"/>
    </xf>
    <xf numFmtId="49" fontId="189" fillId="0" borderId="43" xfId="392" applyNumberFormat="1" applyFont="1" applyFill="1" applyBorder="1" applyAlignment="1">
      <alignment horizontal="center" vertical="center"/>
    </xf>
    <xf numFmtId="49" fontId="191" fillId="0" borderId="14" xfId="392" applyNumberFormat="1" applyFont="1" applyBorder="1" applyAlignment="1">
      <alignment horizontal="center" vertical="center"/>
    </xf>
    <xf numFmtId="49" fontId="191" fillId="0" borderId="43" xfId="392" applyNumberFormat="1" applyFont="1" applyBorder="1" applyAlignment="1">
      <alignment horizontal="center" vertical="center"/>
    </xf>
    <xf numFmtId="2" fontId="189" fillId="0" borderId="0" xfId="392" applyNumberFormat="1" applyFont="1" applyFill="1" applyBorder="1" applyAlignment="1">
      <alignment horizontal="left" vertical="center" wrapText="1"/>
    </xf>
    <xf numFmtId="2" fontId="191" fillId="0" borderId="70" xfId="392" applyNumberFormat="1" applyFont="1" applyFill="1" applyBorder="1" applyAlignment="1">
      <alignment vertical="center" wrapText="1"/>
    </xf>
    <xf numFmtId="2" fontId="191" fillId="0" borderId="85" xfId="392" applyNumberFormat="1" applyFont="1" applyFill="1" applyBorder="1" applyAlignment="1">
      <alignment vertical="center" wrapText="1"/>
    </xf>
    <xf numFmtId="2" fontId="189" fillId="0" borderId="71" xfId="392" applyNumberFormat="1" applyFont="1" applyFill="1" applyBorder="1" applyAlignment="1">
      <alignment vertical="center" wrapText="1"/>
    </xf>
    <xf numFmtId="2" fontId="189" fillId="0" borderId="70" xfId="392" applyNumberFormat="1" applyFont="1" applyFill="1" applyBorder="1" applyAlignment="1">
      <alignment vertical="center" wrapText="1"/>
    </xf>
    <xf numFmtId="2" fontId="189" fillId="0" borderId="85" xfId="392" applyNumberFormat="1" applyFont="1" applyFill="1" applyBorder="1" applyAlignment="1">
      <alignment vertical="center" wrapText="1"/>
    </xf>
    <xf numFmtId="2" fontId="189" fillId="0" borderId="47" xfId="392" applyNumberFormat="1" applyFont="1" applyFill="1" applyBorder="1" applyAlignment="1">
      <alignment horizontal="left" vertical="center" wrapText="1" indent="1"/>
    </xf>
    <xf numFmtId="2" fontId="189" fillId="0" borderId="0" xfId="392" applyNumberFormat="1" applyFont="1" applyFill="1" applyBorder="1" applyAlignment="1">
      <alignment horizontal="left" vertical="center" wrapText="1" indent="1"/>
    </xf>
    <xf numFmtId="2" fontId="189" fillId="0" borderId="41" xfId="392" applyNumberFormat="1" applyFont="1" applyFill="1" applyBorder="1" applyAlignment="1">
      <alignment horizontal="left" vertical="center" wrapText="1" indent="1"/>
    </xf>
    <xf numFmtId="2" fontId="189" fillId="0" borderId="48" xfId="392" applyNumberFormat="1" applyFont="1" applyFill="1" applyBorder="1" applyAlignment="1">
      <alignment horizontal="left" vertical="center" wrapText="1" indent="1"/>
    </xf>
    <xf numFmtId="2" fontId="189" fillId="0" borderId="44" xfId="392" applyNumberFormat="1" applyFont="1" applyFill="1" applyBorder="1" applyAlignment="1">
      <alignment horizontal="left" vertical="center" wrapText="1" indent="1"/>
    </xf>
    <xf numFmtId="2" fontId="189" fillId="0" borderId="42" xfId="392" applyNumberFormat="1" applyFont="1" applyFill="1" applyBorder="1" applyAlignment="1">
      <alignment horizontal="left" vertical="center" wrapText="1" indent="1"/>
    </xf>
    <xf numFmtId="49" fontId="189" fillId="0" borderId="71" xfId="392" applyNumberFormat="1" applyFont="1" applyFill="1" applyBorder="1" applyAlignment="1">
      <alignment horizontal="center" vertical="center"/>
    </xf>
    <xf numFmtId="49" fontId="189" fillId="0" borderId="85" xfId="392" applyNumberFormat="1" applyFont="1" applyFill="1" applyBorder="1" applyAlignment="1">
      <alignment horizontal="center" vertical="center"/>
    </xf>
    <xf numFmtId="2" fontId="191" fillId="0" borderId="13" xfId="392" applyNumberFormat="1" applyFont="1" applyFill="1" applyBorder="1" applyAlignment="1">
      <alignment horizontal="left" vertical="center" wrapText="1"/>
    </xf>
    <xf numFmtId="2" fontId="191" fillId="0" borderId="70" xfId="392" applyNumberFormat="1" applyFont="1" applyFill="1" applyBorder="1" applyAlignment="1">
      <alignment horizontal="left" vertical="center" wrapText="1"/>
    </xf>
    <xf numFmtId="2" fontId="191" fillId="0" borderId="43" xfId="392" applyNumberFormat="1" applyFont="1" applyFill="1" applyBorder="1" applyAlignment="1">
      <alignment horizontal="left" vertical="center" wrapText="1"/>
    </xf>
    <xf numFmtId="2" fontId="189" fillId="0" borderId="13" xfId="392" applyNumberFormat="1" applyFont="1" applyFill="1" applyBorder="1" applyAlignment="1">
      <alignment horizontal="left" vertical="center" wrapText="1"/>
    </xf>
    <xf numFmtId="2" fontId="189" fillId="0" borderId="70" xfId="392" applyNumberFormat="1" applyFont="1" applyFill="1" applyBorder="1" applyAlignment="1">
      <alignment horizontal="left" vertical="center" wrapText="1"/>
    </xf>
    <xf numFmtId="2" fontId="189" fillId="0" borderId="43" xfId="392" applyNumberFormat="1" applyFont="1" applyFill="1" applyBorder="1" applyAlignment="1">
      <alignment horizontal="left" vertical="center" wrapText="1"/>
    </xf>
    <xf numFmtId="2" fontId="189" fillId="0" borderId="84" xfId="392" applyNumberFormat="1" applyFont="1" applyFill="1" applyBorder="1" applyAlignment="1">
      <alignment vertical="center" wrapText="1"/>
    </xf>
    <xf numFmtId="2" fontId="189" fillId="0" borderId="84" xfId="392" applyNumberFormat="1" applyFont="1" applyFill="1" applyBorder="1" applyAlignment="1">
      <alignment horizontal="left" vertical="center" wrapText="1"/>
    </xf>
    <xf numFmtId="2" fontId="189" fillId="0" borderId="46" xfId="392" applyNumberFormat="1" applyFont="1" applyFill="1" applyBorder="1" applyAlignment="1">
      <alignment vertical="center" wrapText="1"/>
    </xf>
    <xf numFmtId="2" fontId="189" fillId="0" borderId="90" xfId="392" applyNumberFormat="1" applyFont="1" applyFill="1" applyBorder="1" applyAlignment="1">
      <alignment vertical="center" wrapText="1"/>
    </xf>
    <xf numFmtId="2" fontId="189" fillId="0" borderId="40" xfId="392" applyNumberFormat="1" applyFont="1" applyFill="1" applyBorder="1" applyAlignment="1">
      <alignment vertical="center" wrapText="1"/>
    </xf>
    <xf numFmtId="49" fontId="204" fillId="0" borderId="47" xfId="392" applyNumberFormat="1" applyFont="1" applyFill="1" applyBorder="1" applyAlignment="1">
      <alignment horizontal="left" vertical="center"/>
    </xf>
    <xf numFmtId="49" fontId="204" fillId="0" borderId="0" xfId="392" applyNumberFormat="1" applyFont="1" applyFill="1" applyBorder="1" applyAlignment="1">
      <alignment horizontal="left" vertical="center"/>
    </xf>
    <xf numFmtId="49" fontId="204" fillId="0" borderId="41" xfId="392" applyNumberFormat="1" applyFont="1" applyFill="1" applyBorder="1" applyAlignment="1">
      <alignment horizontal="left" vertical="center"/>
    </xf>
    <xf numFmtId="49" fontId="204" fillId="0" borderId="47" xfId="392" applyNumberFormat="1" applyFont="1" applyFill="1" applyBorder="1" applyAlignment="1">
      <alignment vertical="center"/>
    </xf>
    <xf numFmtId="49" fontId="204" fillId="0" borderId="0" xfId="392" applyNumberFormat="1" applyFont="1" applyFill="1" applyBorder="1" applyAlignment="1">
      <alignment vertical="center"/>
    </xf>
    <xf numFmtId="49" fontId="204" fillId="0" borderId="41" xfId="392" applyNumberFormat="1" applyFont="1" applyFill="1" applyBorder="1" applyAlignment="1">
      <alignment vertical="center"/>
    </xf>
    <xf numFmtId="49" fontId="204" fillId="0" borderId="48" xfId="392" applyNumberFormat="1" applyFont="1" applyFill="1" applyBorder="1" applyAlignment="1">
      <alignment vertical="center"/>
    </xf>
    <xf numFmtId="49" fontId="204" fillId="0" borderId="44" xfId="392" applyNumberFormat="1" applyFont="1" applyFill="1" applyBorder="1" applyAlignment="1">
      <alignment vertical="center"/>
    </xf>
    <xf numFmtId="49" fontId="204" fillId="0" borderId="42" xfId="392" applyNumberFormat="1" applyFont="1" applyFill="1" applyBorder="1" applyAlignment="1">
      <alignment vertical="center"/>
    </xf>
    <xf numFmtId="49" fontId="204" fillId="0" borderId="46" xfId="392" applyNumberFormat="1" applyFont="1" applyFill="1" applyBorder="1" applyAlignment="1">
      <alignment vertical="center"/>
    </xf>
    <xf numFmtId="49" fontId="204" fillId="0" borderId="88" xfId="392" applyNumberFormat="1" applyFont="1" applyFill="1" applyBorder="1" applyAlignment="1">
      <alignment vertical="center"/>
    </xf>
    <xf numFmtId="49" fontId="204" fillId="0" borderId="40" xfId="392" applyNumberFormat="1" applyFont="1" applyFill="1" applyBorder="1" applyAlignment="1">
      <alignment vertical="center"/>
    </xf>
    <xf numFmtId="0" fontId="27" fillId="0" borderId="47" xfId="1590" applyFont="1" applyFill="1" applyBorder="1" applyAlignment="1">
      <alignment horizontal="left" vertical="center" wrapText="1"/>
    </xf>
    <xf numFmtId="0" fontId="27" fillId="0" borderId="0" xfId="1590" applyFont="1" applyFill="1" applyBorder="1" applyAlignment="1">
      <alignment horizontal="left" vertical="center" wrapText="1"/>
    </xf>
    <xf numFmtId="0" fontId="27" fillId="0" borderId="41" xfId="1590" applyFont="1" applyFill="1" applyBorder="1" applyAlignment="1">
      <alignment horizontal="left" vertical="center" wrapText="1"/>
    </xf>
    <xf numFmtId="0" fontId="13" fillId="0" borderId="39" xfId="392" applyFont="1" applyBorder="1" applyAlignment="1">
      <alignment horizontal="center" vertical="center"/>
    </xf>
    <xf numFmtId="0" fontId="352" fillId="0" borderId="84" xfId="1332" applyFont="1" applyFill="1" applyBorder="1" applyAlignment="1">
      <alignment horizontal="center" vertical="center"/>
    </xf>
    <xf numFmtId="0" fontId="352" fillId="0" borderId="87" xfId="1332" applyFont="1" applyFill="1" applyBorder="1" applyAlignment="1">
      <alignment horizontal="center" vertical="center"/>
    </xf>
    <xf numFmtId="0" fontId="352" fillId="0" borderId="38" xfId="1332" applyFont="1" applyFill="1" applyBorder="1" applyAlignment="1">
      <alignment horizontal="center" vertical="center"/>
    </xf>
    <xf numFmtId="0" fontId="352" fillId="0" borderId="93" xfId="1332" applyFont="1" applyFill="1" applyBorder="1" applyAlignment="1">
      <alignment horizontal="center" vertical="center"/>
    </xf>
    <xf numFmtId="0" fontId="352" fillId="0" borderId="94" xfId="1332" applyFont="1" applyFill="1" applyBorder="1" applyAlignment="1">
      <alignment horizontal="center" vertical="center"/>
    </xf>
    <xf numFmtId="0" fontId="352" fillId="0" borderId="95" xfId="1332" applyFont="1" applyFill="1" applyBorder="1" applyAlignment="1">
      <alignment horizontal="center" vertical="center"/>
    </xf>
    <xf numFmtId="0" fontId="349" fillId="0" borderId="0" xfId="0" applyFont="1" applyAlignment="1">
      <alignment wrapText="1"/>
    </xf>
  </cellXfs>
  <cellStyles count="1591">
    <cellStyle name="-" xfId="1"/>
    <cellStyle name="&quot;123&quot;" xfId="2"/>
    <cellStyle name="******************************************" xfId="3"/>
    <cellStyle name="****************************************** 2" xfId="667"/>
    <cellStyle name="_%(SignOnly)" xfId="4"/>
    <cellStyle name="_%(SignSpaceOnly)" xfId="5"/>
    <cellStyle name="_Ark1" xfId="6"/>
    <cellStyle name="_Ark1 2" xfId="668"/>
    <cellStyle name="_Ark2" xfId="992"/>
    <cellStyle name="_Ark2_Q Sum_Res N" xfId="991"/>
    <cellStyle name="_Ark3" xfId="990"/>
    <cellStyle name="_Ark3_Q Sum_Res N" xfId="989"/>
    <cellStyle name="_Ark4" xfId="988"/>
    <cellStyle name="_Ark4_Q Sum_Res N" xfId="987"/>
    <cellStyle name="_Attr" xfId="7"/>
    <cellStyle name="_Attr 2" xfId="669"/>
    <cellStyle name="_AUM kapitalforvaltning 4Q09" xfId="985"/>
    <cellStyle name="_Balansen" xfId="8"/>
    <cellStyle name="_Balansen 2" xfId="670"/>
    <cellStyle name="_Balansen 3" xfId="1451"/>
    <cellStyle name="_Bok3" xfId="984"/>
    <cellStyle name="_Boligkreditt_R21_1231" xfId="1111"/>
    <cellStyle name="_Book3" xfId="9"/>
    <cellStyle name="_Book3 2" xfId="671"/>
    <cellStyle name="_Book3 3" xfId="1452"/>
    <cellStyle name="_Book32" xfId="10"/>
    <cellStyle name="_Book32 2" xfId="672"/>
    <cellStyle name="_Comma" xfId="11"/>
    <cellStyle name="_Comma 2" xfId="12"/>
    <cellStyle name="_Comma 2 2" xfId="673"/>
    <cellStyle name="_Comma 2 3" xfId="1453"/>
    <cellStyle name="_Comma 3" xfId="13"/>
    <cellStyle name="_Comma 3 2" xfId="14"/>
    <cellStyle name="_Comma 3 2 2" xfId="675"/>
    <cellStyle name="_Comma 3 2 3" xfId="1454"/>
    <cellStyle name="_Comma 3 3" xfId="674"/>
    <cellStyle name="_Comma 3 4" xfId="1455"/>
    <cellStyle name="_Comma 4" xfId="15"/>
    <cellStyle name="_Comma 4 2" xfId="676"/>
    <cellStyle name="_Comma 4 3" xfId="1456"/>
    <cellStyle name="_Comma_03-Egne aksjer 1002" xfId="16"/>
    <cellStyle name="_Comma_03-Egne aksjer 1003" xfId="17"/>
    <cellStyle name="_Comma_Kontantstrømanalyse 3Q09-konsernet" xfId="1112"/>
    <cellStyle name="_Comma_Kontantstrømanalyse 4Q09-konsernet" xfId="1113"/>
    <cellStyle name="_Comma_Valeffekt NORD, Lux og Finans 3Q09" xfId="1114"/>
    <cellStyle name="_Comma_Valutafordelt utlån og innsk 4Q09" xfId="1115"/>
    <cellStyle name="_Control2" xfId="982"/>
    <cellStyle name="_Control2_Q Sum_Res N" xfId="981"/>
    <cellStyle name="_Currency" xfId="18"/>
    <cellStyle name="_Currency 2" xfId="19"/>
    <cellStyle name="_Currency 2 2" xfId="677"/>
    <cellStyle name="_Currency 2 3" xfId="1457"/>
    <cellStyle name="_Currency 3" xfId="20"/>
    <cellStyle name="_Currency 3 2" xfId="21"/>
    <cellStyle name="_Currency 3 2 2" xfId="679"/>
    <cellStyle name="_Currency 3 2 3" xfId="1458"/>
    <cellStyle name="_Currency 3 3" xfId="678"/>
    <cellStyle name="_Currency 3 4" xfId="1459"/>
    <cellStyle name="_Currency 4" xfId="22"/>
    <cellStyle name="_Currency 4 2" xfId="680"/>
    <cellStyle name="_Currency 4 3" xfId="1460"/>
    <cellStyle name="_Currency_03-Egne aksjer 1002" xfId="23"/>
    <cellStyle name="_Currency_03-Egne aksjer 1003" xfId="24"/>
    <cellStyle name="_Currency_Kontantstrømanalyse 3Q09-konsernet" xfId="1116"/>
    <cellStyle name="_Currency_Kontantstrømanalyse 4Q09-konsernet" xfId="1117"/>
    <cellStyle name="_Currency_Merger Plans2" xfId="25"/>
    <cellStyle name="_Currency_Merger Plans2 2" xfId="26"/>
    <cellStyle name="_Currency_Merger Plans2 2 2" xfId="681"/>
    <cellStyle name="_Currency_Merger Plans2 2 3" xfId="1461"/>
    <cellStyle name="_Currency_Merger Plans2 3" xfId="27"/>
    <cellStyle name="_Currency_Merger Plans2 3 2" xfId="28"/>
    <cellStyle name="_Currency_Merger Plans2 3 2 2" xfId="683"/>
    <cellStyle name="_Currency_Merger Plans2 3 2 3" xfId="1462"/>
    <cellStyle name="_Currency_Merger Plans2 3 3" xfId="682"/>
    <cellStyle name="_Currency_Merger Plans2 3 4" xfId="1463"/>
    <cellStyle name="_Currency_Merger Plans2 4" xfId="29"/>
    <cellStyle name="_Currency_Merger Plans2 4 2" xfId="684"/>
    <cellStyle name="_Currency_Merger Plans2 4 3" xfId="1464"/>
    <cellStyle name="_Currency_Valeffekt NORD, Lux og Finans 3Q09" xfId="1118"/>
    <cellStyle name="_Currency_Valutafordelt utlån og innsk 4Q09" xfId="1119"/>
    <cellStyle name="_CurrencySpace" xfId="30"/>
    <cellStyle name="_CurrencySpace 2" xfId="31"/>
    <cellStyle name="_CurrencySpace 2 2" xfId="685"/>
    <cellStyle name="_CurrencySpace 2 3" xfId="1465"/>
    <cellStyle name="_CurrencySpace 3" xfId="32"/>
    <cellStyle name="_CurrencySpace 3 2" xfId="33"/>
    <cellStyle name="_CurrencySpace 3 2 2" xfId="687"/>
    <cellStyle name="_CurrencySpace 3 2 3" xfId="1466"/>
    <cellStyle name="_CurrencySpace 3 3" xfId="686"/>
    <cellStyle name="_CurrencySpace 3 4" xfId="1467"/>
    <cellStyle name="_CurrencySpace 4" xfId="34"/>
    <cellStyle name="_CurrencySpace 4 2" xfId="688"/>
    <cellStyle name="_CurrencySpace 4 3" xfId="1468"/>
    <cellStyle name="_CurrencySpace_03-Egne aksjer 1002" xfId="35"/>
    <cellStyle name="_CurrencySpace_03-Egne aksjer 1003" xfId="36"/>
    <cellStyle name="_CurrencySpace_Kontantstrømanalyse 3Q09-konsernet" xfId="1120"/>
    <cellStyle name="_CurrencySpace_Kontantstrømanalyse 4Q09-konsernet" xfId="1121"/>
    <cellStyle name="_CurrencySpace_Valeffekt NORD, Lux og Finans 3Q09" xfId="1122"/>
    <cellStyle name="_CurrencySpace_Valutafordelt utlån og innsk 4Q09" xfId="1123"/>
    <cellStyle name="_Def" xfId="980"/>
    <cellStyle name="_Def_Q Sum_Res N" xfId="979"/>
    <cellStyle name="_Euro" xfId="37"/>
    <cellStyle name="_Finansiell utvikling 2Q09" xfId="38"/>
    <cellStyle name="_Finansiell utvikling 2Q09 2" xfId="689"/>
    <cellStyle name="_Finansiell utvikling 2Q09 3" xfId="1469"/>
    <cellStyle name="_Heading" xfId="39"/>
    <cellStyle name="_Heading_prestemp" xfId="40"/>
    <cellStyle name="_Highlight" xfId="41"/>
    <cellStyle name="_Highlight 2" xfId="690"/>
    <cellStyle name="_Hvordan levere rentegar" xfId="42"/>
    <cellStyle name="_Hvordan levere rentegar 2" xfId="691"/>
    <cellStyle name="_Hvordan levere rentegar 3" xfId="1470"/>
    <cellStyle name="_Kontrollrapport" xfId="43"/>
    <cellStyle name="_Kontrollrapport 2" xfId="692"/>
    <cellStyle name="_Kontrollrapport 3" xfId="1471"/>
    <cellStyle name="_Markedsandel" xfId="977"/>
    <cellStyle name="_Markedsandel_Q Sum_Res N" xfId="976"/>
    <cellStyle name="_Max 10% Obligasjoner Inv" xfId="44"/>
    <cellStyle name="_Max 10% Obligasjoner Inv 2" xfId="693"/>
    <cellStyle name="_Max 10% Obligasjoner Inv 3" xfId="1472"/>
    <cellStyle name="_Multiple" xfId="45"/>
    <cellStyle name="_Multiple 2" xfId="46"/>
    <cellStyle name="_Multiple 2 2" xfId="694"/>
    <cellStyle name="_Multiple 2 3" xfId="1473"/>
    <cellStyle name="_Multiple 3" xfId="47"/>
    <cellStyle name="_Multiple 3 2" xfId="48"/>
    <cellStyle name="_Multiple 3 2 2" xfId="696"/>
    <cellStyle name="_Multiple 3 2 3" xfId="1474"/>
    <cellStyle name="_Multiple 3 3" xfId="695"/>
    <cellStyle name="_Multiple 3 4" xfId="1475"/>
    <cellStyle name="_Multiple 4" xfId="49"/>
    <cellStyle name="_Multiple 4 2" xfId="697"/>
    <cellStyle name="_Multiple 4 3" xfId="1476"/>
    <cellStyle name="_Multiple_03-Egne aksjer 1002" xfId="50"/>
    <cellStyle name="_Multiple_03-Egne aksjer 1003" xfId="51"/>
    <cellStyle name="_Multiple_Kontantstrømanalyse 3Q09-konsernet" xfId="1124"/>
    <cellStyle name="_Multiple_Kontantstrømanalyse 4Q09-konsernet" xfId="1125"/>
    <cellStyle name="_Multiple_Valeffekt NORD, Lux og Finans 3Q09" xfId="1126"/>
    <cellStyle name="_Multiple_Valutafordelt utlån og innsk 4Q09" xfId="1127"/>
    <cellStyle name="_MultipleSpace" xfId="52"/>
    <cellStyle name="_MultipleSpace 2" xfId="53"/>
    <cellStyle name="_MultipleSpace 2 2" xfId="698"/>
    <cellStyle name="_MultipleSpace 2 3" xfId="1477"/>
    <cellStyle name="_MultipleSpace 3" xfId="54"/>
    <cellStyle name="_MultipleSpace 3 2" xfId="55"/>
    <cellStyle name="_MultipleSpace 3 2 2" xfId="700"/>
    <cellStyle name="_MultipleSpace 3 2 3" xfId="1478"/>
    <cellStyle name="_MultipleSpace 3 3" xfId="699"/>
    <cellStyle name="_MultipleSpace 3 4" xfId="1479"/>
    <cellStyle name="_MultipleSpace 4" xfId="56"/>
    <cellStyle name="_MultipleSpace 4 2" xfId="701"/>
    <cellStyle name="_MultipleSpace 4 3" xfId="1480"/>
    <cellStyle name="_MultipleSpace_03-Egne aksjer 1002" xfId="57"/>
    <cellStyle name="_MultipleSpace_03-Egne aksjer 1003" xfId="58"/>
    <cellStyle name="_MultipleSpace_Kontantstrømanalyse 3Q09-konsernet" xfId="1128"/>
    <cellStyle name="_MultipleSpace_Kontantstrømanalyse 4Q09-konsernet" xfId="1129"/>
    <cellStyle name="_MultipleSpace_Valeffekt NORD, Lux og Finans 3Q09" xfId="1130"/>
    <cellStyle name="_MultipleSpace_Valutafordelt utlån og innsk 4Q09" xfId="1131"/>
    <cellStyle name="_Nedskrivninger i prosen av utlån 3Q09" xfId="59"/>
    <cellStyle name="_Nedskrivninger i prosen av utlån 3Q09 2" xfId="702"/>
    <cellStyle name="_Nøkkeltall" xfId="60"/>
    <cellStyle name="_Nøkkeltall 2" xfId="703"/>
    <cellStyle name="_Nøkkeltall 3" xfId="1481"/>
    <cellStyle name="_Order" xfId="973"/>
    <cellStyle name="_Order_Q Sum_Res N" xfId="972"/>
    <cellStyle name="_Percent" xfId="61"/>
    <cellStyle name="_Percent 2" xfId="62"/>
    <cellStyle name="_Percent 2 2" xfId="704"/>
    <cellStyle name="_Percent 2 3" xfId="1482"/>
    <cellStyle name="_Percent 3" xfId="63"/>
    <cellStyle name="_Percent 3 2" xfId="64"/>
    <cellStyle name="_Percent 3 2 2" xfId="706"/>
    <cellStyle name="_Percent 3 2 3" xfId="1483"/>
    <cellStyle name="_Percent 3 3" xfId="705"/>
    <cellStyle name="_Percent 3 4" xfId="1484"/>
    <cellStyle name="_Percent 4" xfId="65"/>
    <cellStyle name="_Percent 4 2" xfId="707"/>
    <cellStyle name="_Percent 4 3" xfId="1485"/>
    <cellStyle name="_PercentSpace" xfId="66"/>
    <cellStyle name="_PercentSpace 2" xfId="67"/>
    <cellStyle name="_PercentSpace 2 2" xfId="708"/>
    <cellStyle name="_PercentSpace 2 3" xfId="1486"/>
    <cellStyle name="_PercentSpace 3" xfId="68"/>
    <cellStyle name="_PercentSpace 3 2" xfId="69"/>
    <cellStyle name="_PercentSpace 3 2 2" xfId="710"/>
    <cellStyle name="_PercentSpace 3 2 3" xfId="1487"/>
    <cellStyle name="_PercentSpace 3 3" xfId="709"/>
    <cellStyle name="_PercentSpace 3 4" xfId="1488"/>
    <cellStyle name="_PercentSpace 4" xfId="70"/>
    <cellStyle name="_PercentSpace 4 2" xfId="711"/>
    <cellStyle name="_PercentSpace 4 3" xfId="1489"/>
    <cellStyle name="_PercentSpace_Bal Sheet, P&amp;L v4" xfId="71"/>
    <cellStyle name="_PercentSpace_Market Cap" xfId="72"/>
    <cellStyle name="_PercentSpace_Market Cap 2" xfId="73"/>
    <cellStyle name="_PercentSpace_Market Cap 2 2" xfId="712"/>
    <cellStyle name="_PercentSpace_Market Cap 2 3" xfId="1490"/>
    <cellStyle name="_PercentSpace_Market Cap 3" xfId="74"/>
    <cellStyle name="_PercentSpace_Market Cap 3 2" xfId="75"/>
    <cellStyle name="_PercentSpace_Market Cap 3 2 2" xfId="714"/>
    <cellStyle name="_PercentSpace_Market Cap 3 2 3" xfId="1491"/>
    <cellStyle name="_PercentSpace_Market Cap 3 3" xfId="713"/>
    <cellStyle name="_PercentSpace_Market Cap 3 4" xfId="1492"/>
    <cellStyle name="_PercentSpace_Market Cap 4" xfId="76"/>
    <cellStyle name="_PercentSpace_Market Cap 4 2" xfId="715"/>
    <cellStyle name="_PercentSpace_Market Cap 4 3" xfId="1493"/>
    <cellStyle name="_R10-Konsolidert_regnskap 2008 03" xfId="77"/>
    <cellStyle name="_R10-Konsolidert_regnskap 2008 03 2" xfId="716"/>
    <cellStyle name="_R10-Konsolidert_regnskap 2008 03 3" xfId="1494"/>
    <cellStyle name="_R21 A390000 Finans 220110" xfId="1132"/>
    <cellStyle name="_Res 09 10" xfId="971"/>
    <cellStyle name="_Res 09 10_Q Sum_Res N" xfId="970"/>
    <cellStyle name="_RETAIL 2008" xfId="78"/>
    <cellStyle name="_RETAIL 2008 2" xfId="717"/>
    <cellStyle name="_RETAIL 2008 3" xfId="1495"/>
    <cellStyle name="_RETAIL 2008_Q Sum_Res N" xfId="969"/>
    <cellStyle name="_Retail Norge historikk 2008_fra Hilde W 25.sep 09" xfId="79"/>
    <cellStyle name="_Retail Norge historikk 2008_fra Hilde W 25.sep 09 2" xfId="718"/>
    <cellStyle name="_Retail Norge historikk 2008_fra Hilde W 25.sep 09 3" xfId="1496"/>
    <cellStyle name="_Samleoversikt" xfId="80"/>
    <cellStyle name="_Samleoversikt 2" xfId="719"/>
    <cellStyle name="_sendtradematrix" xfId="968"/>
    <cellStyle name="_sendtradematrix_Q Sum_Res N" xfId="1064"/>
    <cellStyle name="_Sigurd" xfId="1133"/>
    <cellStyle name="_style" xfId="81"/>
    <cellStyle name="_style 2" xfId="720"/>
    <cellStyle name="_style 3" xfId="1497"/>
    <cellStyle name="_SubHeading" xfId="82"/>
    <cellStyle name="_SubHeading_prestemp" xfId="83"/>
    <cellStyle name="_Table" xfId="84"/>
    <cellStyle name="_Table 2" xfId="721"/>
    <cellStyle name="_Table 2 2" xfId="874"/>
    <cellStyle name="_Table 2 2 2" xfId="893"/>
    <cellStyle name="_Table 2 2 2 2" xfId="1320"/>
    <cellStyle name="_Table 2 3" xfId="891"/>
    <cellStyle name="_Table 2 3 2" xfId="1321"/>
    <cellStyle name="_Table 3" xfId="869"/>
    <cellStyle name="_Table 3 2" xfId="892"/>
    <cellStyle name="_Table 3 2 2" xfId="1322"/>
    <cellStyle name="_TableHead" xfId="85"/>
    <cellStyle name="_TableRowHead" xfId="86"/>
    <cellStyle name="_TableSuperHead" xfId="87"/>
    <cellStyle name="_Tall 2005-2010 kap" xfId="1063"/>
    <cellStyle name="_Total" xfId="88"/>
    <cellStyle name="_Total 2" xfId="722"/>
    <cellStyle name="_Total 3" xfId="1498"/>
    <cellStyle name="_Valeffekt NORD, Lux og Finans 16 april" xfId="1134"/>
    <cellStyle name="_Valeffekt NORD, Lux og Finans 21. august" xfId="1135"/>
    <cellStyle name="_Valeffekt NORD, Lux og Finans 27 november" xfId="1136"/>
    <cellStyle name="_Valeffekt NORD, Lux og Finans 31 des" xfId="1137"/>
    <cellStyle name="_Valeffekt NORD, Lux og Finans 3Q09" xfId="1138"/>
    <cellStyle name="_Valeffekt NORD, Lux og Finans 9 april" xfId="1139"/>
    <cellStyle name="_valutakorrigert utlån" xfId="1140"/>
    <cellStyle name="_Valutakursendringer 29 jan" xfId="1141"/>
    <cellStyle name="_Vital Total" xfId="89"/>
    <cellStyle name="_Vital Total 2" xfId="723"/>
    <cellStyle name="_Vital Total 3" xfId="1499"/>
    <cellStyle name="1 antraštė" xfId="90"/>
    <cellStyle name="1,comma" xfId="91"/>
    <cellStyle name="1,comma 2" xfId="724"/>
    <cellStyle name="2 antraštė" xfId="92"/>
    <cellStyle name="20% - Accent1" xfId="93"/>
    <cellStyle name="20% - Accent1 2" xfId="1142"/>
    <cellStyle name="20% - Accent1_Expenses (1)" xfId="1335"/>
    <cellStyle name="20% - Accent2" xfId="94"/>
    <cellStyle name="20% - Accent2 2" xfId="1143"/>
    <cellStyle name="20% - Accent2_Expenses (1)" xfId="1336"/>
    <cellStyle name="20% - Accent3" xfId="95"/>
    <cellStyle name="20% - Accent3 2" xfId="1144"/>
    <cellStyle name="20% - Accent3_Expenses (1)" xfId="1337"/>
    <cellStyle name="20% - Accent4" xfId="96"/>
    <cellStyle name="20% - Accent4 2" xfId="1145"/>
    <cellStyle name="20% - Accent4_Expenses (1)" xfId="1338"/>
    <cellStyle name="20% - Accent5" xfId="97"/>
    <cellStyle name="20% - Accent6" xfId="98"/>
    <cellStyle name="20% - Accent6 2" xfId="1146"/>
    <cellStyle name="20% - Accent6_Expenses (1)" xfId="1339"/>
    <cellStyle name="20% - akcent 1" xfId="1147"/>
    <cellStyle name="20% - akcent 2" xfId="1148"/>
    <cellStyle name="20% - akcent 3" xfId="1149"/>
    <cellStyle name="20% - akcent 4" xfId="1150"/>
    <cellStyle name="20% - akcent 5" xfId="1151"/>
    <cellStyle name="20% - akcent 6" xfId="1152"/>
    <cellStyle name="20% – paryškinimas 1" xfId="99"/>
    <cellStyle name="20% – paryškinimas 2" xfId="100"/>
    <cellStyle name="20% – paryškinimas 3" xfId="101"/>
    <cellStyle name="20% – paryškinimas 4" xfId="102"/>
    <cellStyle name="20% – paryškinimas 5" xfId="103"/>
    <cellStyle name="20% – paryškinimas 6" xfId="104"/>
    <cellStyle name="20% - uthevingsfarge 1 2" xfId="105"/>
    <cellStyle name="20% - uthevingsfarge 1 2 2" xfId="994"/>
    <cellStyle name="20% - uthevingsfarge 2 2" xfId="106"/>
    <cellStyle name="20% - uthevingsfarge 3 2" xfId="107"/>
    <cellStyle name="20% - uthevingsfarge 4 2" xfId="108"/>
    <cellStyle name="20% - uthevingsfarge 5 2" xfId="109"/>
    <cellStyle name="20% - uthevingsfarge 6 2" xfId="110"/>
    <cellStyle name="20% - Акцент1" xfId="1153"/>
    <cellStyle name="20% - Акцент2" xfId="1154"/>
    <cellStyle name="20% - Акцент3" xfId="1155"/>
    <cellStyle name="20% - Акцент4" xfId="1156"/>
    <cellStyle name="20% - Акцент5" xfId="1157"/>
    <cellStyle name="20% - Акцент6" xfId="1158"/>
    <cellStyle name="3 antraštė" xfId="111"/>
    <cellStyle name="4 antraštė" xfId="112"/>
    <cellStyle name="40% - Accent1" xfId="113"/>
    <cellStyle name="40% - Accent1 2" xfId="1159"/>
    <cellStyle name="40% - Accent1_Expenses (1)" xfId="1340"/>
    <cellStyle name="40% - Accent2" xfId="114"/>
    <cellStyle name="40% - Accent3" xfId="115"/>
    <cellStyle name="40% - Accent3 2" xfId="1160"/>
    <cellStyle name="40% - Accent3_Expenses (1)" xfId="1341"/>
    <cellStyle name="40% - Accent4" xfId="116"/>
    <cellStyle name="40% - Accent4 2" xfId="1161"/>
    <cellStyle name="40% - Accent4_Expenses (1)" xfId="1342"/>
    <cellStyle name="40% - Accent5" xfId="117"/>
    <cellStyle name="40% - Accent5 2" xfId="1162"/>
    <cellStyle name="40% - Accent5_Expenses (1)" xfId="1343"/>
    <cellStyle name="40% - Accent6" xfId="118"/>
    <cellStyle name="40% - Accent6 2" xfId="1163"/>
    <cellStyle name="40% - Accent6_Expenses (1)" xfId="1344"/>
    <cellStyle name="40% - akcent 1" xfId="1164"/>
    <cellStyle name="40% - akcent 2" xfId="1165"/>
    <cellStyle name="40% - akcent 3" xfId="1166"/>
    <cellStyle name="40% - akcent 4" xfId="1167"/>
    <cellStyle name="40% - akcent 5" xfId="1168"/>
    <cellStyle name="40% - akcent 6" xfId="1169"/>
    <cellStyle name="40% – paryškinimas 1" xfId="119"/>
    <cellStyle name="40% – paryškinimas 2" xfId="120"/>
    <cellStyle name="40% – paryškinimas 3" xfId="121"/>
    <cellStyle name="40% – paryškinimas 4" xfId="122"/>
    <cellStyle name="40% – paryškinimas 5" xfId="123"/>
    <cellStyle name="40% – paryškinimas 6" xfId="124"/>
    <cellStyle name="40% - uthevingsfarge 1 2" xfId="125"/>
    <cellStyle name="40% - uthevingsfarge 2 2" xfId="126"/>
    <cellStyle name="40% - uthevingsfarge 3 2" xfId="127"/>
    <cellStyle name="40% - uthevingsfarge 4 2" xfId="128"/>
    <cellStyle name="40% - uthevingsfarge 5 2" xfId="129"/>
    <cellStyle name="40% - uthevingsfarge 6 2" xfId="130"/>
    <cellStyle name="40% - Акцент1" xfId="1170"/>
    <cellStyle name="40% - Акцент2" xfId="1171"/>
    <cellStyle name="40% - Акцент3" xfId="1172"/>
    <cellStyle name="40% - Акцент4" xfId="1173"/>
    <cellStyle name="40% - Акцент5" xfId="1174"/>
    <cellStyle name="40% - Акцент6" xfId="1175"/>
    <cellStyle name="60% - Accent1" xfId="131"/>
    <cellStyle name="60% - Accent1 2" xfId="1176"/>
    <cellStyle name="60% - Accent1_Expenses (1)" xfId="1345"/>
    <cellStyle name="60% - Accent2" xfId="132"/>
    <cellStyle name="60% - Accent2 2" xfId="1177"/>
    <cellStyle name="60% - Accent2_Expenses (1)" xfId="1346"/>
    <cellStyle name="60% - Accent3" xfId="133"/>
    <cellStyle name="60% - Accent3 2" xfId="1178"/>
    <cellStyle name="60% - Accent3_Expenses (1)" xfId="1347"/>
    <cellStyle name="60% - Accent4" xfId="134"/>
    <cellStyle name="60% - Accent4 2" xfId="1179"/>
    <cellStyle name="60% - Accent4_Expenses (1)" xfId="1348"/>
    <cellStyle name="60% - Accent5" xfId="135"/>
    <cellStyle name="60% - Accent5 2" xfId="1180"/>
    <cellStyle name="60% - Accent5_Expenses (1)" xfId="1349"/>
    <cellStyle name="60% - Accent6" xfId="136"/>
    <cellStyle name="60% - Accent6 2" xfId="1181"/>
    <cellStyle name="60% - Accent6_Expenses (1)" xfId="1350"/>
    <cellStyle name="60% - akcent 1" xfId="1182"/>
    <cellStyle name="60% - akcent 2" xfId="1183"/>
    <cellStyle name="60% - akcent 3" xfId="1184"/>
    <cellStyle name="60% - akcent 4" xfId="1185"/>
    <cellStyle name="60% - akcent 5" xfId="1186"/>
    <cellStyle name="60% - akcent 6" xfId="1187"/>
    <cellStyle name="60% – paryškinimas 1" xfId="137"/>
    <cellStyle name="60% – paryškinimas 2" xfId="138"/>
    <cellStyle name="60% – paryškinimas 3" xfId="139"/>
    <cellStyle name="60% – paryškinimas 4" xfId="140"/>
    <cellStyle name="60% – paryškinimas 5" xfId="141"/>
    <cellStyle name="60% – paryškinimas 6" xfId="142"/>
    <cellStyle name="60% - uthevingsfarge 1 2" xfId="143"/>
    <cellStyle name="60% - uthevingsfarge 2 2" xfId="144"/>
    <cellStyle name="60% - uthevingsfarge 3 2" xfId="145"/>
    <cellStyle name="60% - uthevingsfarge 4 2" xfId="146"/>
    <cellStyle name="60% - uthevingsfarge 5 2" xfId="147"/>
    <cellStyle name="60% - uthevingsfarge 6 2" xfId="148"/>
    <cellStyle name="60% - Акцент1" xfId="1188"/>
    <cellStyle name="60% - Акцент2" xfId="1189"/>
    <cellStyle name="60% - Акцент3" xfId="1190"/>
    <cellStyle name="60% - Акцент4" xfId="1191"/>
    <cellStyle name="60% - Акцент5" xfId="1192"/>
    <cellStyle name="60% - Акцент6" xfId="1193"/>
    <cellStyle name="Accent1" xfId="149"/>
    <cellStyle name="Accent1 2" xfId="1194"/>
    <cellStyle name="Accent1_Expenses (1)" xfId="1351"/>
    <cellStyle name="Accent2" xfId="150"/>
    <cellStyle name="Accent2 2" xfId="1195"/>
    <cellStyle name="Accent2_Expenses (1)" xfId="1352"/>
    <cellStyle name="Accent3" xfId="151"/>
    <cellStyle name="Accent3 2" xfId="1196"/>
    <cellStyle name="Accent3_Expenses (1)" xfId="1353"/>
    <cellStyle name="Accent4" xfId="152"/>
    <cellStyle name="Accent4 2" xfId="1197"/>
    <cellStyle name="Accent4_Expenses (1)" xfId="1354"/>
    <cellStyle name="Accent5" xfId="153"/>
    <cellStyle name="Accent6" xfId="154"/>
    <cellStyle name="Accent6 2" xfId="1198"/>
    <cellStyle name="Accent6_Expenses (1)" xfId="1355"/>
    <cellStyle name="Actual data" xfId="155"/>
    <cellStyle name="Actual data 2" xfId="156"/>
    <cellStyle name="Actual data 3" xfId="157"/>
    <cellStyle name="Actual data 3 2" xfId="158"/>
    <cellStyle name="Actual year" xfId="159"/>
    <cellStyle name="Actual year 2" xfId="160"/>
    <cellStyle name="Actual year 3" xfId="161"/>
    <cellStyle name="Actual year 3 2" xfId="162"/>
    <cellStyle name="Actuals Cells" xfId="163"/>
    <cellStyle name="Actuals Cells 2" xfId="164"/>
    <cellStyle name="Actuals Cells 3" xfId="165"/>
    <cellStyle name="Actuals Cells 3 2" xfId="166"/>
    <cellStyle name="AFE" xfId="167"/>
    <cellStyle name="Aiškinamasis tekstas" xfId="168"/>
    <cellStyle name="Akcent 1" xfId="1199"/>
    <cellStyle name="Akcent 2" xfId="1200"/>
    <cellStyle name="Akcent 3" xfId="1201"/>
    <cellStyle name="Akcent 4" xfId="1202"/>
    <cellStyle name="Akcent 5" xfId="1203"/>
    <cellStyle name="Akcent 6" xfId="1204"/>
    <cellStyle name="Arial 10" xfId="169"/>
    <cellStyle name="Arial 10 2" xfId="725"/>
    <cellStyle name="Arial 10 3" xfId="1500"/>
    <cellStyle name="Arial 12" xfId="170"/>
    <cellStyle name="Bad" xfId="171"/>
    <cellStyle name="Bad 2" xfId="1205"/>
    <cellStyle name="Bad_Expenses (1)" xfId="1356"/>
    <cellStyle name="Beregning 2" xfId="172"/>
    <cellStyle name="BLACK" xfId="173"/>
    <cellStyle name="Blank" xfId="174"/>
    <cellStyle name="BlanketOverskrift" xfId="175"/>
    <cellStyle name="Blankettnamn" xfId="176"/>
    <cellStyle name="Blogas" xfId="177"/>
    <cellStyle name="Body_$Dollars" xfId="178"/>
    <cellStyle name="Border Heavy" xfId="179"/>
    <cellStyle name="Border Thin" xfId="180"/>
    <cellStyle name="British Pound" xfId="181"/>
    <cellStyle name="Calc Cells" xfId="182"/>
    <cellStyle name="Calc Cells 2" xfId="183"/>
    <cellStyle name="Calc Cells 3" xfId="184"/>
    <cellStyle name="Calc Cells 3 2" xfId="185"/>
    <cellStyle name="Calc Currency (0)" xfId="967"/>
    <cellStyle name="Calc Currency (2)" xfId="966"/>
    <cellStyle name="Calc Percent (0)" xfId="965"/>
    <cellStyle name="Calc Percent (1)" xfId="964"/>
    <cellStyle name="Calc Percent (2)" xfId="963"/>
    <cellStyle name="Calc Units (0)" xfId="1062"/>
    <cellStyle name="Calc Units (1)" xfId="962"/>
    <cellStyle name="Calc Units (2)" xfId="1061"/>
    <cellStyle name="Calculated fields but INTRA-reports (internal version)" xfId="1206"/>
    <cellStyle name="Calculated fields within a report (internal version)" xfId="1207"/>
    <cellStyle name="Calculated fields within a report, not used in XBRL (internal version)" xfId="1208"/>
    <cellStyle name="Calculation" xfId="631"/>
    <cellStyle name="Calculation 2" xfId="1209"/>
    <cellStyle name="Calculation_Expenses (1)" xfId="1357"/>
    <cellStyle name="Case" xfId="186"/>
    <cellStyle name="Check" xfId="187"/>
    <cellStyle name="Check Cell" xfId="188"/>
    <cellStyle name="claire" xfId="189"/>
    <cellStyle name="claire 2" xfId="190"/>
    <cellStyle name="claire 2 2" xfId="726"/>
    <cellStyle name="claire 2 3" xfId="1501"/>
    <cellStyle name="claire 3" xfId="191"/>
    <cellStyle name="claire 3 2" xfId="192"/>
    <cellStyle name="claire 3 2 2" xfId="728"/>
    <cellStyle name="claire 3 2 3" xfId="1502"/>
    <cellStyle name="claire 3 3" xfId="727"/>
    <cellStyle name="claire 3 4" xfId="1503"/>
    <cellStyle name="claire 4" xfId="193"/>
    <cellStyle name="claire 4 2" xfId="729"/>
    <cellStyle name="claire 4 3" xfId="1504"/>
    <cellStyle name="Clear cells (official version)" xfId="1210"/>
    <cellStyle name="Clear cells (official version) 2" xfId="1211"/>
    <cellStyle name="Clear cells (old version schema A)" xfId="1212"/>
    <cellStyle name="Column Title" xfId="194"/>
    <cellStyle name="Comma" xfId="1449"/>
    <cellStyle name="Comma [0]" xfId="1358"/>
    <cellStyle name="Comma [00]" xfId="961"/>
    <cellStyle name="Comma [1]" xfId="195"/>
    <cellStyle name="Comma [1] 2" xfId="730"/>
    <cellStyle name="Comma [3]" xfId="196"/>
    <cellStyle name="Comma 0" xfId="197"/>
    <cellStyle name="Comma 0*" xfId="198"/>
    <cellStyle name="Comma 0_29-04-021" xfId="199"/>
    <cellStyle name="Comma 10" xfId="1373"/>
    <cellStyle name="Comma 2" xfId="200"/>
    <cellStyle name="Comma 2 2" xfId="652"/>
    <cellStyle name="Comma 2*" xfId="201"/>
    <cellStyle name="Comma 2_29-04-021" xfId="202"/>
    <cellStyle name="Comma 3" xfId="651"/>
    <cellStyle name="Comma 3 2" xfId="1376"/>
    <cellStyle name="Comma 3*" xfId="203"/>
    <cellStyle name="Comma 4" xfId="1377"/>
    <cellStyle name="Comma*" xfId="204"/>
    <cellStyle name="Comma_Expenses (1)" xfId="1588"/>
    <cellStyle name="Comma0" xfId="205"/>
    <cellStyle name="Comma0 - Modelo1" xfId="1060"/>
    <cellStyle name="Comma0 - Style1" xfId="960"/>
    <cellStyle name="Comma0 2" xfId="206"/>
    <cellStyle name="Comma0 3" xfId="207"/>
    <cellStyle name="Comma0 3 2" xfId="208"/>
    <cellStyle name="Comma1 - Modelo2" xfId="1059"/>
    <cellStyle name="Comma1 - Style2" xfId="959"/>
    <cellStyle name="Common fields" xfId="1213"/>
    <cellStyle name="Common fields 2" xfId="1214"/>
    <cellStyle name="Common fields with names" xfId="1215"/>
    <cellStyle name="Common fields with names (internal version)" xfId="1216"/>
    <cellStyle name="Company" xfId="209"/>
    <cellStyle name="Company name" xfId="210"/>
    <cellStyle name="Cover Date" xfId="211"/>
    <cellStyle name="Cover Subtitle" xfId="212"/>
    <cellStyle name="Cover Title" xfId="213"/>
    <cellStyle name="Currency" xfId="1359"/>
    <cellStyle name="Currency ($)" xfId="214"/>
    <cellStyle name="Currency (£)" xfId="215"/>
    <cellStyle name="Currency [0]" xfId="1360"/>
    <cellStyle name="Currency [00]" xfId="958"/>
    <cellStyle name="Currency [1]" xfId="216"/>
    <cellStyle name="Currency [1] 2" xfId="731"/>
    <cellStyle name="Currency 0" xfId="217"/>
    <cellStyle name="Currency 2" xfId="218"/>
    <cellStyle name="Currency 2*" xfId="219"/>
    <cellStyle name="Currency 2_29-04-021" xfId="220"/>
    <cellStyle name="Currency 3*" xfId="221"/>
    <cellStyle name="Currency*" xfId="222"/>
    <cellStyle name="Currency_Adjustement-Driftskostnader" xfId="1361"/>
    <cellStyle name="Currency0" xfId="223"/>
    <cellStyle name="Currency2" xfId="224"/>
    <cellStyle name="Dane wejściowe" xfId="1217"/>
    <cellStyle name="Dane wyjściowe" xfId="1218"/>
    <cellStyle name="Data" xfId="225"/>
    <cellStyle name="Date" xfId="226"/>
    <cellStyle name="Date Aligned" xfId="227"/>
    <cellStyle name="Date Aligned*" xfId="228"/>
    <cellStyle name="Date Aligned_Euro Banks Database" xfId="229"/>
    <cellStyle name="Date Short" xfId="1058"/>
    <cellStyle name="Date_Football field" xfId="230"/>
    <cellStyle name="DateFormat" xfId="1219"/>
    <cellStyle name="DateTimeFormat" xfId="1220"/>
    <cellStyle name="DecimalFormat" xfId="1221"/>
    <cellStyle name="default" xfId="231"/>
    <cellStyle name="default 2" xfId="232"/>
    <cellStyle name="default 2 2" xfId="732"/>
    <cellStyle name="default 2 3" xfId="1505"/>
    <cellStyle name="default 3" xfId="233"/>
    <cellStyle name="default 3 2" xfId="234"/>
    <cellStyle name="default 3 2 2" xfId="734"/>
    <cellStyle name="default 3 2 3" xfId="1506"/>
    <cellStyle name="default 3 3" xfId="733"/>
    <cellStyle name="default 3 4" xfId="1507"/>
    <cellStyle name="default 4" xfId="235"/>
    <cellStyle name="default 4 2" xfId="735"/>
    <cellStyle name="default 4 3" xfId="1508"/>
    <cellStyle name="DELTA" xfId="957"/>
    <cellStyle name="Dezimal [0]_050526 Ratios Denmark without banks" xfId="236"/>
    <cellStyle name="Dezimal_050526 Ratios Denmark without banks" xfId="237"/>
    <cellStyle name="Dia" xfId="956"/>
    <cellStyle name="Dobre" xfId="1222"/>
    <cellStyle name="Dollar" xfId="238"/>
    <cellStyle name="Dollar 2" xfId="239"/>
    <cellStyle name="Dollar 3" xfId="240"/>
    <cellStyle name="Dollar 3 2" xfId="241"/>
    <cellStyle name="Dotted Line" xfId="242"/>
    <cellStyle name="Double Accounting" xfId="243"/>
    <cellStyle name="DP1" xfId="244"/>
    <cellStyle name="Dziesiętny_Arkusz1" xfId="245"/>
    <cellStyle name="Dårlig 2" xfId="246"/>
    <cellStyle name="èìÇøÇÐ¤ê [0.00]_PERSONAL" xfId="1057"/>
    <cellStyle name="èìÇøÇÐ¤ê_PERSONAL" xfId="955"/>
    <cellStyle name="Encabez1" xfId="1056"/>
    <cellStyle name="Encabez2" xfId="954"/>
    <cellStyle name="Enter Currency (0)" xfId="1055"/>
    <cellStyle name="Enter Currency (2)" xfId="953"/>
    <cellStyle name="Enter Units (0)" xfId="1054"/>
    <cellStyle name="Enter Units (1)" xfId="952"/>
    <cellStyle name="Enter Units (2)" xfId="951"/>
    <cellStyle name="Enterable Fields" xfId="1223"/>
    <cellStyle name="Euro" xfId="247"/>
    <cellStyle name="Euro 2" xfId="950"/>
    <cellStyle name="Explanatory Text" xfId="248"/>
    <cellStyle name="External File Cells" xfId="249"/>
    <cellStyle name="External File Cells 10" xfId="913"/>
    <cellStyle name="External File Cells 11" xfId="932"/>
    <cellStyle name="External File Cells 12" xfId="1020"/>
    <cellStyle name="External File Cells 13" xfId="978"/>
    <cellStyle name="External File Cells 14" xfId="1028"/>
    <cellStyle name="External File Cells 15" xfId="1081"/>
    <cellStyle name="External File Cells 16" xfId="1079"/>
    <cellStyle name="External File Cells 17" xfId="1083"/>
    <cellStyle name="External File Cells 18" xfId="1076"/>
    <cellStyle name="External File Cells 19" xfId="1035"/>
    <cellStyle name="External File Cells 2" xfId="250"/>
    <cellStyle name="External File Cells 20" xfId="934"/>
    <cellStyle name="External File Cells 21" xfId="983"/>
    <cellStyle name="External File Cells 22" xfId="929"/>
    <cellStyle name="External File Cells 23" xfId="1088"/>
    <cellStyle name="External File Cells 24" xfId="1090"/>
    <cellStyle name="External File Cells 25" xfId="1099"/>
    <cellStyle name="External File Cells 26" xfId="1066"/>
    <cellStyle name="External File Cells 3" xfId="251"/>
    <cellStyle name="External File Cells 3 2" xfId="252"/>
    <cellStyle name="External File Cells 4" xfId="1022"/>
    <cellStyle name="External File Cells 5" xfId="1039"/>
    <cellStyle name="External File Cells 6" xfId="902"/>
    <cellStyle name="External File Cells 7" xfId="1003"/>
    <cellStyle name="External File Cells 8" xfId="1011"/>
    <cellStyle name="External File Cells 9" xfId="911"/>
    <cellStyle name="F2" xfId="949"/>
    <cellStyle name="F3" xfId="948"/>
    <cellStyle name="F4" xfId="947"/>
    <cellStyle name="F5" xfId="1053"/>
    <cellStyle name="F6" xfId="946"/>
    <cellStyle name="F7" xfId="945"/>
    <cellStyle name="F8" xfId="1052"/>
    <cellStyle name="FeltDataDecimal" xfId="253"/>
    <cellStyle name="FeltDataDecimal 2" xfId="736"/>
    <cellStyle name="FeltDataDecimal 2 2" xfId="870"/>
    <cellStyle name="FeltDataDecimal 3" xfId="1378"/>
    <cellStyle name="FeltDataNormal" xfId="254"/>
    <cellStyle name="FeltDataNormal 2" xfId="737"/>
    <cellStyle name="FeltDataNormal 2 2" xfId="875"/>
    <cellStyle name="FeltDataNormal 3" xfId="1379"/>
    <cellStyle name="FeltDataString" xfId="1224"/>
    <cellStyle name="FeltID" xfId="255"/>
    <cellStyle name="FeltID 2" xfId="738"/>
    <cellStyle name="FeltID 2 2" xfId="876"/>
    <cellStyle name="FeltID 3" xfId="1380"/>
    <cellStyle name="Fijo" xfId="944"/>
    <cellStyle name="Financiero" xfId="1051"/>
    <cellStyle name="Followed Hyperlink" xfId="632"/>
    <cellStyle name="Followed Hyperlink 2" xfId="256"/>
    <cellStyle name="Followed Hyperlink 3" xfId="257"/>
    <cellStyle name="Followed Hyperlink 3 2" xfId="258"/>
    <cellStyle name="Footer SBILogo1" xfId="259"/>
    <cellStyle name="Footer SBILogo2" xfId="260"/>
    <cellStyle name="Footnote" xfId="261"/>
    <cellStyle name="Footnote Reference" xfId="262"/>
    <cellStyle name="Footnote_AM Comps M&amp;A JA" xfId="263"/>
    <cellStyle name="Forecast Cells" xfId="264"/>
    <cellStyle name="Forecast Cells 2" xfId="265"/>
    <cellStyle name="Forecast Cells 3" xfId="266"/>
    <cellStyle name="Forecast Cells 3 2" xfId="267"/>
    <cellStyle name="Forklarende tekst 2" xfId="268"/>
    <cellStyle name="FSC Calculated amount" xfId="1225"/>
    <cellStyle name="FSC Calculated boolean" xfId="1226"/>
    <cellStyle name="FSC Calculated number" xfId="1227"/>
    <cellStyle name="FSC Calculated percent" xfId="1228"/>
    <cellStyle name="FSC Calculated text" xfId="1229"/>
    <cellStyle name="FSC Column title" xfId="1230"/>
    <cellStyle name="FSC Column title dotted" xfId="1231"/>
    <cellStyle name="FSC Column title_EmptyInfoSheet" xfId="1232"/>
    <cellStyle name="FSC Comment" xfId="1233"/>
    <cellStyle name="FSC Default" xfId="1234"/>
    <cellStyle name="FSC Disabled" xfId="1235"/>
    <cellStyle name="FSC Editable amount" xfId="269"/>
    <cellStyle name="FSC Editable boolean" xfId="1236"/>
    <cellStyle name="FSC Editable number" xfId="1237"/>
    <cellStyle name="FSC Editable percent" xfId="1238"/>
    <cellStyle name="FSC Editable Sum" xfId="1239"/>
    <cellStyle name="FSC Editable text" xfId="1240"/>
    <cellStyle name="FSC Property range" xfId="1241"/>
    <cellStyle name="FSC Range label" xfId="1242"/>
    <cellStyle name="FSC Report subtitle" xfId="1243"/>
    <cellStyle name="FSC Report tile" xfId="1244"/>
    <cellStyle name="FSC Row title" xfId="1245"/>
    <cellStyle name="FSC Row title dotted" xfId="1246"/>
    <cellStyle name="FSC Row title_EmptyInfoSheet" xfId="1247"/>
    <cellStyle name="G1_1999 figures" xfId="270"/>
    <cellStyle name="Geras" xfId="271"/>
    <cellStyle name="God 2" xfId="272"/>
    <cellStyle name="God 2 2" xfId="995"/>
    <cellStyle name="Good" xfId="633"/>
    <cellStyle name="Good 2" xfId="1248"/>
    <cellStyle name="Good_Expenses (1)" xfId="1362"/>
    <cellStyle name="GruppeOverskrift" xfId="273"/>
    <cellStyle name="GråKant" xfId="274"/>
    <cellStyle name="GråKant 10" xfId="1032"/>
    <cellStyle name="GråKant 11" xfId="907"/>
    <cellStyle name="GråKant 12" xfId="908"/>
    <cellStyle name="GråKant 13" xfId="1023"/>
    <cellStyle name="GråKant 14" xfId="1042"/>
    <cellStyle name="GråKant 15" xfId="1027"/>
    <cellStyle name="GråKant 16" xfId="930"/>
    <cellStyle name="GråKant 17" xfId="1073"/>
    <cellStyle name="GråKant 18" xfId="1080"/>
    <cellStyle name="GråKant 19" xfId="1040"/>
    <cellStyle name="GråKant 2" xfId="943"/>
    <cellStyle name="GråKant 20" xfId="936"/>
    <cellStyle name="GråKant 21" xfId="898"/>
    <cellStyle name="GråKant 22" xfId="1096"/>
    <cellStyle name="GråKant 23" xfId="1094"/>
    <cellStyle name="GråKant 24" xfId="1095"/>
    <cellStyle name="GråKant 3" xfId="916"/>
    <cellStyle name="GråKant 4" xfId="993"/>
    <cellStyle name="GråKant 5" xfId="919"/>
    <cellStyle name="GråKant 6" xfId="1038"/>
    <cellStyle name="GråKant 7" xfId="900"/>
    <cellStyle name="GråKant 8" xfId="1012"/>
    <cellStyle name="GråKant 9" xfId="921"/>
    <cellStyle name="H_1998_col_head" xfId="275"/>
    <cellStyle name="H_1998_col_head 2" xfId="276"/>
    <cellStyle name="H_1998_col_head 3" xfId="277"/>
    <cellStyle name="H_1998_col_head 3 2" xfId="278"/>
    <cellStyle name="H_1998_col_head_Q Sum_Res N" xfId="1050"/>
    <cellStyle name="H_1999_col_head" xfId="279"/>
    <cellStyle name="H1_1998 figures" xfId="280"/>
    <cellStyle name="hard no" xfId="281"/>
    <cellStyle name="hard no 2" xfId="739"/>
    <cellStyle name="hard no 3" xfId="1509"/>
    <cellStyle name="Hard Percent" xfId="282"/>
    <cellStyle name="hardno" xfId="283"/>
    <cellStyle name="Header" xfId="284"/>
    <cellStyle name="Header Draft Stamp" xfId="285"/>
    <cellStyle name="Header_Balance Sheet" xfId="286"/>
    <cellStyle name="Header1" xfId="942"/>
    <cellStyle name="Header2" xfId="1049"/>
    <cellStyle name="heading" xfId="287"/>
    <cellStyle name="Heading 1" xfId="288"/>
    <cellStyle name="Heading 1 2" xfId="1249"/>
    <cellStyle name="Heading 1 Above" xfId="289"/>
    <cellStyle name="Heading 1_06-Tilknytta 0906" xfId="1250"/>
    <cellStyle name="Heading 1+" xfId="290"/>
    <cellStyle name="Heading 2" xfId="291"/>
    <cellStyle name="Heading 2 2" xfId="1251"/>
    <cellStyle name="Heading 2 Below" xfId="292"/>
    <cellStyle name="Heading 2_06-Tilknytta 0906" xfId="1252"/>
    <cellStyle name="Heading 2+" xfId="293"/>
    <cellStyle name="Heading 3" xfId="294"/>
    <cellStyle name="Heading 3 2" xfId="1253"/>
    <cellStyle name="Heading 3_Expenses (1)" xfId="1363"/>
    <cellStyle name="Heading 3+" xfId="295"/>
    <cellStyle name="Heading 4" xfId="296"/>
    <cellStyle name="Heading 4 2" xfId="1254"/>
    <cellStyle name="Heading 4_Expenses (1)" xfId="1364"/>
    <cellStyle name="Heading1" xfId="297"/>
    <cellStyle name="Hidden cells" xfId="1255"/>
    <cellStyle name="Hidden cells (internal version)" xfId="1256"/>
    <cellStyle name="Hidden cells_MFI_April_2009_Submission" xfId="1257"/>
    <cellStyle name="Hyperkobling" xfId="1510" builtinId="8"/>
    <cellStyle name="Hyperkobling 2" xfId="630"/>
    <cellStyle name="Hyperkobling 2 2" xfId="643"/>
    <cellStyle name="Hyperkobling 3" xfId="861"/>
    <cellStyle name="Hyperkobling 4" xfId="1331"/>
    <cellStyle name="Hyperlink 2" xfId="298"/>
    <cellStyle name="Hyperlink 3" xfId="299"/>
    <cellStyle name="Hyperlink 3 2" xfId="300"/>
    <cellStyle name="Í¨Ø› [0.00]_PERSONAL" xfId="941"/>
    <cellStyle name="Í¨Ø›_PERSONAL" xfId="1048"/>
    <cellStyle name="Inndata 2" xfId="301"/>
    <cellStyle name="Input" xfId="634"/>
    <cellStyle name="Input 2" xfId="1381"/>
    <cellStyle name="Input Cells" xfId="302"/>
    <cellStyle name="Input Cells 2" xfId="303"/>
    <cellStyle name="Input Cells 3" xfId="304"/>
    <cellStyle name="Input Cells 3 2" xfId="305"/>
    <cellStyle name="Input Currency" xfId="306"/>
    <cellStyle name="Input Currency 2" xfId="307"/>
    <cellStyle name="Input Currency_bnlfile" xfId="308"/>
    <cellStyle name="Input Multiple" xfId="309"/>
    <cellStyle name="Input Percent" xfId="310"/>
    <cellStyle name="Input_$cell" xfId="635"/>
    <cellStyle name="InputKeepColour" xfId="311"/>
    <cellStyle name="InputKeepColour 2" xfId="740"/>
    <cellStyle name="InputVariColour" xfId="312"/>
    <cellStyle name="InputVariColour 2" xfId="741"/>
    <cellStyle name="IntFormat" xfId="1258"/>
    <cellStyle name="Įspėjimo tekstas" xfId="313"/>
    <cellStyle name="Išvestis" xfId="314"/>
    <cellStyle name="Įvestis" xfId="315"/>
    <cellStyle name="Koblet celle 2" xfId="316"/>
    <cellStyle name="Kolonne" xfId="1333"/>
    <cellStyle name="KolonneOverskrift" xfId="317"/>
    <cellStyle name="Kolumnrubrik" xfId="318"/>
    <cellStyle name="Komma [0]_Blad1" xfId="319"/>
    <cellStyle name="Komma 10" xfId="640"/>
    <cellStyle name="Komma 10 2" xfId="1382"/>
    <cellStyle name="Komma 11" xfId="884"/>
    <cellStyle name="Komma 11 2" xfId="1383"/>
    <cellStyle name="Komma 12" xfId="880"/>
    <cellStyle name="Komma 13" xfId="889"/>
    <cellStyle name="Komma 14" xfId="923"/>
    <cellStyle name="Komma 15" xfId="1031"/>
    <cellStyle name="Komma 16" xfId="924"/>
    <cellStyle name="Komma 17" xfId="1016"/>
    <cellStyle name="Komma 18" xfId="1043"/>
    <cellStyle name="Komma 19" xfId="906"/>
    <cellStyle name="Komma 2" xfId="320"/>
    <cellStyle name="Komma 2 2" xfId="659"/>
    <cellStyle name="Komma 2 2 2" xfId="1384"/>
    <cellStyle name="Komma 2 3" xfId="742"/>
    <cellStyle name="Komma 2 4" xfId="886"/>
    <cellStyle name="Komma 2 5" xfId="1374"/>
    <cellStyle name="Komma 20" xfId="974"/>
    <cellStyle name="Komma 21" xfId="931"/>
    <cellStyle name="Komma 22" xfId="1025"/>
    <cellStyle name="Komma 23" xfId="1036"/>
    <cellStyle name="Komma 24" xfId="912"/>
    <cellStyle name="Komma 25" xfId="1037"/>
    <cellStyle name="Komma 26" xfId="1078"/>
    <cellStyle name="Komma 27" xfId="1026"/>
    <cellStyle name="Komma 28" xfId="1082"/>
    <cellStyle name="Komma 29" xfId="1034"/>
    <cellStyle name="Komma 3" xfId="321"/>
    <cellStyle name="Komma 3 2" xfId="660"/>
    <cellStyle name="Komma 3 2 2" xfId="1385"/>
    <cellStyle name="Komma 3 3" xfId="743"/>
    <cellStyle name="Komma 3 4" xfId="1072"/>
    <cellStyle name="Komma 3 5" xfId="1108"/>
    <cellStyle name="Komma 3 5 2" xfId="1323"/>
    <cellStyle name="Komma 30" xfId="1084"/>
    <cellStyle name="Komma 31" xfId="1085"/>
    <cellStyle name="Komma 32" xfId="1065"/>
    <cellStyle name="Komma 33" xfId="1087"/>
    <cellStyle name="Komma 34" xfId="997"/>
    <cellStyle name="Komma 35" xfId="914"/>
    <cellStyle name="Komma 36" xfId="926"/>
    <cellStyle name="Komma 37" xfId="909"/>
    <cellStyle name="Komma 38" xfId="1086"/>
    <cellStyle name="Komma 39" xfId="1024"/>
    <cellStyle name="Komma 4" xfId="322"/>
    <cellStyle name="Komma 4 2" xfId="641"/>
    <cellStyle name="Komma 4 3" xfId="1109"/>
    <cellStyle name="Komma 4 3 2" xfId="1324"/>
    <cellStyle name="Komma 4 4" xfId="1386"/>
    <cellStyle name="Komma 40" xfId="903"/>
    <cellStyle name="Komma 41" xfId="920"/>
    <cellStyle name="Komma 42" xfId="1067"/>
    <cellStyle name="Komma 43" xfId="1098"/>
    <cellStyle name="Komma 44" xfId="1101"/>
    <cellStyle name="Komma 45" xfId="1093"/>
    <cellStyle name="Komma 46" xfId="1091"/>
    <cellStyle name="Komma 47" xfId="1102"/>
    <cellStyle name="Komma 48" xfId="1089"/>
    <cellStyle name="Komma 49" xfId="1100"/>
    <cellStyle name="Komma 5" xfId="636"/>
    <cellStyle name="Komma 5 2" xfId="1511"/>
    <cellStyle name="Komma 50" xfId="1103"/>
    <cellStyle name="Komma 51" xfId="1041"/>
    <cellStyle name="Komma 52" xfId="1104"/>
    <cellStyle name="Komma 53" xfId="1105"/>
    <cellStyle name="Komma 54" xfId="1372"/>
    <cellStyle name="Komma 6" xfId="658"/>
    <cellStyle name="Komma 6 2" xfId="864"/>
    <cellStyle name="Komma 6 3" xfId="1387"/>
    <cellStyle name="Komma 7" xfId="661"/>
    <cellStyle name="Komma 7 2" xfId="865"/>
    <cellStyle name="Komma 7 3" xfId="1388"/>
    <cellStyle name="Komma 8" xfId="664"/>
    <cellStyle name="Komma 8 2" xfId="872"/>
    <cellStyle name="Komma 8 3" xfId="1389"/>
    <cellStyle name="Komma 9" xfId="881"/>
    <cellStyle name="Komma 9 2" xfId="1390"/>
    <cellStyle name="Komórka połączona" xfId="1259"/>
    <cellStyle name="Komórka zaznaczona" xfId="1260"/>
    <cellStyle name="Kontrollcelle 2" xfId="323"/>
    <cellStyle name="KRADSFI" xfId="324"/>
    <cellStyle name="LedeTekst4a" xfId="1261"/>
    <cellStyle name="Link Currency (0)" xfId="940"/>
    <cellStyle name="Link Currency (2)" xfId="1047"/>
    <cellStyle name="Link Units (0)" xfId="939"/>
    <cellStyle name="Link Units (1)" xfId="1046"/>
    <cellStyle name="Link Units (2)" xfId="938"/>
    <cellStyle name="Linked Cell" xfId="637"/>
    <cellStyle name="Linked Cell 2" xfId="1262"/>
    <cellStyle name="Linked Cell_Expenses (1)" xfId="1365"/>
    <cellStyle name="Mainhead" xfId="325"/>
    <cellStyle name="Margin" xfId="326"/>
    <cellStyle name="Merknad 2" xfId="327"/>
    <cellStyle name="Merknad 2 2" xfId="1391"/>
    <cellStyle name="Migliaia (0)_Costi" xfId="328"/>
    <cellStyle name="Migliaia [0]_INV2" xfId="329"/>
    <cellStyle name="Millares [0]_10 AVERIAS MASIVAS + ANT" xfId="1045"/>
    <cellStyle name="MLComma0" xfId="330"/>
    <cellStyle name="MLComma0 2" xfId="744"/>
    <cellStyle name="MLPercent0" xfId="331"/>
    <cellStyle name="MLPercent0 2" xfId="745"/>
    <cellStyle name="multiple" xfId="332"/>
    <cellStyle name="Multiple [1]" xfId="333"/>
    <cellStyle name="multiple 10" xfId="334"/>
    <cellStyle name="multiple 10 2" xfId="746"/>
    <cellStyle name="multiple 10 3" xfId="1512"/>
    <cellStyle name="multiple 11" xfId="335"/>
    <cellStyle name="multiple 11 2" xfId="747"/>
    <cellStyle name="multiple 11 3" xfId="1513"/>
    <cellStyle name="multiple 12" xfId="336"/>
    <cellStyle name="multiple 12 2" xfId="748"/>
    <cellStyle name="multiple 12 3" xfId="1514"/>
    <cellStyle name="multiple 13" xfId="337"/>
    <cellStyle name="multiple 13 2" xfId="749"/>
    <cellStyle name="multiple 13 3" xfId="1515"/>
    <cellStyle name="multiple 14" xfId="338"/>
    <cellStyle name="multiple 14 2" xfId="750"/>
    <cellStyle name="multiple 14 3" xfId="1516"/>
    <cellStyle name="multiple 15" xfId="339"/>
    <cellStyle name="multiple 15 2" xfId="751"/>
    <cellStyle name="multiple 15 3" xfId="1517"/>
    <cellStyle name="multiple 2" xfId="340"/>
    <cellStyle name="multiple 2 2" xfId="752"/>
    <cellStyle name="multiple 2 3" xfId="1518"/>
    <cellStyle name="multiple 3" xfId="341"/>
    <cellStyle name="multiple 3 2" xfId="342"/>
    <cellStyle name="multiple 3 2 2" xfId="754"/>
    <cellStyle name="multiple 3 2 3" xfId="1519"/>
    <cellStyle name="multiple 3 3" xfId="753"/>
    <cellStyle name="multiple 3 4" xfId="1520"/>
    <cellStyle name="multiple 4" xfId="343"/>
    <cellStyle name="multiple 4 2" xfId="755"/>
    <cellStyle name="multiple 4 3" xfId="1521"/>
    <cellStyle name="multiple 5" xfId="344"/>
    <cellStyle name="multiple 5 2" xfId="756"/>
    <cellStyle name="multiple 5 3" xfId="1522"/>
    <cellStyle name="multiple 6" xfId="345"/>
    <cellStyle name="multiple 6 2" xfId="757"/>
    <cellStyle name="multiple 6 3" xfId="1523"/>
    <cellStyle name="multiple 7" xfId="346"/>
    <cellStyle name="multiple 7 2" xfId="758"/>
    <cellStyle name="multiple 7 3" xfId="1524"/>
    <cellStyle name="multiple 8" xfId="347"/>
    <cellStyle name="multiple 8 2" xfId="759"/>
    <cellStyle name="multiple 8 3" xfId="1525"/>
    <cellStyle name="multiple 9" xfId="348"/>
    <cellStyle name="multiple 9 2" xfId="760"/>
    <cellStyle name="multiple 9 3" xfId="1526"/>
    <cellStyle name="Multiple_03-Egne aksjer 1002" xfId="349"/>
    <cellStyle name="MultipleBelow" xfId="350"/>
    <cellStyle name="Nagłówek 1" xfId="1263"/>
    <cellStyle name="Nagłówek 2" xfId="1264"/>
    <cellStyle name="Nagłówek 3" xfId="1265"/>
    <cellStyle name="Nagłówek 4" xfId="1266"/>
    <cellStyle name="Neutral" xfId="351"/>
    <cellStyle name="Neutral 2" xfId="1267"/>
    <cellStyle name="Neutral_Expenses (1)" xfId="1366"/>
    <cellStyle name="Neutralne" xfId="1268"/>
    <cellStyle name="Neutralus" xfId="352"/>
    <cellStyle name="Nil" xfId="353"/>
    <cellStyle name="Non_definito" xfId="354"/>
    <cellStyle name="nonmultiple" xfId="355"/>
    <cellStyle name="nonmultiple 2" xfId="356"/>
    <cellStyle name="nonmultiple 2 2" xfId="761"/>
    <cellStyle name="nonmultiple 2 3" xfId="1527"/>
    <cellStyle name="nonmultiple 3" xfId="357"/>
    <cellStyle name="nonmultiple 3 2" xfId="358"/>
    <cellStyle name="nonmultiple 3 2 2" xfId="763"/>
    <cellStyle name="nonmultiple 3 2 3" xfId="1528"/>
    <cellStyle name="nonmultiple 3 3" xfId="762"/>
    <cellStyle name="nonmultiple 3 4" xfId="1529"/>
    <cellStyle name="nonmultiple 4" xfId="359"/>
    <cellStyle name="nonmultiple 4 2" xfId="764"/>
    <cellStyle name="nonmultiple 4 3" xfId="1530"/>
    <cellStyle name="NonPrintingArea" xfId="360"/>
    <cellStyle name="Normal" xfId="0" builtinId="0"/>
    <cellStyle name="Normal 10" xfId="361"/>
    <cellStyle name="Normal 10 2" xfId="765"/>
    <cellStyle name="Normal 10 3" xfId="1269"/>
    <cellStyle name="Normal 11" xfId="362"/>
    <cellStyle name="Normal 11 2" xfId="766"/>
    <cellStyle name="Normal 11 3" xfId="1270"/>
    <cellStyle name="Normal 11 4" xfId="1392"/>
    <cellStyle name="Normal 12" xfId="363"/>
    <cellStyle name="Normal 12 2" xfId="767"/>
    <cellStyle name="Normal 12 3" xfId="996"/>
    <cellStyle name="Normal 12 4" xfId="1393"/>
    <cellStyle name="Normal 13" xfId="364"/>
    <cellStyle name="Normal 13 2" xfId="768"/>
    <cellStyle name="Normal 13 3" xfId="1271"/>
    <cellStyle name="Normal 13 4" xfId="1394"/>
    <cellStyle name="Normal 14" xfId="365"/>
    <cellStyle name="Normal 14 2" xfId="769"/>
    <cellStyle name="Normal 14 3" xfId="1395"/>
    <cellStyle name="Normal 15" xfId="366"/>
    <cellStyle name="Normal 15 2" xfId="770"/>
    <cellStyle name="Normal 15 3" xfId="1396"/>
    <cellStyle name="Normal 16" xfId="367"/>
    <cellStyle name="Normal 16 2" xfId="771"/>
    <cellStyle name="Normal 16 3" xfId="1397"/>
    <cellStyle name="Normal 17" xfId="368"/>
    <cellStyle name="Normal 17 2" xfId="772"/>
    <cellStyle name="Normal 17 3" xfId="1398"/>
    <cellStyle name="Normal 18" xfId="369"/>
    <cellStyle name="Normal 18 2" xfId="1399"/>
    <cellStyle name="Normal 19" xfId="370"/>
    <cellStyle name="Normal 19 2" xfId="773"/>
    <cellStyle name="Normal 19 3" xfId="882"/>
    <cellStyle name="Normal 19 4" xfId="1375"/>
    <cellStyle name="Normal 2" xfId="371"/>
    <cellStyle name="Normal 2 2" xfId="372"/>
    <cellStyle name="Normal 2 2 2" xfId="937"/>
    <cellStyle name="Normal 2 2 3" xfId="1272"/>
    <cellStyle name="Normal 2 3" xfId="653"/>
    <cellStyle name="Normal 2 4" xfId="774"/>
    <cellStyle name="Normal 2 4 2" xfId="1400"/>
    <cellStyle name="Normal 2 5" xfId="1030"/>
    <cellStyle name="Normal 2_Expenses (1)" xfId="1367"/>
    <cellStyle name="Normal 20" xfId="373"/>
    <cellStyle name="Normal 20 2" xfId="642"/>
    <cellStyle name="Normal 20 3" xfId="883"/>
    <cellStyle name="Normal 20 4" xfId="1401"/>
    <cellStyle name="Normal 21" xfId="629"/>
    <cellStyle name="Normal 21 2" xfId="885"/>
    <cellStyle name="Normal 21 2 2" xfId="896"/>
    <cellStyle name="Normal 21 2 2 2" xfId="1326"/>
    <cellStyle name="Normal 21 2 3" xfId="1110"/>
    <cellStyle name="Normal 21 2 3 2" xfId="1327"/>
    <cellStyle name="Normal 21 2 4" xfId="1325"/>
    <cellStyle name="Normal 21 3" xfId="1106"/>
    <cellStyle name="Normal 21 3 2" xfId="1328"/>
    <cellStyle name="Normal 21 4" xfId="1402"/>
    <cellStyle name="Normal 21 5" xfId="1450"/>
    <cellStyle name="Normal 22" xfId="656"/>
    <cellStyle name="Normal 22 2" xfId="862"/>
    <cellStyle name="Normal 22 3" xfId="887"/>
    <cellStyle name="Normal 22 4" xfId="1403"/>
    <cellStyle name="Normal 23" xfId="657"/>
    <cellStyle name="Normal 23 2" xfId="863"/>
    <cellStyle name="Normal 23 3" xfId="1107"/>
    <cellStyle name="Normal 23 3 2" xfId="1329"/>
    <cellStyle name="Normal 23 4" xfId="1404"/>
    <cellStyle name="Normal 24" xfId="662"/>
    <cellStyle name="Normal 24 2" xfId="866"/>
    <cellStyle name="Normal 24 3" xfId="1405"/>
    <cellStyle name="Normal 25" xfId="666"/>
    <cellStyle name="Normal 25 2" xfId="1406"/>
    <cellStyle name="Normal 26" xfId="665"/>
    <cellStyle name="Normal 26 2" xfId="873"/>
    <cellStyle name="Normal 26 3" xfId="1407"/>
    <cellStyle name="Normal 27" xfId="878"/>
    <cellStyle name="Normal 27 2" xfId="894"/>
    <cellStyle name="Normal 27 3" xfId="1408"/>
    <cellStyle name="Normal 28" xfId="879"/>
    <cellStyle name="Normal 28 2" xfId="895"/>
    <cellStyle name="Normal 28 3" xfId="1409"/>
    <cellStyle name="Normal 29" xfId="888"/>
    <cellStyle name="Normal 29 2" xfId="1410"/>
    <cellStyle name="Normal 3" xfId="374"/>
    <cellStyle name="Normal 3 2" xfId="375"/>
    <cellStyle name="Normal 3 2 2" xfId="775"/>
    <cellStyle name="Normal 3 2 3" xfId="1411"/>
    <cellStyle name="Normal 3 3" xfId="645"/>
    <cellStyle name="Normal 3 4" xfId="1273"/>
    <cellStyle name="Normal 30" xfId="1332"/>
    <cellStyle name="Normal 30 2" xfId="1412"/>
    <cellStyle name="Normal 31" xfId="1413"/>
    <cellStyle name="Normal 32" xfId="1414"/>
    <cellStyle name="Normal 33" xfId="1415"/>
    <cellStyle name="Normal 34" xfId="1371"/>
    <cellStyle name="Normal 4" xfId="376"/>
    <cellStyle name="Normal 4 2" xfId="377"/>
    <cellStyle name="Normal 4 2 2" xfId="1015"/>
    <cellStyle name="Normal 4 3" xfId="776"/>
    <cellStyle name="Normal 4 4" xfId="1274"/>
    <cellStyle name="Normal 5" xfId="378"/>
    <cellStyle name="Normal 5 2" xfId="379"/>
    <cellStyle name="Normal 5 2 2" xfId="777"/>
    <cellStyle name="Normal 5 2 3" xfId="1531"/>
    <cellStyle name="Normal 5 3" xfId="1275"/>
    <cellStyle name="Normal 6" xfId="380"/>
    <cellStyle name="Normal 6 2" xfId="778"/>
    <cellStyle name="Normal 6 3" xfId="1014"/>
    <cellStyle name="Normal 6 4" xfId="1276"/>
    <cellStyle name="Normal 6 5" xfId="1416"/>
    <cellStyle name="Normal 7" xfId="381"/>
    <cellStyle name="Normal 7 2" xfId="779"/>
    <cellStyle name="Normal 7 3" xfId="1013"/>
    <cellStyle name="Normal 7 4" xfId="1277"/>
    <cellStyle name="Normal 7 5" xfId="1417"/>
    <cellStyle name="Normal 8" xfId="382"/>
    <cellStyle name="Normal 8 2" xfId="780"/>
    <cellStyle name="Normal 8 3" xfId="1278"/>
    <cellStyle name="Normal 9" xfId="383"/>
    <cellStyle name="Normal 9 2" xfId="781"/>
    <cellStyle name="Normal 9 3" xfId="1279"/>
    <cellStyle name="Normal 9 4" xfId="1418"/>
    <cellStyle name="Normal Cells" xfId="384"/>
    <cellStyle name="Normal Cells 2" xfId="385"/>
    <cellStyle name="Normal Cells 3" xfId="386"/>
    <cellStyle name="Normal Cells 3 2" xfId="387"/>
    <cellStyle name="Normal_betty1" xfId="388"/>
    <cellStyle name="Normal_betty1 2" xfId="644"/>
    <cellStyle name="Normal_k_Margrethe" xfId="389"/>
    <cellStyle name="Normal_Kap 2" xfId="390"/>
    <cellStyle name="Normal_Kap 7 - basic inf tabell 11" xfId="1590"/>
    <cellStyle name="Normal_Kredittrisiko" xfId="391"/>
    <cellStyle name="Normal_Mal kap 3-DAM" xfId="650"/>
    <cellStyle name="Normal_tabeller.xls" xfId="392"/>
    <cellStyle name="Normal_tabeller.xls 2" xfId="393"/>
    <cellStyle name="Normal_tabeller.xls 2 2" xfId="628"/>
    <cellStyle name="Normal_tabeller.xls 3" xfId="394"/>
    <cellStyle name="Normal_tabeller.xls 3 2" xfId="647"/>
    <cellStyle name="Normal_tabeller.xls 4" xfId="646"/>
    <cellStyle name="Normal_tabeller.xls 5" xfId="395"/>
    <cellStyle name="Normal_tabeller.xls 5 2" xfId="648"/>
    <cellStyle name="Normal_tabeller.xls 6" xfId="649"/>
    <cellStyle name="Normal2" xfId="396"/>
    <cellStyle name="Normale_BP Mod2" xfId="397"/>
    <cellStyle name="NormalGB" xfId="398"/>
    <cellStyle name="Normalny_DnB" xfId="1280"/>
    <cellStyle name="Note" xfId="638"/>
    <cellStyle name="Note 2" xfId="1281"/>
    <cellStyle name="Note 3" xfId="1419"/>
    <cellStyle name="Note_Expenses (1)" xfId="1368"/>
    <cellStyle name="Notes" xfId="399"/>
    <cellStyle name="number" xfId="400"/>
    <cellStyle name="Nøytral 2" xfId="401"/>
    <cellStyle name="Obliczenia" xfId="1282"/>
    <cellStyle name="Output" xfId="402"/>
    <cellStyle name="Output 2" xfId="1283"/>
    <cellStyle name="Output_Expenses (1)" xfId="1369"/>
    <cellStyle name="Overskrift 1 2" xfId="403"/>
    <cellStyle name="Overskrift 2 2" xfId="404"/>
    <cellStyle name="Overskrift 3 2" xfId="405"/>
    <cellStyle name="Overskrift 4 2" xfId="406"/>
    <cellStyle name="Page header" xfId="407"/>
    <cellStyle name="Page header 2" xfId="408"/>
    <cellStyle name="Page header 3" xfId="409"/>
    <cellStyle name="Page header 3 2" xfId="410"/>
    <cellStyle name="Page Heading Large" xfId="411"/>
    <cellStyle name="Page Heading Small" xfId="412"/>
    <cellStyle name="Page Number" xfId="413"/>
    <cellStyle name="Paryškinimas 1" xfId="414"/>
    <cellStyle name="Paryškinimas 2" xfId="415"/>
    <cellStyle name="Paryškinimas 3" xfId="416"/>
    <cellStyle name="Paryškinimas 4" xfId="417"/>
    <cellStyle name="Paryškinimas 5" xfId="418"/>
    <cellStyle name="Paryškinimas 6" xfId="419"/>
    <cellStyle name="Pastaba" xfId="420"/>
    <cellStyle name="Pastaba 2" xfId="421"/>
    <cellStyle name="Pavadinimas" xfId="422"/>
    <cellStyle name="pb_page_heading_LS" xfId="423"/>
    <cellStyle name="Percent" xfId="1589"/>
    <cellStyle name="Percent [0]" xfId="424"/>
    <cellStyle name="Percent [1]" xfId="425"/>
    <cellStyle name="Percent [1] 2" xfId="782"/>
    <cellStyle name="Percent [2]" xfId="426"/>
    <cellStyle name="Percent [2] 2" xfId="783"/>
    <cellStyle name="Percent 2" xfId="654"/>
    <cellStyle name="Percent 3" xfId="655"/>
    <cellStyle name="Percent Hard" xfId="427"/>
    <cellStyle name="Percent*" xfId="428"/>
    <cellStyle name="Percentneg" xfId="429"/>
    <cellStyle name="Percentuale_INV2" xfId="430"/>
    <cellStyle name="Price" xfId="431"/>
    <cellStyle name="Profit figure" xfId="432"/>
    <cellStyle name="Profit figure 2" xfId="784"/>
    <cellStyle name="Prosent 2" xfId="433"/>
    <cellStyle name="Prosent 2 2" xfId="434"/>
    <cellStyle name="Prosent 2 2 2" xfId="1284"/>
    <cellStyle name="Prosent 2 2 3" xfId="1420"/>
    <cellStyle name="Prosent 2 3" xfId="435"/>
    <cellStyle name="Prosent 2 3 2" xfId="787"/>
    <cellStyle name="Prosent 2 3 3" xfId="1532"/>
    <cellStyle name="Prosent 2 4" xfId="786"/>
    <cellStyle name="Prosent 2 5" xfId="1029"/>
    <cellStyle name="Prosent 2 6" xfId="1533"/>
    <cellStyle name="Prosent 3" xfId="436"/>
    <cellStyle name="Prosent 3 2" xfId="437"/>
    <cellStyle name="Prosent 3 2 2" xfId="789"/>
    <cellStyle name="Prosent 3 2 3" xfId="1534"/>
    <cellStyle name="Prosent 3 3" xfId="788"/>
    <cellStyle name="Prosent 3 4" xfId="1535"/>
    <cellStyle name="Prosent 4" xfId="438"/>
    <cellStyle name="Prosent 4 2" xfId="790"/>
    <cellStyle name="Prosent 5" xfId="439"/>
    <cellStyle name="Prosent 5 2" xfId="791"/>
    <cellStyle name="Prosent 5 3" xfId="1008"/>
    <cellStyle name="Prosent 5 4" xfId="1536"/>
    <cellStyle name="Prosent 6" xfId="440"/>
    <cellStyle name="Prosent 6 2" xfId="998"/>
    <cellStyle name="Prosent 7" xfId="785"/>
    <cellStyle name="Prosent 8" xfId="890"/>
    <cellStyle name="RaekkeNiv1" xfId="441"/>
    <cellStyle name="RaekkeNiv1 2" xfId="792"/>
    <cellStyle name="RaekkeNiv1 2 2" xfId="867"/>
    <cellStyle name="RaekkeNiv1 3" xfId="1421"/>
    <cellStyle name="RaekkeNiv2" xfId="442"/>
    <cellStyle name="RaekkeNiv2 2" xfId="793"/>
    <cellStyle name="RaekkeNiv2 2 2" xfId="871"/>
    <cellStyle name="RaekkeNiv2 3" xfId="1422"/>
    <cellStyle name="RaekkeNiv3" xfId="443"/>
    <cellStyle name="RaekkeNiv3 2" xfId="794"/>
    <cellStyle name="RaekkeNiv3 2 2" xfId="877"/>
    <cellStyle name="RaekkeNiv3 3" xfId="1537"/>
    <cellStyle name="RaekkeNiv4" xfId="444"/>
    <cellStyle name="RaekkeNiv4 2" xfId="795"/>
    <cellStyle name="RaekkeNiv4 2 2" xfId="868"/>
    <cellStyle name="RaekkeNiv4 3" xfId="1538"/>
    <cellStyle name="Ratio" xfId="445"/>
    <cellStyle name="Reuters Cells" xfId="446"/>
    <cellStyle name="Reuters Cells 2" xfId="447"/>
    <cellStyle name="Reuters Cells 3" xfId="448"/>
    <cellStyle name="Reuters Cells 3 2" xfId="449"/>
    <cellStyle name="Salomon Logo" xfId="450"/>
    <cellStyle name="ScotchRule" xfId="451"/>
    <cellStyle name="Shaded" xfId="452"/>
    <cellStyle name="ShadedCells_Database" xfId="453"/>
    <cellStyle name="SimCorp_Data" xfId="454"/>
    <cellStyle name="Single Accounting" xfId="455"/>
    <cellStyle name="Skaičiavimas" xfId="456"/>
    <cellStyle name="Standaard_Blad1" xfId="457"/>
    <cellStyle name="Standard_01d Geographische Märkte" xfId="458"/>
    <cellStyle name="Stil 1" xfId="459"/>
    <cellStyle name="Stil 1 2" xfId="460"/>
    <cellStyle name="Stil 1 2 2" xfId="796"/>
    <cellStyle name="Stil 1 2 3" xfId="1005"/>
    <cellStyle name="Stil 1 2 4" xfId="1539"/>
    <cellStyle name="Stil 1 3" xfId="461"/>
    <cellStyle name="Stil 1 3 2" xfId="462"/>
    <cellStyle name="Stil 1 3 2 2" xfId="798"/>
    <cellStyle name="Stil 1 3 2 3" xfId="1540"/>
    <cellStyle name="Stil 1 3 3" xfId="797"/>
    <cellStyle name="Stil 1 3 4" xfId="1541"/>
    <cellStyle name="Stil 1 4" xfId="463"/>
    <cellStyle name="Stil 1 4 2" xfId="799"/>
    <cellStyle name="Stil 1 4 3" xfId="1542"/>
    <cellStyle name="Stil 10" xfId="464"/>
    <cellStyle name="Stil 10 2" xfId="800"/>
    <cellStyle name="Stil 10 3" xfId="1543"/>
    <cellStyle name="Stil 11" xfId="465"/>
    <cellStyle name="Stil 11 2" xfId="801"/>
    <cellStyle name="Stil 11 3" xfId="1544"/>
    <cellStyle name="Stil 12" xfId="466"/>
    <cellStyle name="Stil 12 2" xfId="802"/>
    <cellStyle name="Stil 12 3" xfId="1545"/>
    <cellStyle name="Stil 13" xfId="467"/>
    <cellStyle name="Stil 14" xfId="468"/>
    <cellStyle name="Stil 14 2" xfId="803"/>
    <cellStyle name="Stil 14 3" xfId="1546"/>
    <cellStyle name="Stil 15" xfId="469"/>
    <cellStyle name="Stil 15 2" xfId="804"/>
    <cellStyle name="Stil 15 3" xfId="1547"/>
    <cellStyle name="Stil 16" xfId="470"/>
    <cellStyle name="Stil 16 2" xfId="805"/>
    <cellStyle name="Stil 16 3" xfId="1548"/>
    <cellStyle name="Stil 17" xfId="471"/>
    <cellStyle name="Stil 17 2" xfId="806"/>
    <cellStyle name="Stil 17 3" xfId="1549"/>
    <cellStyle name="Stil 18" xfId="472"/>
    <cellStyle name="Stil 18 2" xfId="807"/>
    <cellStyle name="Stil 18 3" xfId="1550"/>
    <cellStyle name="Stil 19" xfId="473"/>
    <cellStyle name="Stil 19 2" xfId="808"/>
    <cellStyle name="Stil 19 3" xfId="1551"/>
    <cellStyle name="Stil 2" xfId="474"/>
    <cellStyle name="Stil 2 2" xfId="933"/>
    <cellStyle name="Stil 20" xfId="475"/>
    <cellStyle name="Stil 20 2" xfId="809"/>
    <cellStyle name="Stil 20 3" xfId="1552"/>
    <cellStyle name="Stil 21" xfId="476"/>
    <cellStyle name="Stil 21 2" xfId="810"/>
    <cellStyle name="Stil 21 3" xfId="1553"/>
    <cellStyle name="Stil 22" xfId="477"/>
    <cellStyle name="Stil 22 2" xfId="811"/>
    <cellStyle name="Stil 22 3" xfId="1554"/>
    <cellStyle name="Stil 23" xfId="478"/>
    <cellStyle name="Stil 23 2" xfId="812"/>
    <cellStyle name="Stil 23 3" xfId="1555"/>
    <cellStyle name="Stil 24" xfId="479"/>
    <cellStyle name="Stil 24 2" xfId="813"/>
    <cellStyle name="Stil 24 3" xfId="1556"/>
    <cellStyle name="Stil 25" xfId="480"/>
    <cellStyle name="Stil 25 2" xfId="814"/>
    <cellStyle name="Stil 25 3" xfId="1557"/>
    <cellStyle name="Stil 26" xfId="481"/>
    <cellStyle name="Stil 26 2" xfId="815"/>
    <cellStyle name="Stil 26 3" xfId="1558"/>
    <cellStyle name="Stil 27" xfId="482"/>
    <cellStyle name="Stil 27 2" xfId="816"/>
    <cellStyle name="Stil 27 3" xfId="1559"/>
    <cellStyle name="Stil 28" xfId="483"/>
    <cellStyle name="Stil 29" xfId="484"/>
    <cellStyle name="Stil 3" xfId="485"/>
    <cellStyle name="Stil 3 2" xfId="817"/>
    <cellStyle name="Stil 3 3" xfId="1560"/>
    <cellStyle name="Stil 30" xfId="486"/>
    <cellStyle name="Stil 30 2" xfId="818"/>
    <cellStyle name="Stil 30 3" xfId="1561"/>
    <cellStyle name="Stil 31" xfId="487"/>
    <cellStyle name="Stil 31 2" xfId="819"/>
    <cellStyle name="Stil 31 3" xfId="1562"/>
    <cellStyle name="Stil 32" xfId="488"/>
    <cellStyle name="Stil 32 2" xfId="820"/>
    <cellStyle name="Stil 32 3" xfId="1563"/>
    <cellStyle name="Stil 33" xfId="489"/>
    <cellStyle name="Stil 33 2" xfId="821"/>
    <cellStyle name="Stil 33 3" xfId="1564"/>
    <cellStyle name="Stil 34" xfId="490"/>
    <cellStyle name="Stil 34 2" xfId="822"/>
    <cellStyle name="Stil 34 3" xfId="1565"/>
    <cellStyle name="Stil 35" xfId="491"/>
    <cellStyle name="Stil 35 2" xfId="823"/>
    <cellStyle name="Stil 35 3" xfId="1566"/>
    <cellStyle name="Stil 36" xfId="492"/>
    <cellStyle name="Stil 36 2" xfId="824"/>
    <cellStyle name="Stil 36 3" xfId="1567"/>
    <cellStyle name="Stil 37" xfId="493"/>
    <cellStyle name="Stil 37 2" xfId="825"/>
    <cellStyle name="Stil 37 3" xfId="1568"/>
    <cellStyle name="Stil 38" xfId="494"/>
    <cellStyle name="Stil 38 2" xfId="826"/>
    <cellStyle name="Stil 38 3" xfId="1569"/>
    <cellStyle name="Stil 39" xfId="495"/>
    <cellStyle name="Stil 4" xfId="496"/>
    <cellStyle name="Stil 4 2" xfId="827"/>
    <cellStyle name="Stil 4 3" xfId="1570"/>
    <cellStyle name="Stil 40" xfId="497"/>
    <cellStyle name="Stil 41" xfId="498"/>
    <cellStyle name="Stil 42" xfId="499"/>
    <cellStyle name="Stil 43" xfId="500"/>
    <cellStyle name="Stil 44" xfId="501"/>
    <cellStyle name="Stil 45" xfId="502"/>
    <cellStyle name="Stil 45 2" xfId="828"/>
    <cellStyle name="Stil 45 3" xfId="1571"/>
    <cellStyle name="Stil 46" xfId="503"/>
    <cellStyle name="Stil 46 2" xfId="829"/>
    <cellStyle name="Stil 46 3" xfId="1572"/>
    <cellStyle name="Stil 47" xfId="504"/>
    <cellStyle name="Stil 47 2" xfId="830"/>
    <cellStyle name="Stil 47 3" xfId="1573"/>
    <cellStyle name="Stil 48" xfId="505"/>
    <cellStyle name="Stil 48 2" xfId="831"/>
    <cellStyle name="Stil 48 3" xfId="1574"/>
    <cellStyle name="Stil 49" xfId="506"/>
    <cellStyle name="Stil 5" xfId="507"/>
    <cellStyle name="Stil 5 2" xfId="832"/>
    <cellStyle name="Stil 5 3" xfId="1575"/>
    <cellStyle name="Stil 50" xfId="508"/>
    <cellStyle name="Stil 51" xfId="509"/>
    <cellStyle name="Stil 51 2" xfId="833"/>
    <cellStyle name="Stil 51 3" xfId="1576"/>
    <cellStyle name="Stil 52" xfId="510"/>
    <cellStyle name="Stil 52 2" xfId="834"/>
    <cellStyle name="Stil 52 3" xfId="1577"/>
    <cellStyle name="Stil 53" xfId="511"/>
    <cellStyle name="Stil 53 2" xfId="835"/>
    <cellStyle name="Stil 53 3" xfId="1578"/>
    <cellStyle name="Stil 54" xfId="512"/>
    <cellStyle name="Stil 54 2" xfId="836"/>
    <cellStyle name="Stil 54 3" xfId="1579"/>
    <cellStyle name="Stil 55" xfId="513"/>
    <cellStyle name="Stil 56" xfId="514"/>
    <cellStyle name="Stil 57" xfId="515"/>
    <cellStyle name="Stil 58" xfId="516"/>
    <cellStyle name="Stil 6" xfId="517"/>
    <cellStyle name="Stil 6 2" xfId="837"/>
    <cellStyle name="Stil 6 3" xfId="1580"/>
    <cellStyle name="Stil 7" xfId="518"/>
    <cellStyle name="Stil 7 2" xfId="838"/>
    <cellStyle name="Stil 7 3" xfId="1581"/>
    <cellStyle name="Stil 8" xfId="519"/>
    <cellStyle name="Stil 8 2" xfId="839"/>
    <cellStyle name="Stil 8 3" xfId="1582"/>
    <cellStyle name="Stil 9" xfId="520"/>
    <cellStyle name="Stil 9 2" xfId="840"/>
    <cellStyle name="Stil 9 3" xfId="1583"/>
    <cellStyle name="Style 1" xfId="1423"/>
    <cellStyle name="Style D green" xfId="521"/>
    <cellStyle name="Style E" xfId="522"/>
    <cellStyle name="Style H" xfId="523"/>
    <cellStyle name="Sub total" xfId="524"/>
    <cellStyle name="Sub total 10" xfId="1069"/>
    <cellStyle name="Sub total 11" xfId="1068"/>
    <cellStyle name="Sub total 12" xfId="897"/>
    <cellStyle name="Sub total 13" xfId="1021"/>
    <cellStyle name="Sub total 14" xfId="918"/>
    <cellStyle name="Sub total 15" xfId="1070"/>
    <cellStyle name="Sub total 16" xfId="917"/>
    <cellStyle name="Sub total 17" xfId="905"/>
    <cellStyle name="Sub total 18" xfId="922"/>
    <cellStyle name="Sub total 19" xfId="1002"/>
    <cellStyle name="Sub total 2" xfId="525"/>
    <cellStyle name="Sub total 20" xfId="1009"/>
    <cellStyle name="Sub total 21" xfId="1077"/>
    <cellStyle name="Sub total 22" xfId="904"/>
    <cellStyle name="Sub total 23" xfId="899"/>
    <cellStyle name="Sub total 24" xfId="1007"/>
    <cellStyle name="Sub total 25" xfId="1097"/>
    <cellStyle name="Sub total 26" xfId="1092"/>
    <cellStyle name="Sub total 3" xfId="526"/>
    <cellStyle name="Sub total 3 2" xfId="527"/>
    <cellStyle name="Sub total 4" xfId="1004"/>
    <cellStyle name="Sub total 5" xfId="1044"/>
    <cellStyle name="Sub total 6" xfId="910"/>
    <cellStyle name="Sub total 7" xfId="975"/>
    <cellStyle name="Sub total 8" xfId="915"/>
    <cellStyle name="Sub total 9" xfId="986"/>
    <cellStyle name="Subtitle" xfId="528"/>
    <cellStyle name="Suma" xfId="529"/>
    <cellStyle name="Suma 2" xfId="1285"/>
    <cellStyle name="Summa" xfId="530"/>
    <cellStyle name="Summa 2" xfId="1018"/>
    <cellStyle name="Summa 3" xfId="1074"/>
    <cellStyle name="Summa 4" xfId="928"/>
    <cellStyle name="Summa 5" xfId="1006"/>
    <cellStyle name="Summa 6" xfId="901"/>
    <cellStyle name="Summa 7" xfId="1019"/>
    <cellStyle name="Susietas langelis" xfId="531"/>
    <cellStyle name="SwitchCell" xfId="532"/>
    <cellStyle name="Tabelltittel" xfId="1334"/>
    <cellStyle name="Table Col Head" xfId="533"/>
    <cellStyle name="Table end" xfId="534"/>
    <cellStyle name="Table end 2" xfId="535"/>
    <cellStyle name="Table end 3" xfId="536"/>
    <cellStyle name="Table end 3 2" xfId="537"/>
    <cellStyle name="Table head" xfId="538"/>
    <cellStyle name="Table head 2" xfId="539"/>
    <cellStyle name="Table head 3" xfId="540"/>
    <cellStyle name="Table head 3 2" xfId="541"/>
    <cellStyle name="Table head 4" xfId="1071"/>
    <cellStyle name="Table head 5" xfId="1075"/>
    <cellStyle name="Table head 6" xfId="1010"/>
    <cellStyle name="Table head 7" xfId="1017"/>
    <cellStyle name="Table head 8" xfId="927"/>
    <cellStyle name="Table head 9" xfId="935"/>
    <cellStyle name="Table Head Aligned" xfId="542"/>
    <cellStyle name="Table Head Blue" xfId="543"/>
    <cellStyle name="Table Head Green" xfId="544"/>
    <cellStyle name="Table Head_03-Egne aksjer 1002" xfId="545"/>
    <cellStyle name="Table Heading" xfId="546"/>
    <cellStyle name="Table Source" xfId="547"/>
    <cellStyle name="Table Sub Head" xfId="548"/>
    <cellStyle name="Table Text" xfId="549"/>
    <cellStyle name="table text bold" xfId="550"/>
    <cellStyle name="table text bold 2" xfId="551"/>
    <cellStyle name="table text bold 3" xfId="552"/>
    <cellStyle name="table text bold 3 2" xfId="553"/>
    <cellStyle name="table text bold green" xfId="554"/>
    <cellStyle name="table text bold green 2" xfId="555"/>
    <cellStyle name="table text bold_Q Sum_Res N" xfId="925"/>
    <cellStyle name="table text light" xfId="556"/>
    <cellStyle name="table text light 2" xfId="557"/>
    <cellStyle name="table text light 3" xfId="558"/>
    <cellStyle name="table text light 3 2" xfId="559"/>
    <cellStyle name="Table Title" xfId="560"/>
    <cellStyle name="Table Units" xfId="561"/>
    <cellStyle name="Table_Header" xfId="562"/>
    <cellStyle name="TableBorder" xfId="563"/>
    <cellStyle name="TableBorder 2" xfId="841"/>
    <cellStyle name="TableColumnHeader" xfId="564"/>
    <cellStyle name="TableHeading" xfId="565"/>
    <cellStyle name="TableHeading 2" xfId="842"/>
    <cellStyle name="TableHighlight" xfId="566"/>
    <cellStyle name="TableHighlight 2" xfId="843"/>
    <cellStyle name="TableNote" xfId="567"/>
    <cellStyle name="TableNote 2" xfId="844"/>
    <cellStyle name="Tekst objaśnienia" xfId="1286"/>
    <cellStyle name="Tekst ostrzeżenia" xfId="1287"/>
    <cellStyle name="test a style" xfId="568"/>
    <cellStyle name="Text" xfId="569"/>
    <cellStyle name="Text [3]" xfId="570"/>
    <cellStyle name="Text [5]" xfId="571"/>
    <cellStyle name="Text 1" xfId="572"/>
    <cellStyle name="Text 2" xfId="573"/>
    <cellStyle name="Text Head 1" xfId="574"/>
    <cellStyle name="Text Head 2" xfId="575"/>
    <cellStyle name="Text Indent 1" xfId="576"/>
    <cellStyle name="Text Indent 2" xfId="577"/>
    <cellStyle name="Tikrinimo langelis" xfId="578"/>
    <cellStyle name="Times 10" xfId="579"/>
    <cellStyle name="Times 12" xfId="580"/>
    <cellStyle name="Title" xfId="581"/>
    <cellStyle name="Title 2" xfId="1288"/>
    <cellStyle name="Title_Expenses (1)" xfId="1370"/>
    <cellStyle name="Titles" xfId="582"/>
    <cellStyle name="Tittel 2" xfId="583"/>
    <cellStyle name="TOC" xfId="584"/>
    <cellStyle name="TOC 1" xfId="585"/>
    <cellStyle name="TOC 2" xfId="586"/>
    <cellStyle name="Total" xfId="587"/>
    <cellStyle name="Total 2" xfId="1289"/>
    <cellStyle name="Total Currency" xfId="588"/>
    <cellStyle name="Total Normal" xfId="589"/>
    <cellStyle name="Total_06-Tilknytta 0906" xfId="1290"/>
    <cellStyle name="Totalt 2" xfId="590"/>
    <cellStyle name="ts" xfId="591"/>
    <cellStyle name="Tusenskille [0]_Bok2" xfId="592"/>
    <cellStyle name="Tusenskille 10" xfId="593"/>
    <cellStyle name="Tusenskille 10 2" xfId="845"/>
    <cellStyle name="Tusenskille 10 3" xfId="1424"/>
    <cellStyle name="Tusenskille 11" xfId="594"/>
    <cellStyle name="Tusenskille 11 2" xfId="846"/>
    <cellStyle name="Tusenskille 11 3" xfId="1425"/>
    <cellStyle name="Tusenskille 12" xfId="595"/>
    <cellStyle name="Tusenskille 12 2" xfId="847"/>
    <cellStyle name="Tusenskille 12 3" xfId="1426"/>
    <cellStyle name="Tusenskille 13" xfId="596"/>
    <cellStyle name="Tusenskille 13 2" xfId="848"/>
    <cellStyle name="Tusenskille 13 3" xfId="1427"/>
    <cellStyle name="Tusenskille 14" xfId="597"/>
    <cellStyle name="Tusenskille 14 2" xfId="849"/>
    <cellStyle name="Tusenskille 14 3" xfId="1584"/>
    <cellStyle name="Tusenskille 15" xfId="598"/>
    <cellStyle name="Tusenskille 15 2" xfId="850"/>
    <cellStyle name="Tusenskille 15 3" xfId="1428"/>
    <cellStyle name="Tusenskille 16" xfId="599"/>
    <cellStyle name="Tusenskille 16 2" xfId="851"/>
    <cellStyle name="Tusenskille 16 3" xfId="1429"/>
    <cellStyle name="Tusenskille 17" xfId="600"/>
    <cellStyle name="Tusenskille 17 2" xfId="852"/>
    <cellStyle name="Tusenskille 17 3" xfId="1430"/>
    <cellStyle name="Tusenskille 18" xfId="1431"/>
    <cellStyle name="Tusenskille 19" xfId="1432"/>
    <cellStyle name="Tusenskille 2" xfId="601"/>
    <cellStyle name="Tusenskille 2 2" xfId="853"/>
    <cellStyle name="Tusenskille 2 3" xfId="1033"/>
    <cellStyle name="Tusenskille 2 3 2" xfId="1433"/>
    <cellStyle name="Tusenskille 20" xfId="1434"/>
    <cellStyle name="Tusenskille 21" xfId="1435"/>
    <cellStyle name="Tusenskille 22" xfId="1436"/>
    <cellStyle name="Tusenskille 23" xfId="1437"/>
    <cellStyle name="Tusenskille 24" xfId="1438"/>
    <cellStyle name="Tusenskille 25" xfId="1439"/>
    <cellStyle name="Tusenskille 26" xfId="1440"/>
    <cellStyle name="Tusenskille 27" xfId="1441"/>
    <cellStyle name="Tusenskille 28" xfId="1442"/>
    <cellStyle name="Tusenskille 29" xfId="1443"/>
    <cellStyle name="Tusenskille 3" xfId="602"/>
    <cellStyle name="Tusenskille 3 2" xfId="854"/>
    <cellStyle name="Tusenskille 3 2 2" xfId="1291"/>
    <cellStyle name="Tusenskille 3 3" xfId="1001"/>
    <cellStyle name="Tusenskille 3 4" xfId="1585"/>
    <cellStyle name="Tusenskille 4" xfId="603"/>
    <cellStyle name="Tusenskille 4 2" xfId="663"/>
    <cellStyle name="Tusenskille 4 2 2" xfId="1319"/>
    <cellStyle name="Tusenskille 4 3" xfId="855"/>
    <cellStyle name="Tusenskille 4 4" xfId="1000"/>
    <cellStyle name="Tusenskille 4 4 2" xfId="1330"/>
    <cellStyle name="Tusenskille 4 5" xfId="1444"/>
    <cellStyle name="Tusenskille 5" xfId="604"/>
    <cellStyle name="Tusenskille 5 2" xfId="856"/>
    <cellStyle name="Tusenskille 5 3" xfId="999"/>
    <cellStyle name="Tusenskille 5 4" xfId="1586"/>
    <cellStyle name="Tusenskille 6" xfId="605"/>
    <cellStyle name="Tusenskille 6 2" xfId="857"/>
    <cellStyle name="Tusenskille 7" xfId="606"/>
    <cellStyle name="Tusenskille 7 2" xfId="858"/>
    <cellStyle name="Tusenskille 7 3" xfId="1587"/>
    <cellStyle name="Tusenskille 8" xfId="607"/>
    <cellStyle name="Tusenskille 8 2" xfId="859"/>
    <cellStyle name="Tusenskille 8 3" xfId="1445"/>
    <cellStyle name="Tusenskille 9" xfId="608"/>
    <cellStyle name="Tusenskille 9 2" xfId="860"/>
    <cellStyle name="Tusenskille 9 3" xfId="1446"/>
    <cellStyle name="Tytuł" xfId="1292"/>
    <cellStyle name="Underline_Single" xfId="609"/>
    <cellStyle name="Utdata 2" xfId="610"/>
    <cellStyle name="Uthevingsfarge1 2" xfId="611"/>
    <cellStyle name="Uthevingsfarge2 2" xfId="612"/>
    <cellStyle name="Uthevingsfarge3 2" xfId="613"/>
    <cellStyle name="Uthevingsfarge4 2" xfId="614"/>
    <cellStyle name="Uthevingsfarge5 2" xfId="615"/>
    <cellStyle name="Uthevingsfarge6 2" xfId="616"/>
    <cellStyle name="Uwaga" xfId="1293"/>
    <cellStyle name="Valuta (0)_Costi" xfId="617"/>
    <cellStyle name="Varseltekst 2" xfId="618"/>
    <cellStyle name="w" xfId="619"/>
    <cellStyle name="Warburg" xfId="620"/>
    <cellStyle name="Warning Text" xfId="639"/>
    <cellStyle name="Währung [0]_050526 Ratios Denmark without banks" xfId="621"/>
    <cellStyle name="Währung_050526 Ratios Denmark without banks" xfId="622"/>
    <cellStyle name="Year" xfId="623"/>
    <cellStyle name="Year 2" xfId="624"/>
    <cellStyle name="Year 3" xfId="625"/>
    <cellStyle name="Year 3 2" xfId="626"/>
    <cellStyle name="YearFormat" xfId="1294"/>
    <cellStyle name="Yen" xfId="627"/>
    <cellStyle name="Złe" xfId="1295"/>
    <cellStyle name="Акцент1" xfId="1296"/>
    <cellStyle name="Акцент2" xfId="1297"/>
    <cellStyle name="Акцент3" xfId="1298"/>
    <cellStyle name="Акцент4" xfId="1299"/>
    <cellStyle name="Акцент5" xfId="1300"/>
    <cellStyle name="Акцент6" xfId="1301"/>
    <cellStyle name="Ввод " xfId="1302"/>
    <cellStyle name="Вывод" xfId="1303"/>
    <cellStyle name="Вычисление" xfId="1304"/>
    <cellStyle name="Заголовок 1" xfId="1305"/>
    <cellStyle name="Заголовок 2" xfId="1306"/>
    <cellStyle name="Заголовок 3" xfId="1307"/>
    <cellStyle name="Заголовок 4" xfId="1308"/>
    <cellStyle name="Итог" xfId="1309"/>
    <cellStyle name="Контрольная ячейка" xfId="1310"/>
    <cellStyle name="Название" xfId="1311"/>
    <cellStyle name="Нейтральный" xfId="1312"/>
    <cellStyle name="Обычный_Книга2" xfId="1447"/>
    <cellStyle name="Плохой" xfId="1313"/>
    <cellStyle name="Пояснение" xfId="1314"/>
    <cellStyle name="Примечание" xfId="1315"/>
    <cellStyle name="Связанная ячейка" xfId="1316"/>
    <cellStyle name="Текст предупреждения" xfId="1317"/>
    <cellStyle name="Финансовый_Книга2" xfId="1448"/>
    <cellStyle name="Хороший" xfId="1318"/>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FFFF"/>
      <rgbColor rgb="00AB4800"/>
      <rgbColor rgb="00FFFFFF"/>
      <rgbColor rgb="005FAD42"/>
      <rgbColor rgb="00E9A900"/>
      <rgbColor rgb="00F0F0F0"/>
      <rgbColor rgb="007DB1E4"/>
      <rgbColor rgb="007DB1E4"/>
      <rgbColor rgb="00000080"/>
      <rgbColor rgb="007DB1E4"/>
      <rgbColor rgb="00091C5A"/>
      <rgbColor rgb="00FFFFFF"/>
      <rgbColor rgb="00FFFFFF"/>
      <rgbColor rgb="00FFFFFF"/>
      <rgbColor rgb="00E9A900"/>
      <rgbColor rgb="00008AA3"/>
      <rgbColor rgb="005FAD42"/>
      <rgbColor rgb="00AB4800"/>
      <rgbColor rgb="00F0F0F0"/>
      <rgbColor rgb="00FFFFFF"/>
      <rgbColor rgb="00FFFFFF"/>
      <rgbColor rgb="00FFFFFF"/>
      <rgbColor rgb="00FF3600"/>
      <rgbColor rgb="00FF8C13"/>
      <rgbColor rgb="000061C8"/>
      <rgbColor rgb="003FA6CC"/>
      <rgbColor rgb="007DB1E4"/>
      <rgbColor rgb="0072511D"/>
      <rgbColor rgb="00F7F2D0"/>
      <rgbColor rgb="00FFFFFF"/>
      <rgbColor rgb="00FFFFFF"/>
      <rgbColor rgb="007DB1E4"/>
      <rgbColor rgb="003FA6CC"/>
      <rgbColor rgb="000061C8"/>
      <rgbColor rgb="007DB1E4"/>
      <rgbColor rgb="00FF3600"/>
      <rgbColor rgb="00F7F2D0"/>
      <rgbColor rgb="00FF8C13"/>
      <rgbColor rgb="00FFFF00"/>
      <rgbColor rgb="00FFFFFF"/>
      <rgbColor rgb="00FFFFFF"/>
      <rgbColor rgb="00008AA3"/>
      <rgbColor rgb="00FFFFFF"/>
      <rgbColor rgb="007DB1E4"/>
      <rgbColor rgb="00FFFFFF"/>
      <rgbColor rgb="008E003C"/>
      <rgbColor rgb="00003366"/>
      <rgbColor rgb="00FFFFFF"/>
      <rgbColor rgb="00003300"/>
      <rgbColor rgb="00FF3600"/>
      <rgbColor rgb="00000000"/>
      <rgbColor rgb="00FFFFFF"/>
      <rgbColor rgb="00333399"/>
      <rgbColor rgb="00666666"/>
    </indexedColors>
    <mruColors>
      <color rgb="FFFFFF99"/>
      <color rgb="FFEEE5D2"/>
      <color rgb="FF99FF99"/>
      <color rgb="FFE9DDC5"/>
      <color rgb="FFFFCC66"/>
      <color rgb="FF80B9BA"/>
      <color rgb="FFC0C0C0"/>
      <color rgb="FF53959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sharedStrings" Target="sharedStrings.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 (1)'!$B$205:$B$206</c:f>
              <c:strCache>
                <c:ptCount val="1"/>
                <c:pt idx="0">
                  <c:v>31 Dec. 2015</c:v>
                </c:pt>
              </c:strCache>
            </c:strRef>
          </c:tx>
          <c:dPt>
            <c:idx val="0"/>
            <c:bubble3D val="0"/>
            <c:spPr>
              <a:solidFill>
                <a:srgbClr val="80B9BA"/>
              </a:solidFill>
              <a:ln>
                <a:solidFill>
                  <a:schemeClr val="tx1">
                    <a:lumMod val="60000"/>
                    <a:lumOff val="40000"/>
                  </a:schemeClr>
                </a:solidFill>
              </a:ln>
            </c:spPr>
          </c:dPt>
          <c:dPt>
            <c:idx val="1"/>
            <c:bubble3D val="0"/>
            <c:spPr>
              <a:solidFill>
                <a:schemeClr val="bg1"/>
              </a:solidFill>
              <a:ln>
                <a:solidFill>
                  <a:schemeClr val="tx1">
                    <a:lumMod val="60000"/>
                    <a:lumOff val="40000"/>
                  </a:schemeClr>
                </a:solidFill>
              </a:ln>
            </c:spPr>
          </c:dPt>
          <c:dPt>
            <c:idx val="2"/>
            <c:bubble3D val="0"/>
            <c:spPr>
              <a:solidFill>
                <a:srgbClr val="80B9BA"/>
              </a:solidFill>
              <a:ln>
                <a:solidFill>
                  <a:schemeClr val="tx1">
                    <a:lumMod val="60000"/>
                    <a:lumOff val="40000"/>
                  </a:schemeClr>
                </a:solidFill>
              </a:ln>
            </c:spPr>
          </c:dPt>
          <c:dPt>
            <c:idx val="3"/>
            <c:bubble3D val="0"/>
            <c:spPr>
              <a:solidFill>
                <a:schemeClr val="accent2"/>
              </a:solidFill>
              <a:ln>
                <a:solidFill>
                  <a:schemeClr val="tx1">
                    <a:lumMod val="60000"/>
                    <a:lumOff val="40000"/>
                  </a:schemeClr>
                </a:solidFill>
              </a:ln>
            </c:spPr>
          </c:dPt>
          <c:dPt>
            <c:idx val="4"/>
            <c:bubble3D val="0"/>
            <c:spPr>
              <a:solidFill>
                <a:schemeClr val="bg1"/>
              </a:solidFill>
              <a:ln>
                <a:solidFill>
                  <a:schemeClr val="tx1">
                    <a:lumMod val="60000"/>
                    <a:lumOff val="40000"/>
                  </a:schemeClr>
                </a:solidFill>
              </a:ln>
            </c:spPr>
          </c:dPt>
          <c:dPt>
            <c:idx val="5"/>
            <c:bubble3D val="0"/>
            <c:spPr>
              <a:solidFill>
                <a:srgbClr val="80B9BA"/>
              </a:solidFill>
              <a:ln>
                <a:solidFill>
                  <a:schemeClr val="tx1">
                    <a:lumMod val="60000"/>
                    <a:lumOff val="40000"/>
                  </a:schemeClr>
                </a:solidFill>
              </a:ln>
            </c:spPr>
          </c:dPt>
          <c:dPt>
            <c:idx val="6"/>
            <c:bubble3D val="0"/>
            <c:spPr>
              <a:solidFill>
                <a:schemeClr val="accent2"/>
              </a:solidFill>
              <a:ln>
                <a:solidFill>
                  <a:schemeClr val="tx1">
                    <a:lumMod val="60000"/>
                    <a:lumOff val="40000"/>
                  </a:schemeClr>
                </a:solidFill>
              </a:ln>
            </c:spPr>
          </c:dPt>
          <c:dPt>
            <c:idx val="7"/>
            <c:bubble3D val="0"/>
            <c:spPr>
              <a:solidFill>
                <a:schemeClr val="bg1"/>
              </a:solidFill>
              <a:ln>
                <a:solidFill>
                  <a:schemeClr val="tx1">
                    <a:lumMod val="60000"/>
                    <a:lumOff val="40000"/>
                  </a:schemeClr>
                </a:solidFill>
              </a:ln>
            </c:spPr>
          </c:dPt>
          <c:dPt>
            <c:idx val="8"/>
            <c:bubble3D val="0"/>
            <c:spPr>
              <a:solidFill>
                <a:srgbClr val="80B9BA"/>
              </a:solidFill>
              <a:ln>
                <a:solidFill>
                  <a:schemeClr val="tx1">
                    <a:lumMod val="60000"/>
                    <a:lumOff val="40000"/>
                  </a:schemeClr>
                </a:solidFill>
              </a:ln>
            </c:spPr>
          </c:dPt>
          <c:dPt>
            <c:idx val="9"/>
            <c:bubble3D val="0"/>
            <c:spPr>
              <a:solidFill>
                <a:schemeClr val="accent2"/>
              </a:solidFill>
              <a:ln>
                <a:solidFill>
                  <a:schemeClr val="tx1">
                    <a:lumMod val="60000"/>
                    <a:lumOff val="40000"/>
                  </a:schemeClr>
                </a:solidFill>
              </a:ln>
            </c:spPr>
          </c:dPt>
          <c:dPt>
            <c:idx val="10"/>
            <c:bubble3D val="0"/>
            <c:spPr>
              <a:solidFill>
                <a:schemeClr val="bg1"/>
              </a:solidFill>
              <a:ln>
                <a:solidFill>
                  <a:schemeClr val="tx1">
                    <a:lumMod val="60000"/>
                    <a:lumOff val="40000"/>
                  </a:schemeClr>
                </a:solidFill>
              </a:ln>
            </c:spPr>
          </c:dPt>
          <c:dPt>
            <c:idx val="11"/>
            <c:bubble3D val="0"/>
            <c:spPr>
              <a:solidFill>
                <a:srgbClr val="80B9BA"/>
              </a:solidFill>
              <a:ln>
                <a:solidFill>
                  <a:schemeClr val="tx1">
                    <a:lumMod val="60000"/>
                    <a:lumOff val="40000"/>
                  </a:schemeClr>
                </a:solidFill>
              </a:ln>
            </c:spPr>
          </c:dPt>
          <c:dPt>
            <c:idx val="12"/>
            <c:bubble3D val="0"/>
            <c:spPr>
              <a:solidFill>
                <a:schemeClr val="bg1"/>
              </a:solidFill>
              <a:ln>
                <a:solidFill>
                  <a:schemeClr val="tx1">
                    <a:lumMod val="60000"/>
                    <a:lumOff val="40000"/>
                  </a:schemeClr>
                </a:solidFill>
              </a:ln>
            </c:spPr>
          </c:dPt>
          <c:dLbls>
            <c:dLbl>
              <c:idx val="0"/>
              <c:layout>
                <c:manualLayout>
                  <c:x val="-0.33997224954310312"/>
                  <c:y val="7.6466653001398349E-2"/>
                </c:manualLayout>
              </c:layout>
              <c:showLegendKey val="0"/>
              <c:showVal val="0"/>
              <c:showCatName val="1"/>
              <c:showSerName val="0"/>
              <c:showPercent val="1"/>
              <c:showBubbleSize val="0"/>
              <c:separator>
</c:separator>
            </c:dLbl>
            <c:dLbl>
              <c:idx val="1"/>
              <c:layout>
                <c:manualLayout>
                  <c:x val="-0.17023364918455555"/>
                  <c:y val="-7.7142259268301192E-2"/>
                </c:manualLayout>
              </c:layout>
              <c:showLegendKey val="0"/>
              <c:showVal val="0"/>
              <c:showCatName val="1"/>
              <c:showSerName val="0"/>
              <c:showPercent val="1"/>
              <c:showBubbleSize val="0"/>
              <c:separator>
</c:separator>
            </c:dLbl>
            <c:dLbl>
              <c:idx val="2"/>
              <c:layout>
                <c:manualLayout>
                  <c:x val="3.8512068661977955E-2"/>
                  <c:y val="-4.4106302096048544E-2"/>
                </c:manualLayout>
              </c:layout>
              <c:showLegendKey val="0"/>
              <c:showVal val="0"/>
              <c:showCatName val="1"/>
              <c:showSerName val="0"/>
              <c:showPercent val="1"/>
              <c:showBubbleSize val="0"/>
              <c:separator>
</c:separator>
            </c:dLbl>
            <c:dLbl>
              <c:idx val="3"/>
              <c:layout>
                <c:manualLayout>
                  <c:x val="0.20080629392186458"/>
                  <c:y val="5.1819132982248106E-2"/>
                </c:manualLayout>
              </c:layout>
              <c:showLegendKey val="0"/>
              <c:showVal val="0"/>
              <c:showCatName val="1"/>
              <c:showSerName val="0"/>
              <c:showPercent val="1"/>
              <c:showBubbleSize val="0"/>
              <c:separator>
</c:separator>
            </c:dLbl>
            <c:dLbl>
              <c:idx val="4"/>
              <c:layout>
                <c:manualLayout>
                  <c:x val="0.17852796212290434"/>
                  <c:y val="0.19959613573745336"/>
                </c:manualLayout>
              </c:layout>
              <c:showLegendKey val="0"/>
              <c:showVal val="0"/>
              <c:showCatName val="1"/>
              <c:showSerName val="0"/>
              <c:showPercent val="1"/>
              <c:showBubbleSize val="0"/>
              <c:separator>
</c:separator>
            </c:dLbl>
            <c:dLbl>
              <c:idx val="5"/>
              <c:layout>
                <c:manualLayout>
                  <c:x val="8.1398318382763804E-2"/>
                  <c:y val="0.21110766226066335"/>
                </c:manualLayout>
              </c:layout>
              <c:showLegendKey val="0"/>
              <c:showVal val="0"/>
              <c:showCatName val="1"/>
              <c:showSerName val="0"/>
              <c:showPercent val="1"/>
              <c:showBubbleSize val="0"/>
              <c:separator>
</c:separator>
            </c:dLbl>
            <c:dLbl>
              <c:idx val="6"/>
              <c:layout>
                <c:manualLayout>
                  <c:x val="3.7452358129433184E-2"/>
                  <c:y val="0.23194113732471486"/>
                </c:manualLayout>
              </c:layout>
              <c:showLegendKey val="0"/>
              <c:showVal val="0"/>
              <c:showCatName val="1"/>
              <c:showSerName val="0"/>
              <c:showPercent val="1"/>
              <c:showBubbleSize val="0"/>
              <c:separator>
</c:separator>
            </c:dLbl>
            <c:dLbl>
              <c:idx val="7"/>
              <c:layout>
                <c:manualLayout>
                  <c:x val="-0.14770945906803476"/>
                  <c:y val="2.9542549215935708E-2"/>
                </c:manualLayout>
              </c:layout>
              <c:showLegendKey val="0"/>
              <c:showVal val="0"/>
              <c:showCatName val="1"/>
              <c:showSerName val="0"/>
              <c:showPercent val="1"/>
              <c:showBubbleSize val="0"/>
              <c:separator>
</c:separator>
            </c:dLbl>
            <c:dLbl>
              <c:idx val="8"/>
              <c:layout>
                <c:manualLayout>
                  <c:x val="-3.4298979380948308E-2"/>
                  <c:y val="0.15879294109440936"/>
                </c:manualLayout>
              </c:layout>
              <c:showLegendKey val="0"/>
              <c:showVal val="0"/>
              <c:showCatName val="1"/>
              <c:showSerName val="0"/>
              <c:showPercent val="1"/>
              <c:showBubbleSize val="0"/>
              <c:separator>
</c:separator>
            </c:dLbl>
            <c:dLbl>
              <c:idx val="9"/>
              <c:layout>
                <c:manualLayout>
                  <c:x val="-0.21188822526962867"/>
                  <c:y val="0.14032818330833885"/>
                </c:manualLayout>
              </c:layout>
              <c:showLegendKey val="0"/>
              <c:showVal val="0"/>
              <c:showCatName val="1"/>
              <c:showSerName val="0"/>
              <c:showPercent val="1"/>
              <c:showBubbleSize val="0"/>
              <c:separator>
</c:separator>
            </c:dLbl>
            <c:dLbl>
              <c:idx val="10"/>
              <c:layout>
                <c:manualLayout>
                  <c:x val="-9.3347074856031428E-2"/>
                  <c:y val="-7.9463808567578245E-2"/>
                </c:manualLayout>
              </c:layout>
              <c:showLegendKey val="0"/>
              <c:showVal val="0"/>
              <c:showCatName val="1"/>
              <c:showSerName val="0"/>
              <c:showPercent val="1"/>
              <c:showBubbleSize val="0"/>
              <c:separator>
</c:separator>
            </c:dLbl>
            <c:dLbl>
              <c:idx val="11"/>
              <c:layout>
                <c:manualLayout>
                  <c:x val="6.1462209482830092E-2"/>
                  <c:y val="-7.3348463821382201E-2"/>
                </c:manualLayout>
              </c:layout>
              <c:showLegendKey val="0"/>
              <c:showVal val="0"/>
              <c:showCatName val="1"/>
              <c:showSerName val="0"/>
              <c:showPercent val="1"/>
              <c:showBubbleSize val="0"/>
              <c:separator>
</c:separator>
            </c:dLbl>
            <c:dLbl>
              <c:idx val="12"/>
              <c:layout>
                <c:manualLayout>
                  <c:x val="0.17202238004236931"/>
                  <c:y val="-3.8642315193256602E-2"/>
                </c:manualLayout>
              </c:layout>
              <c:showLegendKey val="0"/>
              <c:showVal val="0"/>
              <c:showCatName val="1"/>
              <c:showSerName val="0"/>
              <c:showPercent val="1"/>
              <c:showBubbleSize val="0"/>
              <c:separator>
</c:separator>
            </c:dLbl>
            <c:numFmt formatCode="0%" sourceLinked="0"/>
            <c:spPr>
              <a:ln w="3175"/>
            </c:spPr>
            <c:txPr>
              <a:bodyPr/>
              <a:lstStyle/>
              <a:p>
                <a:pPr>
                  <a:defRPr sz="7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leaderLines>
              <c:spPr>
                <a:ln w="3175"/>
              </c:spPr>
            </c:leaderLines>
          </c:dLbls>
          <c:cat>
            <c:strRef>
              <c:f>'EAD (1)'!$A$207:$A$216</c:f>
              <c:strCache>
                <c:ptCount val="10"/>
                <c:pt idx="0">
                  <c:v>Retail store facility building loans</c:v>
                </c:pt>
                <c:pt idx="1">
                  <c:v>Hotel building loans</c:v>
                </c:pt>
                <c:pt idx="2">
                  <c:v>Shopping centre building loans</c:v>
                </c:pt>
                <c:pt idx="3">
                  <c:v>Office premises building loans</c:v>
                </c:pt>
                <c:pt idx="4">
                  <c:v>Leasing of retail store facilities</c:v>
                </c:pt>
                <c:pt idx="5">
                  <c:v>Leasing of hotels</c:v>
                </c:pt>
                <c:pt idx="6">
                  <c:v>Leasing of shopping centres</c:v>
                </c:pt>
                <c:pt idx="7">
                  <c:v>Leasing of office premises</c:v>
                </c:pt>
                <c:pt idx="8">
                  <c:v>Leasing of warehouse/ logistics/ multi-purpose buildings</c:v>
                </c:pt>
                <c:pt idx="9">
                  <c:v>Other</c:v>
                </c:pt>
              </c:strCache>
            </c:strRef>
          </c:cat>
          <c:val>
            <c:numRef>
              <c:f>'EAD (1)'!$B$207:$B$216</c:f>
              <c:numCache>
                <c:formatCode>0.0_);\(0.0\)</c:formatCode>
                <c:ptCount val="10"/>
                <c:pt idx="0">
                  <c:v>1.6765772636799998</c:v>
                </c:pt>
                <c:pt idx="1">
                  <c:v>5.7174737689800006</c:v>
                </c:pt>
                <c:pt idx="2">
                  <c:v>2.2630934204899997</c:v>
                </c:pt>
                <c:pt idx="3">
                  <c:v>4.0338361661799995</c:v>
                </c:pt>
                <c:pt idx="4">
                  <c:v>10.365539985560002</c:v>
                </c:pt>
                <c:pt idx="5">
                  <c:v>20.34551621636</c:v>
                </c:pt>
                <c:pt idx="6">
                  <c:v>9.2629907368999991</c:v>
                </c:pt>
                <c:pt idx="7">
                  <c:v>91.051203460269946</c:v>
                </c:pt>
                <c:pt idx="8">
                  <c:v>17.673945392419999</c:v>
                </c:pt>
                <c:pt idx="9">
                  <c:v>52.289036258488338</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389542483660134E-2"/>
          <c:y val="0.1002013888888889"/>
          <c:w val="0.7536683006535948"/>
          <c:h val="0.75530416666666667"/>
        </c:manualLayout>
      </c:layout>
      <c:ofPieChart>
        <c:ofPieType val="pie"/>
        <c:varyColors val="1"/>
        <c:ser>
          <c:idx val="0"/>
          <c:order val="0"/>
          <c:tx>
            <c:strRef>
              <c:f>'EAD (1)'!$B$61</c:f>
              <c:strCache>
                <c:ptCount val="1"/>
                <c:pt idx="0">
                  <c:v>31 Dec.</c:v>
                </c:pt>
              </c:strCache>
            </c:strRef>
          </c:tx>
          <c:spPr>
            <a:ln>
              <a:solidFill>
                <a:schemeClr val="bg1"/>
              </a:solidFill>
            </a:ln>
          </c:spPr>
          <c:dPt>
            <c:idx val="0"/>
            <c:bubble3D val="0"/>
            <c:spPr>
              <a:solidFill>
                <a:srgbClr val="80B9BA"/>
              </a:solidFill>
              <a:ln>
                <a:solidFill>
                  <a:schemeClr val="bg1"/>
                </a:solidFill>
              </a:ln>
            </c:spPr>
          </c:dPt>
          <c:dPt>
            <c:idx val="1"/>
            <c:bubble3D val="0"/>
            <c:spPr>
              <a:solidFill>
                <a:srgbClr val="80B9BA"/>
              </a:solidFill>
              <a:ln>
                <a:solidFill>
                  <a:schemeClr val="bg1"/>
                </a:solidFill>
              </a:ln>
            </c:spPr>
          </c:dPt>
          <c:dPt>
            <c:idx val="2"/>
            <c:bubble3D val="0"/>
            <c:spPr>
              <a:solidFill>
                <a:srgbClr val="80B9BA"/>
              </a:solidFill>
              <a:ln>
                <a:solidFill>
                  <a:schemeClr val="bg1"/>
                </a:solidFill>
              </a:ln>
            </c:spPr>
          </c:dPt>
          <c:dPt>
            <c:idx val="3"/>
            <c:bubble3D val="0"/>
            <c:spPr>
              <a:solidFill>
                <a:srgbClr val="80B9BA"/>
              </a:solidFill>
              <a:ln>
                <a:solidFill>
                  <a:schemeClr val="bg1"/>
                </a:solidFill>
              </a:ln>
            </c:spPr>
          </c:dPt>
          <c:dPt>
            <c:idx val="4"/>
            <c:bubble3D val="0"/>
            <c:spPr>
              <a:solidFill>
                <a:schemeClr val="accent2"/>
              </a:solidFill>
              <a:ln>
                <a:solidFill>
                  <a:schemeClr val="bg1"/>
                </a:solidFill>
              </a:ln>
            </c:spPr>
          </c:dPt>
          <c:dPt>
            <c:idx val="5"/>
            <c:bubble3D val="0"/>
            <c:spPr>
              <a:solidFill>
                <a:schemeClr val="accent2"/>
              </a:solidFill>
              <a:ln>
                <a:solidFill>
                  <a:schemeClr val="bg1"/>
                </a:solidFill>
              </a:ln>
            </c:spPr>
          </c:dPt>
          <c:dPt>
            <c:idx val="6"/>
            <c:bubble3D val="0"/>
            <c:spPr>
              <a:solidFill>
                <a:schemeClr val="accent2"/>
              </a:solidFill>
              <a:ln>
                <a:solidFill>
                  <a:schemeClr val="bg1"/>
                </a:solidFill>
              </a:ln>
            </c:spPr>
          </c:dPt>
          <c:dPt>
            <c:idx val="7"/>
            <c:bubble3D val="0"/>
            <c:spPr>
              <a:solidFill>
                <a:schemeClr val="bg1"/>
              </a:solidFill>
              <a:ln>
                <a:solidFill>
                  <a:schemeClr val="bg1"/>
                </a:solidFill>
              </a:ln>
            </c:spPr>
          </c:dPt>
          <c:dPt>
            <c:idx val="8"/>
            <c:bubble3D val="0"/>
            <c:spPr>
              <a:solidFill>
                <a:srgbClr val="80B9BA"/>
              </a:solidFill>
              <a:ln>
                <a:solidFill>
                  <a:schemeClr val="bg1"/>
                </a:solidFill>
              </a:ln>
            </c:spPr>
          </c:dPt>
          <c:dPt>
            <c:idx val="9"/>
            <c:bubble3D val="0"/>
            <c:spPr>
              <a:solidFill>
                <a:schemeClr val="accent2"/>
              </a:solidFill>
              <a:ln>
                <a:solidFill>
                  <a:schemeClr val="bg1"/>
                </a:solidFill>
              </a:ln>
            </c:spPr>
          </c:dPt>
          <c:dPt>
            <c:idx val="10"/>
            <c:bubble3D val="0"/>
            <c:spPr>
              <a:solidFill>
                <a:schemeClr val="bg1"/>
              </a:solidFill>
              <a:ln>
                <a:solidFill>
                  <a:schemeClr val="bg1"/>
                </a:solidFill>
              </a:ln>
            </c:spPr>
          </c:dPt>
          <c:dPt>
            <c:idx val="11"/>
            <c:bubble3D val="0"/>
            <c:spPr>
              <a:solidFill>
                <a:srgbClr val="80B9BA"/>
              </a:solidFill>
              <a:ln>
                <a:solidFill>
                  <a:schemeClr val="bg1"/>
                </a:solidFill>
              </a:ln>
            </c:spPr>
          </c:dPt>
          <c:dPt>
            <c:idx val="12"/>
            <c:bubble3D val="0"/>
            <c:spPr>
              <a:solidFill>
                <a:schemeClr val="bg1"/>
              </a:solidFill>
              <a:ln>
                <a:solidFill>
                  <a:schemeClr val="bg1"/>
                </a:solidFill>
              </a:ln>
            </c:spPr>
          </c:dPt>
          <c:dLbls>
            <c:dLbl>
              <c:idx val="0"/>
              <c:delete val="1"/>
            </c:dLbl>
            <c:dLbl>
              <c:idx val="1"/>
              <c:delete val="1"/>
            </c:dLbl>
            <c:dLbl>
              <c:idx val="2"/>
              <c:delete val="1"/>
            </c:dLbl>
            <c:dLbl>
              <c:idx val="3"/>
              <c:layout>
                <c:manualLayout>
                  <c:x val="0.36845784313725488"/>
                  <c:y val="5.1496527777777782E-3"/>
                </c:manualLayout>
              </c:layout>
              <c:showLegendKey val="0"/>
              <c:showVal val="0"/>
              <c:showCatName val="1"/>
              <c:showSerName val="0"/>
              <c:showPercent val="0"/>
              <c:showBubbleSize val="0"/>
            </c:dLbl>
            <c:dLbl>
              <c:idx val="4"/>
              <c:layout>
                <c:manualLayout>
                  <c:x val="-2.0392156862745098E-4"/>
                  <c:y val="-1.3589236111111111E-2"/>
                </c:manualLayout>
              </c:layout>
              <c:showLegendKey val="0"/>
              <c:showVal val="0"/>
              <c:showCatName val="1"/>
              <c:showSerName val="0"/>
              <c:showPercent val="0"/>
              <c:showBubbleSize val="0"/>
            </c:dLbl>
            <c:dLbl>
              <c:idx val="5"/>
              <c:delete val="1"/>
            </c:dLbl>
            <c:txPr>
              <a:bodyPr/>
              <a:lstStyle/>
              <a:p>
                <a:pPr>
                  <a:defRPr sz="800">
                    <a:latin typeface="Arial" panose="020B0604020202020204" pitchFamily="34" charset="0"/>
                    <a:cs typeface="Arial" panose="020B0604020202020204" pitchFamily="34" charset="0"/>
                  </a:defRPr>
                </a:pPr>
                <a:endParaRPr lang="nb-NO"/>
              </a:p>
            </c:txPr>
            <c:showLegendKey val="0"/>
            <c:showVal val="0"/>
            <c:showCatName val="1"/>
            <c:showSerName val="0"/>
            <c:showPercent val="0"/>
            <c:showBubbleSize val="0"/>
            <c:showLeaderLines val="1"/>
            <c:leaderLines>
              <c:spPr>
                <a:ln w="3175"/>
              </c:spPr>
            </c:leaderLines>
          </c:dLbls>
          <c:cat>
            <c:strRef>
              <c:f>('EAD (1)'!$A$62,'EAD (1)'!$A$424,'EAD (1)'!$A$425,'EAD (1)'!$A$154,'EAD (1)'!$A$155)</c:f>
              <c:strCache>
                <c:ptCount val="5"/>
                <c:pt idx="0">
                  <c:v>Amounts in NOK billion</c:v>
                </c:pt>
                <c:pt idx="1">
                  <c:v>SME</c:v>
                </c:pt>
                <c:pt idx="2">
                  <c:v>LCI</c:v>
                </c:pt>
                <c:pt idx="3">
                  <c:v>Residential mortgages</c:v>
                </c:pt>
                <c:pt idx="4">
                  <c:v>Consumer finance</c:v>
                </c:pt>
              </c:strCache>
            </c:strRef>
          </c:cat>
          <c:val>
            <c:numRef>
              <c:f>('EAD (1)'!$B$62,'EAD (1)'!$B$84,'EAD (1)'!$B$85,'EAD (1)'!$B$154,'EAD (1)'!$B$155)</c:f>
              <c:numCache>
                <c:formatCode>_(* #,##0.0_);_(* \(#,##0.0\);_(* "-"_);_(@_)</c:formatCode>
                <c:ptCount val="5"/>
                <c:pt idx="0" formatCode="@_)">
                  <c:v>0</c:v>
                </c:pt>
                <c:pt idx="1">
                  <c:v>264.01704370166993</c:v>
                </c:pt>
                <c:pt idx="2">
                  <c:v>838.27493392839222</c:v>
                </c:pt>
                <c:pt idx="3" formatCode="0.0_);\(0.0\);\-_)">
                  <c:v>717.08400414157984</c:v>
                </c:pt>
                <c:pt idx="4" formatCode="0.0_);\(0.0\);\-_)">
                  <c:v>120.29334867639996</c:v>
                </c:pt>
              </c:numCache>
            </c:numRef>
          </c:val>
        </c:ser>
        <c:dLbls>
          <c:showLegendKey val="0"/>
          <c:showVal val="0"/>
          <c:showCatName val="0"/>
          <c:showSerName val="0"/>
          <c:showPercent val="0"/>
          <c:showBubbleSize val="0"/>
          <c:showLeaderLines val="1"/>
        </c:dLbls>
        <c:gapWidth val="102"/>
        <c:secondPieSize val="120"/>
        <c:serLines/>
      </c:ofPieChart>
    </c:plotArea>
    <c:plotVisOnly val="1"/>
    <c:dispBlanksAs val="gap"/>
    <c:showDLblsOverMax val="0"/>
  </c:chart>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187361274317804E-2"/>
          <c:y val="8.819444444444445E-2"/>
          <c:w val="0.90130565347956648"/>
          <c:h val="0.76187494715604775"/>
        </c:manualLayout>
      </c:layout>
      <c:barChart>
        <c:barDir val="col"/>
        <c:grouping val="clustered"/>
        <c:varyColors val="0"/>
        <c:ser>
          <c:idx val="6"/>
          <c:order val="0"/>
          <c:tx>
            <c:strRef>
              <c:f>'EAD (1)'!$H$323</c:f>
              <c:strCache>
                <c:ptCount val="1"/>
                <c:pt idx="0">
                  <c:v>30 June 2014</c:v>
                </c:pt>
              </c:strCache>
            </c:strRef>
          </c:tx>
          <c:spPr>
            <a:ln>
              <a:solidFill>
                <a:schemeClr val="tx1">
                  <a:lumMod val="60000"/>
                  <a:lumOff val="40000"/>
                </a:schemeClr>
              </a:solidFill>
            </a:ln>
          </c:spPr>
          <c:invertIfNegative val="0"/>
          <c:cat>
            <c:strRef>
              <c:f>('EAD (1)'!$A$65,'EAD (1)'!$A$70,'EAD (1)'!$A$75,'EAD (1)'!$A$80)</c:f>
              <c:strCache>
                <c:ptCount val="4"/>
                <c:pt idx="0">
                  <c:v>Small and medium-sized enterprises</c:v>
                </c:pt>
                <c:pt idx="1">
                  <c:v>Small and medium-sized enterprises</c:v>
                </c:pt>
                <c:pt idx="2">
                  <c:v>Small and medium-sized enterprises</c:v>
                </c:pt>
                <c:pt idx="3">
                  <c:v>Small and medium-sized enterprises</c:v>
                </c:pt>
              </c:strCache>
            </c:strRef>
          </c:cat>
          <c:val>
            <c:numRef>
              <c:f>('EAD (1)'!$H$65,'EAD (1)'!$H$70,'EAD (1)'!$H$75,'EAD (1)'!$H$80)</c:f>
              <c:numCache>
                <c:formatCode>_(* #,##0.0_);_(* \(#,##0.0\);_(* "-"_);_(@_)</c:formatCode>
                <c:ptCount val="4"/>
                <c:pt idx="0">
                  <c:v>148.28635977250016</c:v>
                </c:pt>
                <c:pt idx="1">
                  <c:v>94.985748769590131</c:v>
                </c:pt>
                <c:pt idx="2">
                  <c:v>22.042731639330025</c:v>
                </c:pt>
                <c:pt idx="3">
                  <c:v>3.9285756692899976</c:v>
                </c:pt>
              </c:numCache>
            </c:numRef>
          </c:val>
        </c:ser>
        <c:ser>
          <c:idx val="5"/>
          <c:order val="1"/>
          <c:tx>
            <c:strRef>
              <c:f>'EAD (1)'!$G$323</c:f>
              <c:strCache>
                <c:ptCount val="1"/>
                <c:pt idx="0">
                  <c:v>30 Sept. 2014</c:v>
                </c:pt>
              </c:strCache>
            </c:strRef>
          </c:tx>
          <c:spPr>
            <a:ln>
              <a:solidFill>
                <a:schemeClr val="tx1">
                  <a:lumMod val="60000"/>
                  <a:lumOff val="40000"/>
                </a:schemeClr>
              </a:solidFill>
            </a:ln>
          </c:spPr>
          <c:invertIfNegative val="0"/>
          <c:cat>
            <c:strRef>
              <c:f>('EAD (1)'!$A$65,'EAD (1)'!$A$70,'EAD (1)'!$A$75,'EAD (1)'!$A$80)</c:f>
              <c:strCache>
                <c:ptCount val="4"/>
                <c:pt idx="0">
                  <c:v>Small and medium-sized enterprises</c:v>
                </c:pt>
                <c:pt idx="1">
                  <c:v>Small and medium-sized enterprises</c:v>
                </c:pt>
                <c:pt idx="2">
                  <c:v>Small and medium-sized enterprises</c:v>
                </c:pt>
                <c:pt idx="3">
                  <c:v>Small and medium-sized enterprises</c:v>
                </c:pt>
              </c:strCache>
            </c:strRef>
          </c:cat>
          <c:val>
            <c:numRef>
              <c:f>('EAD (1)'!$G$65,'EAD (1)'!$G$70,'EAD (1)'!$G$75,'EAD (1)'!$G$80)</c:f>
              <c:numCache>
                <c:formatCode>_(* #,##0.0_);_(* \(#,##0.0\);_(* "-"_);_(@_)</c:formatCode>
                <c:ptCount val="4"/>
                <c:pt idx="0">
                  <c:v>150.42746072891993</c:v>
                </c:pt>
                <c:pt idx="1">
                  <c:v>91.655550510900014</c:v>
                </c:pt>
                <c:pt idx="2">
                  <c:v>24.342404578399961</c:v>
                </c:pt>
                <c:pt idx="3">
                  <c:v>4.2262199192899992</c:v>
                </c:pt>
              </c:numCache>
            </c:numRef>
          </c:val>
        </c:ser>
        <c:ser>
          <c:idx val="4"/>
          <c:order val="2"/>
          <c:tx>
            <c:strRef>
              <c:f>'EAD (1)'!$F$323</c:f>
              <c:strCache>
                <c:ptCount val="1"/>
                <c:pt idx="0">
                  <c:v>31 Dec. 2014</c:v>
                </c:pt>
              </c:strCache>
            </c:strRef>
          </c:tx>
          <c:spPr>
            <a:ln>
              <a:solidFill>
                <a:schemeClr val="tx1">
                  <a:lumMod val="60000"/>
                  <a:lumOff val="40000"/>
                </a:schemeClr>
              </a:solidFill>
            </a:ln>
          </c:spPr>
          <c:invertIfNegative val="0"/>
          <c:cat>
            <c:strRef>
              <c:f>('EAD (1)'!$A$65,'EAD (1)'!$A$70,'EAD (1)'!$A$75,'EAD (1)'!$A$80)</c:f>
              <c:strCache>
                <c:ptCount val="4"/>
                <c:pt idx="0">
                  <c:v>Small and medium-sized enterprises</c:v>
                </c:pt>
                <c:pt idx="1">
                  <c:v>Small and medium-sized enterprises</c:v>
                </c:pt>
                <c:pt idx="2">
                  <c:v>Small and medium-sized enterprises</c:v>
                </c:pt>
                <c:pt idx="3">
                  <c:v>Small and medium-sized enterprises</c:v>
                </c:pt>
              </c:strCache>
            </c:strRef>
          </c:cat>
          <c:val>
            <c:numRef>
              <c:f>('EAD (1)'!$F$65,'EAD (1)'!$F$70,'EAD (1)'!$F$75,'EAD (1)'!$F$80)</c:f>
              <c:numCache>
                <c:formatCode>_(* #,##0.0_);_(* \(#,##0.0\);_(* "-"_);_(@_)</c:formatCode>
                <c:ptCount val="4"/>
                <c:pt idx="0">
                  <c:v>148.25373664920019</c:v>
                </c:pt>
                <c:pt idx="1">
                  <c:v>98.009231277880005</c:v>
                </c:pt>
                <c:pt idx="2">
                  <c:v>24.231598709019988</c:v>
                </c:pt>
                <c:pt idx="3">
                  <c:v>3.9179119893099981</c:v>
                </c:pt>
              </c:numCache>
            </c:numRef>
          </c:val>
        </c:ser>
        <c:ser>
          <c:idx val="3"/>
          <c:order val="3"/>
          <c:tx>
            <c:strRef>
              <c:f>'EAD (1)'!$E$323</c:f>
              <c:strCache>
                <c:ptCount val="1"/>
                <c:pt idx="0">
                  <c:v>31 March 2015</c:v>
                </c:pt>
              </c:strCache>
            </c:strRef>
          </c:tx>
          <c:spPr>
            <a:ln>
              <a:solidFill>
                <a:schemeClr val="tx1">
                  <a:lumMod val="60000"/>
                  <a:lumOff val="40000"/>
                </a:schemeClr>
              </a:solidFill>
            </a:ln>
          </c:spPr>
          <c:invertIfNegative val="0"/>
          <c:cat>
            <c:strRef>
              <c:f>('EAD (1)'!$A$65,'EAD (1)'!$A$70,'EAD (1)'!$A$75,'EAD (1)'!$A$80)</c:f>
              <c:strCache>
                <c:ptCount val="4"/>
                <c:pt idx="0">
                  <c:v>Small and medium-sized enterprises</c:v>
                </c:pt>
                <c:pt idx="1">
                  <c:v>Small and medium-sized enterprises</c:v>
                </c:pt>
                <c:pt idx="2">
                  <c:v>Small and medium-sized enterprises</c:v>
                </c:pt>
                <c:pt idx="3">
                  <c:v>Small and medium-sized enterprises</c:v>
                </c:pt>
              </c:strCache>
            </c:strRef>
          </c:cat>
          <c:val>
            <c:numRef>
              <c:f>('EAD (1)'!$E$65,'EAD (1)'!$E$70,'EAD (1)'!$E$75,'EAD (1)'!$E$80)</c:f>
              <c:numCache>
                <c:formatCode>_(* #,##0.0_);_(* \(#,##0.0\);_(* "-"_);_(@_)</c:formatCode>
                <c:ptCount val="4"/>
                <c:pt idx="0">
                  <c:v>139.01303152565001</c:v>
                </c:pt>
                <c:pt idx="1">
                  <c:v>90.841425648919923</c:v>
                </c:pt>
                <c:pt idx="2">
                  <c:v>21.752741505979994</c:v>
                </c:pt>
                <c:pt idx="3">
                  <c:v>3.365479292289999</c:v>
                </c:pt>
              </c:numCache>
            </c:numRef>
          </c:val>
        </c:ser>
        <c:ser>
          <c:idx val="2"/>
          <c:order val="4"/>
          <c:tx>
            <c:strRef>
              <c:f>'EAD (1)'!$D$323</c:f>
              <c:strCache>
                <c:ptCount val="1"/>
                <c:pt idx="0">
                  <c:v>30 June 2015</c:v>
                </c:pt>
              </c:strCache>
            </c:strRef>
          </c:tx>
          <c:spPr>
            <a:solidFill>
              <a:srgbClr val="80B9BA"/>
            </a:solidFill>
            <a:ln>
              <a:solidFill>
                <a:schemeClr val="tx1">
                  <a:lumMod val="60000"/>
                  <a:lumOff val="40000"/>
                </a:schemeClr>
              </a:solidFill>
            </a:ln>
          </c:spPr>
          <c:invertIfNegative val="0"/>
          <c:cat>
            <c:strRef>
              <c:f>('EAD (1)'!$A$65,'EAD (1)'!$A$70,'EAD (1)'!$A$75,'EAD (1)'!$A$80)</c:f>
              <c:strCache>
                <c:ptCount val="4"/>
                <c:pt idx="0">
                  <c:v>Small and medium-sized enterprises</c:v>
                </c:pt>
                <c:pt idx="1">
                  <c:v>Small and medium-sized enterprises</c:v>
                </c:pt>
                <c:pt idx="2">
                  <c:v>Small and medium-sized enterprises</c:v>
                </c:pt>
                <c:pt idx="3">
                  <c:v>Small and medium-sized enterprises</c:v>
                </c:pt>
              </c:strCache>
            </c:strRef>
          </c:cat>
          <c:val>
            <c:numRef>
              <c:f>('EAD (1)'!$D$65,'EAD (1)'!$D$70,'EAD (1)'!$D$75,'EAD (1)'!$D$80)</c:f>
              <c:numCache>
                <c:formatCode>_(* #,##0.0_);_(* \(#,##0.0\);_(* "-"_);_(@_)</c:formatCode>
                <c:ptCount val="4"/>
                <c:pt idx="0">
                  <c:v>139.25008812093995</c:v>
                </c:pt>
                <c:pt idx="1">
                  <c:v>96.550257198490172</c:v>
                </c:pt>
                <c:pt idx="2">
                  <c:v>20.111674041130001</c:v>
                </c:pt>
                <c:pt idx="3">
                  <c:v>4.2645622045499962</c:v>
                </c:pt>
              </c:numCache>
            </c:numRef>
          </c:val>
        </c:ser>
        <c:ser>
          <c:idx val="1"/>
          <c:order val="5"/>
          <c:tx>
            <c:strRef>
              <c:f>'EAD (1)'!$C$323</c:f>
              <c:strCache>
                <c:ptCount val="1"/>
                <c:pt idx="0">
                  <c:v>30 Sept. 2015</c:v>
                </c:pt>
              </c:strCache>
            </c:strRef>
          </c:tx>
          <c:spPr>
            <a:solidFill>
              <a:srgbClr val="C0C0C0"/>
            </a:solidFill>
            <a:ln>
              <a:solidFill>
                <a:schemeClr val="tx1">
                  <a:lumMod val="60000"/>
                  <a:lumOff val="40000"/>
                </a:schemeClr>
              </a:solidFill>
            </a:ln>
          </c:spPr>
          <c:invertIfNegative val="0"/>
          <c:cat>
            <c:strRef>
              <c:f>('EAD (1)'!$A$65,'EAD (1)'!$A$70,'EAD (1)'!$A$75,'EAD (1)'!$A$80)</c:f>
              <c:strCache>
                <c:ptCount val="4"/>
                <c:pt idx="0">
                  <c:v>Small and medium-sized enterprises</c:v>
                </c:pt>
                <c:pt idx="1">
                  <c:v>Small and medium-sized enterprises</c:v>
                </c:pt>
                <c:pt idx="2">
                  <c:v>Small and medium-sized enterprises</c:v>
                </c:pt>
                <c:pt idx="3">
                  <c:v>Small and medium-sized enterprises</c:v>
                </c:pt>
              </c:strCache>
            </c:strRef>
          </c:cat>
          <c:val>
            <c:numRef>
              <c:f>('EAD (1)'!$C$65,'EAD (1)'!$C$70,'EAD (1)'!$C$75,'EAD (1)'!$C$80)</c:f>
              <c:numCache>
                <c:formatCode>_(* #,##0.0_);_(* \(#,##0.0\);_(* "-"_);_(@_)</c:formatCode>
                <c:ptCount val="4"/>
                <c:pt idx="0">
                  <c:v>147.53079347221993</c:v>
                </c:pt>
                <c:pt idx="1">
                  <c:v>91.772728540549963</c:v>
                </c:pt>
                <c:pt idx="2">
                  <c:v>21.156740337320006</c:v>
                </c:pt>
                <c:pt idx="3">
                  <c:v>4.2925029965599988</c:v>
                </c:pt>
              </c:numCache>
            </c:numRef>
          </c:val>
        </c:ser>
        <c:ser>
          <c:idx val="0"/>
          <c:order val="6"/>
          <c:tx>
            <c:strRef>
              <c:f>'EAD (1)'!$B$323</c:f>
              <c:strCache>
                <c:ptCount val="1"/>
                <c:pt idx="0">
                  <c:v>31 Dec. 2015</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8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(1)'!$A$65,'EAD (1)'!$A$70,'EAD (1)'!$A$75,'EAD (1)'!$A$80)</c:f>
              <c:strCache>
                <c:ptCount val="4"/>
                <c:pt idx="0">
                  <c:v>Small and medium-sized enterprises</c:v>
                </c:pt>
                <c:pt idx="1">
                  <c:v>Small and medium-sized enterprises</c:v>
                </c:pt>
                <c:pt idx="2">
                  <c:v>Small and medium-sized enterprises</c:v>
                </c:pt>
                <c:pt idx="3">
                  <c:v>Small and medium-sized enterprises</c:v>
                </c:pt>
              </c:strCache>
            </c:strRef>
          </c:cat>
          <c:val>
            <c:numRef>
              <c:f>('EAD (1)'!$B$65,'EAD (1)'!$B$70,'EAD (1)'!$B$75,'EAD (1)'!$B$80)</c:f>
              <c:numCache>
                <c:formatCode>_(* #,##0.0_);_(* \(#,##0.0\);_(* "-"_);_(@_)</c:formatCode>
                <c:ptCount val="4"/>
                <c:pt idx="0">
                  <c:v>151.55233916484002</c:v>
                </c:pt>
                <c:pt idx="1">
                  <c:v>88.753811731409897</c:v>
                </c:pt>
                <c:pt idx="2">
                  <c:v>19.980379331200005</c:v>
                </c:pt>
                <c:pt idx="3">
                  <c:v>3.7305134742199999</c:v>
                </c:pt>
              </c:numCache>
            </c:numRef>
          </c:val>
        </c:ser>
        <c:dLbls>
          <c:showLegendKey val="0"/>
          <c:showVal val="0"/>
          <c:showCatName val="0"/>
          <c:showSerName val="0"/>
          <c:showPercent val="0"/>
          <c:showBubbleSize val="0"/>
        </c:dLbls>
        <c:gapWidth val="150"/>
        <c:axId val="112821760"/>
        <c:axId val="112823296"/>
      </c:barChart>
      <c:catAx>
        <c:axId val="112821760"/>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112823296"/>
        <c:crosses val="autoZero"/>
        <c:auto val="1"/>
        <c:lblAlgn val="ctr"/>
        <c:lblOffset val="100"/>
        <c:noMultiLvlLbl val="0"/>
      </c:catAx>
      <c:valAx>
        <c:axId val="112823296"/>
        <c:scaling>
          <c:orientation val="minMax"/>
          <c:max val="70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nb-NO"/>
          </a:p>
        </c:txPr>
        <c:crossAx val="112821760"/>
        <c:crosses val="autoZero"/>
        <c:crossBetween val="between"/>
      </c:valAx>
    </c:plotArea>
    <c:legend>
      <c:legendPos val="l"/>
      <c:layout>
        <c:manualLayout>
          <c:xMode val="edge"/>
          <c:yMode val="edge"/>
          <c:x val="0.78771314793053926"/>
          <c:y val="5.6625957854406134E-2"/>
          <c:w val="0.18595639117378249"/>
          <c:h val="0.38784093630268202"/>
        </c:manualLayout>
      </c:layout>
      <c:overlay val="1"/>
      <c:spPr>
        <a:solidFill>
          <a:schemeClr val="bg1"/>
        </a:solidFill>
      </c:spPr>
      <c:txPr>
        <a:bodyPr/>
        <a:lstStyle/>
        <a:p>
          <a:pPr>
            <a:defRPr sz="8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389542483660134E-2"/>
          <c:y val="0.1002013888888889"/>
          <c:w val="0.7536683006535948"/>
          <c:h val="0.75530416666666667"/>
        </c:manualLayout>
      </c:layout>
      <c:ofPieChart>
        <c:ofPieType val="pie"/>
        <c:varyColors val="1"/>
        <c:ser>
          <c:idx val="0"/>
          <c:order val="0"/>
          <c:tx>
            <c:strRef>
              <c:f>'EAD (1)'!$B$61</c:f>
              <c:strCache>
                <c:ptCount val="1"/>
                <c:pt idx="0">
                  <c:v>31 Dec.</c:v>
                </c:pt>
              </c:strCache>
            </c:strRef>
          </c:tx>
          <c:spPr>
            <a:ln>
              <a:solidFill>
                <a:schemeClr val="bg1"/>
              </a:solidFill>
            </a:ln>
          </c:spPr>
          <c:dPt>
            <c:idx val="0"/>
            <c:bubble3D val="0"/>
            <c:spPr>
              <a:solidFill>
                <a:srgbClr val="80B9BA"/>
              </a:solidFill>
              <a:ln>
                <a:solidFill>
                  <a:schemeClr val="bg1"/>
                </a:solidFill>
              </a:ln>
            </c:spPr>
          </c:dPt>
          <c:dPt>
            <c:idx val="1"/>
            <c:bubble3D val="0"/>
            <c:spPr>
              <a:solidFill>
                <a:srgbClr val="80B9BA"/>
              </a:solidFill>
              <a:ln>
                <a:solidFill>
                  <a:schemeClr val="bg1"/>
                </a:solidFill>
              </a:ln>
            </c:spPr>
          </c:dPt>
          <c:dPt>
            <c:idx val="2"/>
            <c:bubble3D val="0"/>
            <c:spPr>
              <a:solidFill>
                <a:srgbClr val="80B9BA"/>
              </a:solidFill>
              <a:ln>
                <a:solidFill>
                  <a:schemeClr val="bg1"/>
                </a:solidFill>
              </a:ln>
            </c:spPr>
          </c:dPt>
          <c:dPt>
            <c:idx val="3"/>
            <c:bubble3D val="0"/>
            <c:spPr>
              <a:solidFill>
                <a:srgbClr val="80B9BA"/>
              </a:solidFill>
              <a:ln>
                <a:solidFill>
                  <a:schemeClr val="tx1">
                    <a:lumMod val="60000"/>
                    <a:lumOff val="40000"/>
                  </a:schemeClr>
                </a:solidFill>
              </a:ln>
            </c:spPr>
          </c:dPt>
          <c:dPt>
            <c:idx val="4"/>
            <c:bubble3D val="0"/>
            <c:spPr>
              <a:solidFill>
                <a:schemeClr val="bg1"/>
              </a:solidFill>
              <a:ln>
                <a:solidFill>
                  <a:schemeClr val="tx1">
                    <a:lumMod val="60000"/>
                    <a:lumOff val="40000"/>
                  </a:schemeClr>
                </a:solidFill>
              </a:ln>
            </c:spPr>
          </c:dPt>
          <c:dPt>
            <c:idx val="5"/>
            <c:bubble3D val="0"/>
            <c:spPr>
              <a:solidFill>
                <a:schemeClr val="accent2"/>
              </a:solidFill>
              <a:ln>
                <a:solidFill>
                  <a:schemeClr val="tx1">
                    <a:lumMod val="60000"/>
                    <a:lumOff val="40000"/>
                  </a:schemeClr>
                </a:solidFill>
              </a:ln>
            </c:spPr>
          </c:dPt>
          <c:dPt>
            <c:idx val="6"/>
            <c:bubble3D val="0"/>
            <c:spPr>
              <a:solidFill>
                <a:srgbClr val="80B9BA"/>
              </a:solidFill>
              <a:ln>
                <a:solidFill>
                  <a:schemeClr val="tx1">
                    <a:lumMod val="60000"/>
                    <a:lumOff val="40000"/>
                  </a:schemeClr>
                </a:solidFill>
              </a:ln>
            </c:spPr>
          </c:dPt>
          <c:dPt>
            <c:idx val="7"/>
            <c:bubble3D val="0"/>
            <c:spPr>
              <a:solidFill>
                <a:schemeClr val="bg1"/>
              </a:solidFill>
              <a:ln>
                <a:solidFill>
                  <a:schemeClr val="tx1">
                    <a:lumMod val="60000"/>
                    <a:lumOff val="40000"/>
                  </a:schemeClr>
                </a:solidFill>
              </a:ln>
            </c:spPr>
          </c:dPt>
          <c:dPt>
            <c:idx val="8"/>
            <c:bubble3D val="0"/>
            <c:spPr>
              <a:solidFill>
                <a:srgbClr val="80B9BA"/>
              </a:solidFill>
              <a:ln>
                <a:solidFill>
                  <a:schemeClr val="tx1">
                    <a:lumMod val="60000"/>
                    <a:lumOff val="40000"/>
                  </a:schemeClr>
                </a:solidFill>
              </a:ln>
            </c:spPr>
          </c:dPt>
          <c:dPt>
            <c:idx val="9"/>
            <c:bubble3D val="0"/>
            <c:spPr>
              <a:solidFill>
                <a:schemeClr val="accent2"/>
              </a:solidFill>
              <a:ln>
                <a:solidFill>
                  <a:schemeClr val="tx1">
                    <a:lumMod val="60000"/>
                    <a:lumOff val="40000"/>
                  </a:schemeClr>
                </a:solidFill>
              </a:ln>
            </c:spPr>
          </c:dPt>
          <c:dPt>
            <c:idx val="10"/>
            <c:bubble3D val="0"/>
            <c:spPr>
              <a:solidFill>
                <a:schemeClr val="bg1"/>
              </a:solidFill>
              <a:ln>
                <a:solidFill>
                  <a:schemeClr val="tx1">
                    <a:lumMod val="60000"/>
                    <a:lumOff val="40000"/>
                  </a:schemeClr>
                </a:solidFill>
              </a:ln>
            </c:spPr>
          </c:dPt>
          <c:dPt>
            <c:idx val="11"/>
            <c:bubble3D val="0"/>
            <c:spPr>
              <a:solidFill>
                <a:srgbClr val="80B9BA"/>
              </a:solidFill>
              <a:ln>
                <a:solidFill>
                  <a:schemeClr val="tx1">
                    <a:lumMod val="60000"/>
                    <a:lumOff val="40000"/>
                  </a:schemeClr>
                </a:solidFill>
              </a:ln>
            </c:spPr>
          </c:dPt>
          <c:dPt>
            <c:idx val="12"/>
            <c:bubble3D val="0"/>
            <c:spPr>
              <a:solidFill>
                <a:schemeClr val="accent2"/>
              </a:solidFill>
              <a:ln>
                <a:solidFill>
                  <a:schemeClr val="tx1">
                    <a:lumMod val="60000"/>
                    <a:lumOff val="40000"/>
                  </a:schemeClr>
                </a:solidFill>
              </a:ln>
            </c:spPr>
          </c:dPt>
          <c:dPt>
            <c:idx val="13"/>
            <c:bubble3D val="0"/>
            <c:spPr>
              <a:solidFill>
                <a:schemeClr val="bg1"/>
              </a:solidFill>
              <a:ln>
                <a:solidFill>
                  <a:schemeClr val="tx1">
                    <a:lumMod val="60000"/>
                    <a:lumOff val="40000"/>
                  </a:schemeClr>
                </a:solidFill>
              </a:ln>
            </c:spPr>
          </c:dPt>
          <c:dPt>
            <c:idx val="14"/>
            <c:bubble3D val="0"/>
            <c:spPr>
              <a:solidFill>
                <a:schemeClr val="accent2"/>
              </a:solidFill>
              <a:ln>
                <a:solidFill>
                  <a:schemeClr val="tx1">
                    <a:lumMod val="60000"/>
                    <a:lumOff val="40000"/>
                  </a:schemeClr>
                </a:solidFill>
              </a:ln>
            </c:spPr>
          </c:dPt>
          <c:dPt>
            <c:idx val="15"/>
            <c:bubble3D val="0"/>
            <c:spPr>
              <a:solidFill>
                <a:schemeClr val="bg1"/>
              </a:solidFill>
              <a:ln>
                <a:solidFill>
                  <a:schemeClr val="tx1">
                    <a:lumMod val="60000"/>
                    <a:lumOff val="40000"/>
                  </a:schemeClr>
                </a:solidFill>
              </a:ln>
            </c:spPr>
          </c:dPt>
          <c:dPt>
            <c:idx val="16"/>
            <c:bubble3D val="0"/>
            <c:spPr>
              <a:solidFill>
                <a:schemeClr val="accent2"/>
              </a:solidFill>
              <a:ln>
                <a:solidFill>
                  <a:schemeClr val="bg1"/>
                </a:solidFill>
              </a:ln>
            </c:spPr>
          </c:dPt>
          <c:dLbls>
            <c:dLbl>
              <c:idx val="0"/>
              <c:delete val="1"/>
            </c:dLbl>
            <c:dLbl>
              <c:idx val="1"/>
              <c:delete val="1"/>
            </c:dLbl>
            <c:dLbl>
              <c:idx val="2"/>
              <c:delete val="1"/>
            </c:dLbl>
            <c:dLbl>
              <c:idx val="3"/>
              <c:layout>
                <c:manualLayout>
                  <c:x val="0.21989575163398692"/>
                  <c:y val="-3.9774305555555552E-3"/>
                </c:manualLayout>
              </c:layout>
              <c:showLegendKey val="0"/>
              <c:showVal val="0"/>
              <c:showCatName val="1"/>
              <c:showSerName val="0"/>
              <c:showPercent val="0"/>
              <c:showBubbleSize val="0"/>
            </c:dLbl>
            <c:dLbl>
              <c:idx val="4"/>
              <c:layout>
                <c:manualLayout>
                  <c:x val="2.240049019607843E-2"/>
                  <c:y val="0.12954236111111112"/>
                </c:manualLayout>
              </c:layout>
              <c:showLegendKey val="0"/>
              <c:showVal val="0"/>
              <c:showCatName val="1"/>
              <c:showSerName val="0"/>
              <c:showPercent val="0"/>
              <c:showBubbleSize val="0"/>
            </c:dLbl>
            <c:dLbl>
              <c:idx val="5"/>
              <c:layout>
                <c:manualLayout>
                  <c:x val="-1.4052124183006536E-2"/>
                  <c:y val="7.1183680555555559E-2"/>
                </c:manualLayout>
              </c:layout>
              <c:showLegendKey val="0"/>
              <c:showVal val="0"/>
              <c:showCatName val="1"/>
              <c:showSerName val="0"/>
              <c:showPercent val="0"/>
              <c:showBubbleSize val="0"/>
            </c:dLbl>
            <c:dLbl>
              <c:idx val="6"/>
              <c:layout/>
              <c:dLblPos val="bestFit"/>
              <c:showLegendKey val="0"/>
              <c:showVal val="0"/>
              <c:showCatName val="1"/>
              <c:showSerName val="0"/>
              <c:showPercent val="0"/>
              <c:showBubbleSize val="0"/>
            </c:dLbl>
            <c:dLbl>
              <c:idx val="7"/>
              <c:layout>
                <c:manualLayout>
                  <c:x val="-2.5958169934640524E-2"/>
                  <c:y val="-5.8833680555555552E-2"/>
                </c:manualLayout>
              </c:layout>
              <c:showLegendKey val="0"/>
              <c:showVal val="0"/>
              <c:showCatName val="1"/>
              <c:showSerName val="0"/>
              <c:showPercent val="0"/>
              <c:showBubbleSize val="0"/>
            </c:dLbl>
            <c:dLbl>
              <c:idx val="8"/>
              <c:layout>
                <c:manualLayout>
                  <c:x val="8.2924836601307194E-4"/>
                  <c:y val="-4.6553472222222225E-2"/>
                </c:manualLayout>
              </c:layout>
              <c:showLegendKey val="0"/>
              <c:showVal val="0"/>
              <c:showCatName val="1"/>
              <c:showSerName val="0"/>
              <c:showPercent val="0"/>
              <c:showBubbleSize val="0"/>
            </c:dLbl>
            <c:dLbl>
              <c:idx val="9"/>
              <c:layout>
                <c:manualLayout>
                  <c:x val="6.6993464052668027E-6"/>
                  <c:y val="-5.6279166666666665E-2"/>
                </c:manualLayout>
              </c:layout>
              <c:showLegendKey val="0"/>
              <c:showVal val="0"/>
              <c:showCatName val="1"/>
              <c:showSerName val="0"/>
              <c:showPercent val="0"/>
              <c:showBubbleSize val="0"/>
            </c:dLbl>
            <c:dLbl>
              <c:idx val="10"/>
              <c:layout>
                <c:manualLayout>
                  <c:x val="-4.1895588235294115E-2"/>
                  <c:y val="-1.1735069444444444E-2"/>
                </c:manualLayout>
              </c:layout>
              <c:showLegendKey val="0"/>
              <c:showVal val="0"/>
              <c:showCatName val="1"/>
              <c:showSerName val="0"/>
              <c:showPercent val="0"/>
              <c:showBubbleSize val="0"/>
            </c:dLbl>
            <c:dLbl>
              <c:idx val="11"/>
              <c:layout>
                <c:manualLayout>
                  <c:x val="2.5326797385620915E-5"/>
                  <c:y val="-4.2881944444444443E-3"/>
                </c:manualLayout>
              </c:layout>
              <c:showLegendKey val="0"/>
              <c:showVal val="0"/>
              <c:showCatName val="1"/>
              <c:showSerName val="0"/>
              <c:showPercent val="0"/>
              <c:showBubbleSize val="0"/>
            </c:dLbl>
            <c:dLbl>
              <c:idx val="12"/>
              <c:layout>
                <c:manualLayout>
                  <c:x val="2.6644934640522953E-2"/>
                  <c:y val="-3.8275000000000003E-2"/>
                </c:manualLayout>
              </c:layout>
              <c:showLegendKey val="0"/>
              <c:showVal val="0"/>
              <c:showCatName val="1"/>
              <c:showSerName val="0"/>
              <c:showPercent val="0"/>
              <c:showBubbleSize val="0"/>
            </c:dLbl>
            <c:dLbl>
              <c:idx val="13"/>
              <c:layout>
                <c:manualLayout>
                  <c:x val="9.0060212418300659E-2"/>
                  <c:y val="8.7826388888888884E-3"/>
                </c:manualLayout>
              </c:layout>
              <c:showLegendKey val="0"/>
              <c:showVal val="0"/>
              <c:showCatName val="1"/>
              <c:showSerName val="0"/>
              <c:showPercent val="0"/>
              <c:showBubbleSize val="0"/>
            </c:dLbl>
            <c:dLbl>
              <c:idx val="14"/>
              <c:layout>
                <c:manualLayout>
                  <c:x val="3.1459150326797386E-2"/>
                  <c:y val="5.8803819444444468E-2"/>
                </c:manualLayout>
              </c:layout>
              <c:showLegendKey val="0"/>
              <c:showVal val="0"/>
              <c:showCatName val="1"/>
              <c:showSerName val="0"/>
              <c:showPercent val="0"/>
              <c:showBubbleSize val="0"/>
            </c:dLbl>
            <c:dLbl>
              <c:idx val="15"/>
              <c:layout>
                <c:manualLayout>
                  <c:x val="1.2192647058823529E-2"/>
                  <c:y val="-3.1486111111111111E-3"/>
                </c:manualLayout>
              </c:layout>
              <c:showLegendKey val="0"/>
              <c:showVal val="0"/>
              <c:showCatName val="1"/>
              <c:showSerName val="0"/>
              <c:showPercent val="0"/>
              <c:showBubbleSize val="0"/>
            </c:dLbl>
            <c:dLbl>
              <c:idx val="16"/>
              <c:delete val="1"/>
            </c:dLbl>
            <c:txPr>
              <a:bodyPr/>
              <a:lstStyle/>
              <a:p>
                <a:pPr>
                  <a:defRPr sz="800">
                    <a:latin typeface="Arial" panose="020B0604020202020204" pitchFamily="34" charset="0"/>
                    <a:cs typeface="Arial" panose="020B0604020202020204" pitchFamily="34" charset="0"/>
                  </a:defRPr>
                </a:pPr>
                <a:endParaRPr lang="nb-NO"/>
              </a:p>
            </c:txPr>
            <c:showLegendKey val="0"/>
            <c:showVal val="0"/>
            <c:showCatName val="1"/>
            <c:showSerName val="0"/>
            <c:showPercent val="0"/>
            <c:showBubbleSize val="0"/>
            <c:showLeaderLines val="1"/>
            <c:leaderLines>
              <c:spPr>
                <a:ln w="3175"/>
              </c:spPr>
            </c:leaderLines>
          </c:dLbls>
          <c:cat>
            <c:strRef>
              <c:f>('EAD (1)'!$A$62,'EAD (1)'!$A$423,'EAD (1)'!$A$425,'EAD (1)'!$A$163,'EAD (1)'!$A$164,'EAD (1)'!$A$165,'EAD (1)'!$A$166,'EAD (1)'!$A$167,'EAD (1)'!$A$168,'EAD (1)'!$A$169,'EAD (1)'!$A$170,'EAD (1)'!$A$171,'EAD (1)'!$A$172,'EAD (1)'!$A$173,'EAD (1)'!$A$174,'EAD (1)'!$A$175)</c:f>
              <c:strCache>
                <c:ptCount val="16"/>
                <c:pt idx="0">
                  <c:v>Amounts in NOK billion</c:v>
                </c:pt>
                <c:pt idx="1">
                  <c:v>Per-sonal cus-tomers</c:v>
                </c:pt>
                <c:pt idx="2">
                  <c:v>LCI</c:v>
                </c:pt>
                <c:pt idx="3">
                  <c:v>Commercial real estate</c:v>
                </c:pt>
                <c:pt idx="4">
                  <c:v>Shipping</c:v>
                </c:pt>
                <c:pt idx="5">
                  <c:v>Logistics</c:v>
                </c:pt>
                <c:pt idx="6">
                  <c:v>Oil, gas and offshore</c:v>
                </c:pt>
                <c:pt idx="7">
                  <c:v>Energy</c:v>
                </c:pt>
                <c:pt idx="8">
                  <c:v>Public sector</c:v>
                </c:pt>
                <c:pt idx="9">
                  <c:v>Fishing and fish farming</c:v>
                </c:pt>
                <c:pt idx="10">
                  <c:v>Trade</c:v>
                </c:pt>
                <c:pt idx="11">
                  <c:v>Manufacturing</c:v>
                </c:pt>
                <c:pt idx="12">
                  <c:v>Telecom and media</c:v>
                </c:pt>
                <c:pt idx="13">
                  <c:v>Services</c:v>
                </c:pt>
                <c:pt idx="14">
                  <c:v>Residential mortgages and consumer finance</c:v>
                </c:pt>
                <c:pt idx="15">
                  <c:v>Other corporate customers</c:v>
                </c:pt>
              </c:strCache>
            </c:strRef>
          </c:cat>
          <c:val>
            <c:numRef>
              <c:f>('EAD (1)'!$B$62,'EAD (1)'!$B$83,'EAD (1)'!$B$85,'EAD (1)'!$B$163,'EAD (1)'!$B$164,'EAD (1)'!$B$165,'EAD (1)'!$B$166,'EAD (1)'!$B$167,'EAD (1)'!$B$168,'EAD (1)'!$B$169,'EAD (1)'!$B$170,'EAD (1)'!$B$171,'EAD (1)'!$B$172,'EAD (1)'!$B$173,'EAD (1)'!$B$174,'EAD (1)'!$B$175)</c:f>
              <c:numCache>
                <c:formatCode>_(* #,##0.0_);_(* \(#,##0.0\);_(* "-"_);_(@_)</c:formatCode>
                <c:ptCount val="16"/>
                <c:pt idx="0" formatCode="@_)">
                  <c:v>0</c:v>
                </c:pt>
                <c:pt idx="1">
                  <c:v>837.37735281798007</c:v>
                </c:pt>
                <c:pt idx="2">
                  <c:v>838.27493392839222</c:v>
                </c:pt>
                <c:pt idx="3" formatCode="0.0_);\(0.0\);\-_)">
                  <c:v>100.67098758428025</c:v>
                </c:pt>
                <c:pt idx="4" formatCode="0.0_);\(0.0\);\-_)">
                  <c:v>1.16015114579</c:v>
                </c:pt>
                <c:pt idx="5" formatCode="0.0_);\(0.0\)">
                  <c:v>0</c:v>
                </c:pt>
                <c:pt idx="6" formatCode="0.0_);\(0.0\);\-_)">
                  <c:v>0.62055161581999996</c:v>
                </c:pt>
                <c:pt idx="7" formatCode="0.0_);\(0.0\);\-_)">
                  <c:v>7.2725891651100003</c:v>
                </c:pt>
                <c:pt idx="8" formatCode="0.0_);\(0.0\);\-_)">
                  <c:v>15.00875449814</c:v>
                </c:pt>
                <c:pt idx="9" formatCode="0.0_);\(0.0\);\-_)">
                  <c:v>14.456506921899999</c:v>
                </c:pt>
                <c:pt idx="10" formatCode="0.0_);\(0.0\);\-_)">
                  <c:v>17.827414687640008</c:v>
                </c:pt>
                <c:pt idx="11" formatCode="0.0_);\(0.0\);\-_)">
                  <c:v>18.621199547440003</c:v>
                </c:pt>
                <c:pt idx="12" formatCode="0.0_);\(0.0\);\-_)">
                  <c:v>2.1179342828700007</c:v>
                </c:pt>
                <c:pt idx="13" formatCode="0.0_);\(0.0\);\-_)">
                  <c:v>11.582769756600003</c:v>
                </c:pt>
                <c:pt idx="14" formatCode="0.0_);\(0.0\);\-_)">
                  <c:v>43.278002545639985</c:v>
                </c:pt>
                <c:pt idx="15" formatCode="0.0_);\(0.0\);\-_)">
                  <c:v>27.177539773300015</c:v>
                </c:pt>
              </c:numCache>
            </c:numRef>
          </c:val>
        </c:ser>
        <c:dLbls>
          <c:showLegendKey val="0"/>
          <c:showVal val="0"/>
          <c:showCatName val="0"/>
          <c:showSerName val="0"/>
          <c:showPercent val="0"/>
          <c:showBubbleSize val="0"/>
          <c:showLeaderLines val="1"/>
        </c:dLbls>
        <c:gapWidth val="102"/>
        <c:splitType val="pos"/>
        <c:splitPos val="13"/>
        <c:secondPieSize val="120"/>
        <c:serLines/>
      </c:ofPieChart>
    </c:plotArea>
    <c:plotVisOnly val="1"/>
    <c:dispBlanksAs val="gap"/>
    <c:showDLblsOverMax val="0"/>
  </c:chart>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187361274317804E-2"/>
          <c:y val="8.819444444444445E-2"/>
          <c:w val="0.90130565347956648"/>
          <c:h val="0.76187494715604775"/>
        </c:manualLayout>
      </c:layout>
      <c:barChart>
        <c:barDir val="col"/>
        <c:grouping val="clustered"/>
        <c:varyColors val="0"/>
        <c:ser>
          <c:idx val="6"/>
          <c:order val="0"/>
          <c:tx>
            <c:strRef>
              <c:f>'EAD (1)'!$H$323</c:f>
              <c:strCache>
                <c:ptCount val="1"/>
                <c:pt idx="0">
                  <c:v>30 June 2014</c:v>
                </c:pt>
              </c:strCache>
            </c:strRef>
          </c:tx>
          <c:spPr>
            <a:ln>
              <a:solidFill>
                <a:schemeClr val="tx1">
                  <a:lumMod val="60000"/>
                  <a:lumOff val="40000"/>
                </a:schemeClr>
              </a:solidFill>
            </a:ln>
          </c:spPr>
          <c:invertIfNegative val="0"/>
          <c:cat>
            <c:strRef>
              <c:f>('EAD (1)'!$A$66,'EAD (1)'!$A$71,'EAD (1)'!$A$76,'EAD (1)'!$A$81)</c:f>
              <c:strCache>
                <c:ptCount val="4"/>
                <c:pt idx="0">
                  <c:v>Large corporates and international customers 2)</c:v>
                </c:pt>
                <c:pt idx="1">
                  <c:v>Large corporates and international customers 2)</c:v>
                </c:pt>
                <c:pt idx="2">
                  <c:v>Large corporates and international customers 2)</c:v>
                </c:pt>
                <c:pt idx="3">
                  <c:v>Large corporates and international customers 2)</c:v>
                </c:pt>
              </c:strCache>
            </c:strRef>
          </c:cat>
          <c:val>
            <c:numRef>
              <c:f>('EAD (1)'!$H$66,'EAD (1)'!$H$71,'EAD (1)'!$H$76,'EAD (1)'!$H$81)</c:f>
              <c:numCache>
                <c:formatCode>_(* #,##0.0_);_(* \(#,##0.0\);_(* "-"_);_(@_)</c:formatCode>
                <c:ptCount val="4"/>
                <c:pt idx="0">
                  <c:v>424.09909062717287</c:v>
                </c:pt>
                <c:pt idx="1">
                  <c:v>263.45406499386047</c:v>
                </c:pt>
                <c:pt idx="2">
                  <c:v>27.671294503605008</c:v>
                </c:pt>
                <c:pt idx="3">
                  <c:v>12.005829369010948</c:v>
                </c:pt>
              </c:numCache>
            </c:numRef>
          </c:val>
        </c:ser>
        <c:ser>
          <c:idx val="5"/>
          <c:order val="1"/>
          <c:tx>
            <c:strRef>
              <c:f>'EAD (1)'!$G$323</c:f>
              <c:strCache>
                <c:ptCount val="1"/>
                <c:pt idx="0">
                  <c:v>30 Sept. 2014</c:v>
                </c:pt>
              </c:strCache>
            </c:strRef>
          </c:tx>
          <c:spPr>
            <a:ln>
              <a:solidFill>
                <a:schemeClr val="tx1">
                  <a:lumMod val="60000"/>
                  <a:lumOff val="40000"/>
                </a:schemeClr>
              </a:solidFill>
            </a:ln>
          </c:spPr>
          <c:invertIfNegative val="0"/>
          <c:cat>
            <c:strRef>
              <c:f>('EAD (1)'!$A$66,'EAD (1)'!$A$71,'EAD (1)'!$A$76,'EAD (1)'!$A$81)</c:f>
              <c:strCache>
                <c:ptCount val="4"/>
                <c:pt idx="0">
                  <c:v>Large corporates and international customers 2)</c:v>
                </c:pt>
                <c:pt idx="1">
                  <c:v>Large corporates and international customers 2)</c:v>
                </c:pt>
                <c:pt idx="2">
                  <c:v>Large corporates and international customers 2)</c:v>
                </c:pt>
                <c:pt idx="3">
                  <c:v>Large corporates and international customers 2)</c:v>
                </c:pt>
              </c:strCache>
            </c:strRef>
          </c:cat>
          <c:val>
            <c:numRef>
              <c:f>('EAD (1)'!$G$66,'EAD (1)'!$G$71,'EAD (1)'!$G$76,'EAD (1)'!$G$81)</c:f>
              <c:numCache>
                <c:formatCode>_(* #,##0.0_);_(* \(#,##0.0\);_(* "-"_);_(@_)</c:formatCode>
                <c:ptCount val="4"/>
                <c:pt idx="0">
                  <c:v>421.30084627358849</c:v>
                </c:pt>
                <c:pt idx="1">
                  <c:v>286.92393385513918</c:v>
                </c:pt>
                <c:pt idx="2">
                  <c:v>25.015881892723318</c:v>
                </c:pt>
                <c:pt idx="3">
                  <c:v>10.627865874533748</c:v>
                </c:pt>
              </c:numCache>
            </c:numRef>
          </c:val>
        </c:ser>
        <c:ser>
          <c:idx val="4"/>
          <c:order val="2"/>
          <c:tx>
            <c:strRef>
              <c:f>'EAD (1)'!$F$323</c:f>
              <c:strCache>
                <c:ptCount val="1"/>
                <c:pt idx="0">
                  <c:v>31 Dec. 2014</c:v>
                </c:pt>
              </c:strCache>
            </c:strRef>
          </c:tx>
          <c:spPr>
            <a:ln>
              <a:solidFill>
                <a:schemeClr val="tx1">
                  <a:lumMod val="60000"/>
                  <a:lumOff val="40000"/>
                </a:schemeClr>
              </a:solidFill>
            </a:ln>
          </c:spPr>
          <c:invertIfNegative val="0"/>
          <c:cat>
            <c:strRef>
              <c:f>('EAD (1)'!$A$66,'EAD (1)'!$A$71,'EAD (1)'!$A$76,'EAD (1)'!$A$81)</c:f>
              <c:strCache>
                <c:ptCount val="4"/>
                <c:pt idx="0">
                  <c:v>Large corporates and international customers 2)</c:v>
                </c:pt>
                <c:pt idx="1">
                  <c:v>Large corporates and international customers 2)</c:v>
                </c:pt>
                <c:pt idx="2">
                  <c:v>Large corporates and international customers 2)</c:v>
                </c:pt>
                <c:pt idx="3">
                  <c:v>Large corporates and international customers 2)</c:v>
                </c:pt>
              </c:strCache>
            </c:strRef>
          </c:cat>
          <c:val>
            <c:numRef>
              <c:f>('EAD (1)'!$F$66,'EAD (1)'!$F$71,'EAD (1)'!$F$76,'EAD (1)'!$F$81)</c:f>
              <c:numCache>
                <c:formatCode>_(* #,##0.0_);_(* \(#,##0.0\);_(* "-"_);_(@_)</c:formatCode>
                <c:ptCount val="4"/>
                <c:pt idx="0">
                  <c:v>489.20598356994185</c:v>
                </c:pt>
                <c:pt idx="1">
                  <c:v>279.26772425697521</c:v>
                </c:pt>
                <c:pt idx="2">
                  <c:v>27.273025705655641</c:v>
                </c:pt>
                <c:pt idx="3">
                  <c:v>13.223098427647114</c:v>
                </c:pt>
              </c:numCache>
            </c:numRef>
          </c:val>
        </c:ser>
        <c:ser>
          <c:idx val="3"/>
          <c:order val="3"/>
          <c:tx>
            <c:strRef>
              <c:f>'EAD (1)'!$E$323</c:f>
              <c:strCache>
                <c:ptCount val="1"/>
                <c:pt idx="0">
                  <c:v>31 March 2015</c:v>
                </c:pt>
              </c:strCache>
            </c:strRef>
          </c:tx>
          <c:spPr>
            <a:ln>
              <a:solidFill>
                <a:schemeClr val="tx1">
                  <a:lumMod val="60000"/>
                  <a:lumOff val="40000"/>
                </a:schemeClr>
              </a:solidFill>
            </a:ln>
          </c:spPr>
          <c:invertIfNegative val="0"/>
          <c:cat>
            <c:strRef>
              <c:f>('EAD (1)'!$A$66,'EAD (1)'!$A$71,'EAD (1)'!$A$76,'EAD (1)'!$A$81)</c:f>
              <c:strCache>
                <c:ptCount val="4"/>
                <c:pt idx="0">
                  <c:v>Large corporates and international customers 2)</c:v>
                </c:pt>
                <c:pt idx="1">
                  <c:v>Large corporates and international customers 2)</c:v>
                </c:pt>
                <c:pt idx="2">
                  <c:v>Large corporates and international customers 2)</c:v>
                </c:pt>
                <c:pt idx="3">
                  <c:v>Large corporates and international customers 2)</c:v>
                </c:pt>
              </c:strCache>
            </c:strRef>
          </c:cat>
          <c:val>
            <c:numRef>
              <c:f>('EAD (1)'!$E$66,'EAD (1)'!$E$71,'EAD (1)'!$E$76,'EAD (1)'!$E$81)</c:f>
              <c:numCache>
                <c:formatCode>_(* #,##0.0_);_(* \(#,##0.0\);_(* "-"_);_(@_)</c:formatCode>
                <c:ptCount val="4"/>
                <c:pt idx="0">
                  <c:v>504.82758695870177</c:v>
                </c:pt>
                <c:pt idx="1">
                  <c:v>305.09401185639911</c:v>
                </c:pt>
                <c:pt idx="2">
                  <c:v>30.228482009862184</c:v>
                </c:pt>
                <c:pt idx="3">
                  <c:v>11.499657302760934</c:v>
                </c:pt>
              </c:numCache>
            </c:numRef>
          </c:val>
        </c:ser>
        <c:ser>
          <c:idx val="2"/>
          <c:order val="4"/>
          <c:tx>
            <c:strRef>
              <c:f>'EAD (1)'!$D$323</c:f>
              <c:strCache>
                <c:ptCount val="1"/>
                <c:pt idx="0">
                  <c:v>30 June 2015</c:v>
                </c:pt>
              </c:strCache>
            </c:strRef>
          </c:tx>
          <c:spPr>
            <a:solidFill>
              <a:srgbClr val="80B9BA"/>
            </a:solidFill>
            <a:ln>
              <a:solidFill>
                <a:schemeClr val="tx1">
                  <a:lumMod val="60000"/>
                  <a:lumOff val="40000"/>
                </a:schemeClr>
              </a:solidFill>
            </a:ln>
          </c:spPr>
          <c:invertIfNegative val="0"/>
          <c:cat>
            <c:strRef>
              <c:f>('EAD (1)'!$A$66,'EAD (1)'!$A$71,'EAD (1)'!$A$76,'EAD (1)'!$A$81)</c:f>
              <c:strCache>
                <c:ptCount val="4"/>
                <c:pt idx="0">
                  <c:v>Large corporates and international customers 2)</c:v>
                </c:pt>
                <c:pt idx="1">
                  <c:v>Large corporates and international customers 2)</c:v>
                </c:pt>
                <c:pt idx="2">
                  <c:v>Large corporates and international customers 2)</c:v>
                </c:pt>
                <c:pt idx="3">
                  <c:v>Large corporates and international customers 2)</c:v>
                </c:pt>
              </c:strCache>
            </c:strRef>
          </c:cat>
          <c:val>
            <c:numRef>
              <c:f>('EAD (1)'!$D$66,'EAD (1)'!$D$71,'EAD (1)'!$D$76,'EAD (1)'!$D$81)</c:f>
              <c:numCache>
                <c:formatCode>_(* #,##0.0_);_(* \(#,##0.0\);_(* "-"_);_(@_)</c:formatCode>
                <c:ptCount val="4"/>
                <c:pt idx="0">
                  <c:v>497.8278999908394</c:v>
                </c:pt>
                <c:pt idx="1">
                  <c:v>288.29722513213733</c:v>
                </c:pt>
                <c:pt idx="2">
                  <c:v>32.423615110322508</c:v>
                </c:pt>
                <c:pt idx="3">
                  <c:v>10.043317025731326</c:v>
                </c:pt>
              </c:numCache>
            </c:numRef>
          </c:val>
        </c:ser>
        <c:ser>
          <c:idx val="1"/>
          <c:order val="5"/>
          <c:tx>
            <c:strRef>
              <c:f>'EAD (1)'!$C$323</c:f>
              <c:strCache>
                <c:ptCount val="1"/>
                <c:pt idx="0">
                  <c:v>30 Sept. 2015</c:v>
                </c:pt>
              </c:strCache>
            </c:strRef>
          </c:tx>
          <c:spPr>
            <a:solidFill>
              <a:srgbClr val="C0C0C0"/>
            </a:solidFill>
            <a:ln>
              <a:solidFill>
                <a:schemeClr val="tx1">
                  <a:lumMod val="60000"/>
                  <a:lumOff val="40000"/>
                </a:schemeClr>
              </a:solidFill>
            </a:ln>
          </c:spPr>
          <c:invertIfNegative val="0"/>
          <c:cat>
            <c:strRef>
              <c:f>('EAD (1)'!$A$66,'EAD (1)'!$A$71,'EAD (1)'!$A$76,'EAD (1)'!$A$81)</c:f>
              <c:strCache>
                <c:ptCount val="4"/>
                <c:pt idx="0">
                  <c:v>Large corporates and international customers 2)</c:v>
                </c:pt>
                <c:pt idx="1">
                  <c:v>Large corporates and international customers 2)</c:v>
                </c:pt>
                <c:pt idx="2">
                  <c:v>Large corporates and international customers 2)</c:v>
                </c:pt>
                <c:pt idx="3">
                  <c:v>Large corporates and international customers 2)</c:v>
                </c:pt>
              </c:strCache>
            </c:strRef>
          </c:cat>
          <c:val>
            <c:numRef>
              <c:f>('EAD (1)'!$C$66,'EAD (1)'!$C$71,'EAD (1)'!$C$76,'EAD (1)'!$C$81)</c:f>
              <c:numCache>
                <c:formatCode>_(* #,##0.0_);_(* \(#,##0.0\);_(* "-"_);_(@_)</c:formatCode>
                <c:ptCount val="4"/>
                <c:pt idx="0">
                  <c:v>537.34957174974011</c:v>
                </c:pt>
                <c:pt idx="1">
                  <c:v>293.6586980778219</c:v>
                </c:pt>
                <c:pt idx="2">
                  <c:v>35.237989980916524</c:v>
                </c:pt>
                <c:pt idx="3">
                  <c:v>10.996903365964243</c:v>
                </c:pt>
              </c:numCache>
            </c:numRef>
          </c:val>
        </c:ser>
        <c:ser>
          <c:idx val="0"/>
          <c:order val="6"/>
          <c:tx>
            <c:strRef>
              <c:f>'EAD (1)'!$B$323</c:f>
              <c:strCache>
                <c:ptCount val="1"/>
                <c:pt idx="0">
                  <c:v>31 Dec. 2015</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8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(1)'!$A$66,'EAD (1)'!$A$71,'EAD (1)'!$A$76,'EAD (1)'!$A$81)</c:f>
              <c:strCache>
                <c:ptCount val="4"/>
                <c:pt idx="0">
                  <c:v>Large corporates and international customers 2)</c:v>
                </c:pt>
                <c:pt idx="1">
                  <c:v>Large corporates and international customers 2)</c:v>
                </c:pt>
                <c:pt idx="2">
                  <c:v>Large corporates and international customers 2)</c:v>
                </c:pt>
                <c:pt idx="3">
                  <c:v>Large corporates and international customers 2)</c:v>
                </c:pt>
              </c:strCache>
            </c:strRef>
          </c:cat>
          <c:val>
            <c:numRef>
              <c:f>('EAD (1)'!$B$66,'EAD (1)'!$B$71,'EAD (1)'!$B$76,'EAD (1)'!$B$81)</c:f>
              <c:numCache>
                <c:formatCode>_(* #,##0.0_);_(* \(#,##0.0\);_(* "-"_);_(@_)</c:formatCode>
                <c:ptCount val="4"/>
                <c:pt idx="0">
                  <c:v>515.7698064173527</c:v>
                </c:pt>
                <c:pt idx="1">
                  <c:v>256.2458082160756</c:v>
                </c:pt>
                <c:pt idx="2">
                  <c:v>54.018611744525273</c:v>
                </c:pt>
                <c:pt idx="3">
                  <c:v>12.240707550438589</c:v>
                </c:pt>
              </c:numCache>
            </c:numRef>
          </c:val>
        </c:ser>
        <c:dLbls>
          <c:showLegendKey val="0"/>
          <c:showVal val="0"/>
          <c:showCatName val="0"/>
          <c:showSerName val="0"/>
          <c:showPercent val="0"/>
          <c:showBubbleSize val="0"/>
        </c:dLbls>
        <c:gapWidth val="150"/>
        <c:axId val="114366720"/>
        <c:axId val="114384896"/>
      </c:barChart>
      <c:catAx>
        <c:axId val="114366720"/>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114384896"/>
        <c:crosses val="autoZero"/>
        <c:auto val="1"/>
        <c:lblAlgn val="ctr"/>
        <c:lblOffset val="100"/>
        <c:noMultiLvlLbl val="0"/>
      </c:catAx>
      <c:valAx>
        <c:axId val="114384896"/>
        <c:scaling>
          <c:orientation val="minMax"/>
          <c:max val="70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nb-NO"/>
          </a:p>
        </c:txPr>
        <c:crossAx val="114366720"/>
        <c:crosses val="autoZero"/>
        <c:crossBetween val="between"/>
      </c:valAx>
    </c:plotArea>
    <c:legend>
      <c:legendPos val="l"/>
      <c:layout>
        <c:manualLayout>
          <c:xMode val="edge"/>
          <c:yMode val="edge"/>
          <c:x val="0.78356769813291549"/>
          <c:y val="6.4228927203065139E-2"/>
          <c:w val="0.17559276667972321"/>
          <c:h val="0.3688335129310345"/>
        </c:manualLayout>
      </c:layout>
      <c:overlay val="1"/>
      <c:spPr>
        <a:solidFill>
          <a:schemeClr val="bg1"/>
        </a:solidFill>
      </c:spPr>
      <c:txPr>
        <a:bodyPr/>
        <a:lstStyle/>
        <a:p>
          <a:pPr>
            <a:defRPr sz="8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094732063080077"/>
          <c:y val="0.24219391147302829"/>
          <c:w val="0.53557065214566146"/>
          <c:h val="0.5198592157633134"/>
        </c:manualLayout>
      </c:layout>
      <c:pieChart>
        <c:varyColors val="1"/>
        <c:ser>
          <c:idx val="0"/>
          <c:order val="0"/>
          <c:tx>
            <c:strRef>
              <c:f>'EAD (1)'!$B$259:$B$260</c:f>
              <c:strCache>
                <c:ptCount val="1"/>
                <c:pt idx="0">
                  <c:v>31 Dec. 2015</c:v>
                </c:pt>
              </c:strCache>
            </c:strRef>
          </c:tx>
          <c:dPt>
            <c:idx val="0"/>
            <c:bubble3D val="0"/>
            <c:spPr>
              <a:solidFill>
                <a:schemeClr val="accent2"/>
              </a:solidFill>
              <a:ln>
                <a:solidFill>
                  <a:schemeClr val="tx1">
                    <a:lumMod val="60000"/>
                    <a:lumOff val="40000"/>
                  </a:schemeClr>
                </a:solidFill>
              </a:ln>
            </c:spPr>
          </c:dPt>
          <c:dPt>
            <c:idx val="1"/>
            <c:bubble3D val="0"/>
            <c:spPr>
              <a:solidFill>
                <a:schemeClr val="bg1"/>
              </a:solidFill>
              <a:ln>
                <a:solidFill>
                  <a:schemeClr val="tx1">
                    <a:lumMod val="60000"/>
                    <a:lumOff val="40000"/>
                  </a:schemeClr>
                </a:solidFill>
              </a:ln>
            </c:spPr>
          </c:dPt>
          <c:dPt>
            <c:idx val="2"/>
            <c:bubble3D val="0"/>
            <c:spPr>
              <a:solidFill>
                <a:srgbClr val="80B9BA"/>
              </a:solidFill>
              <a:ln>
                <a:solidFill>
                  <a:schemeClr val="tx1">
                    <a:lumMod val="60000"/>
                    <a:lumOff val="40000"/>
                  </a:schemeClr>
                </a:solidFill>
              </a:ln>
            </c:spPr>
          </c:dPt>
          <c:dPt>
            <c:idx val="3"/>
            <c:bubble3D val="0"/>
            <c:spPr>
              <a:solidFill>
                <a:schemeClr val="accent2"/>
              </a:solidFill>
              <a:ln>
                <a:solidFill>
                  <a:schemeClr val="tx1">
                    <a:lumMod val="60000"/>
                    <a:lumOff val="40000"/>
                  </a:schemeClr>
                </a:solidFill>
              </a:ln>
            </c:spPr>
          </c:dPt>
          <c:dPt>
            <c:idx val="4"/>
            <c:bubble3D val="0"/>
            <c:spPr>
              <a:solidFill>
                <a:schemeClr val="bg1"/>
              </a:solidFill>
              <a:ln>
                <a:solidFill>
                  <a:schemeClr val="tx1">
                    <a:lumMod val="60000"/>
                    <a:lumOff val="40000"/>
                  </a:schemeClr>
                </a:solidFill>
              </a:ln>
            </c:spPr>
          </c:dPt>
          <c:dPt>
            <c:idx val="5"/>
            <c:bubble3D val="0"/>
            <c:spPr>
              <a:solidFill>
                <a:srgbClr val="80B9BA"/>
              </a:solidFill>
              <a:ln>
                <a:solidFill>
                  <a:schemeClr val="tx1">
                    <a:lumMod val="60000"/>
                    <a:lumOff val="40000"/>
                  </a:schemeClr>
                </a:solidFill>
              </a:ln>
            </c:spPr>
          </c:dPt>
          <c:dPt>
            <c:idx val="6"/>
            <c:bubble3D val="0"/>
            <c:spPr>
              <a:solidFill>
                <a:schemeClr val="accent2"/>
              </a:solidFill>
              <a:ln>
                <a:solidFill>
                  <a:schemeClr val="tx1">
                    <a:lumMod val="60000"/>
                    <a:lumOff val="40000"/>
                  </a:schemeClr>
                </a:solidFill>
              </a:ln>
            </c:spPr>
          </c:dPt>
          <c:dPt>
            <c:idx val="7"/>
            <c:bubble3D val="0"/>
            <c:spPr>
              <a:solidFill>
                <a:schemeClr val="bg1"/>
              </a:solidFill>
              <a:ln>
                <a:solidFill>
                  <a:schemeClr val="tx1">
                    <a:lumMod val="60000"/>
                    <a:lumOff val="40000"/>
                  </a:schemeClr>
                </a:solidFill>
              </a:ln>
            </c:spPr>
          </c:dPt>
          <c:dPt>
            <c:idx val="8"/>
            <c:bubble3D val="0"/>
            <c:spPr>
              <a:solidFill>
                <a:srgbClr val="80B9BA"/>
              </a:solidFill>
              <a:ln>
                <a:solidFill>
                  <a:schemeClr val="tx1">
                    <a:lumMod val="60000"/>
                    <a:lumOff val="40000"/>
                  </a:schemeClr>
                </a:solidFill>
              </a:ln>
            </c:spPr>
          </c:dPt>
          <c:dLbls>
            <c:dLbl>
              <c:idx val="0"/>
              <c:layout>
                <c:manualLayout>
                  <c:x val="2.7151336288500666E-2"/>
                  <c:y val="-6.5163335548995283E-2"/>
                </c:manualLayout>
              </c:layout>
              <c:showLegendKey val="0"/>
              <c:showVal val="0"/>
              <c:showCatName val="1"/>
              <c:showSerName val="0"/>
              <c:showPercent val="1"/>
              <c:showBubbleSize val="0"/>
              <c:separator>
</c:separator>
            </c:dLbl>
            <c:dLbl>
              <c:idx val="1"/>
              <c:layout>
                <c:manualLayout>
                  <c:x val="6.3147727985522428E-2"/>
                  <c:y val="1.8877641638656933E-2"/>
                </c:manualLayout>
              </c:layout>
              <c:showLegendKey val="0"/>
              <c:showVal val="0"/>
              <c:showCatName val="1"/>
              <c:showSerName val="0"/>
              <c:showPercent val="1"/>
              <c:showBubbleSize val="0"/>
              <c:separator>
</c:separator>
            </c:dLbl>
            <c:dLbl>
              <c:idx val="2"/>
              <c:layout>
                <c:manualLayout>
                  <c:x val="5.147064684341067E-2"/>
                  <c:y val="3.8661170569191897E-2"/>
                </c:manualLayout>
              </c:layout>
              <c:showLegendKey val="0"/>
              <c:showVal val="0"/>
              <c:showCatName val="1"/>
              <c:showSerName val="0"/>
              <c:showPercent val="1"/>
              <c:showBubbleSize val="0"/>
              <c:separator>
</c:separator>
            </c:dLbl>
            <c:dLbl>
              <c:idx val="3"/>
              <c:layout>
                <c:manualLayout>
                  <c:x val="0.14769887512575519"/>
                  <c:y val="0.15295434301138061"/>
                </c:manualLayout>
              </c:layout>
              <c:showLegendKey val="0"/>
              <c:showVal val="0"/>
              <c:showCatName val="1"/>
              <c:showSerName val="0"/>
              <c:showPercent val="1"/>
              <c:showBubbleSize val="0"/>
              <c:separator>
</c:separator>
            </c:dLbl>
            <c:dLbl>
              <c:idx val="4"/>
              <c:layout>
                <c:manualLayout>
                  <c:x val="-4.676966433286768E-2"/>
                  <c:y val="0.12486376370099875"/>
                </c:manualLayout>
              </c:layout>
              <c:showLegendKey val="0"/>
              <c:showVal val="0"/>
              <c:showCatName val="1"/>
              <c:showSerName val="0"/>
              <c:showPercent val="1"/>
              <c:showBubbleSize val="0"/>
              <c:separator>
</c:separator>
            </c:dLbl>
            <c:dLbl>
              <c:idx val="5"/>
              <c:layout>
                <c:manualLayout>
                  <c:x val="-5.6254108811197245E-2"/>
                  <c:y val="6.0366808666377822E-2"/>
                </c:manualLayout>
              </c:layout>
              <c:showLegendKey val="0"/>
              <c:showVal val="0"/>
              <c:showCatName val="1"/>
              <c:showSerName val="0"/>
              <c:showPercent val="1"/>
              <c:showBubbleSize val="0"/>
              <c:separator>
</c:separator>
            </c:dLbl>
            <c:dLbl>
              <c:idx val="6"/>
              <c:layout>
                <c:manualLayout>
                  <c:x val="-0.12865062568292471"/>
                  <c:y val="1.1278683627693482E-2"/>
                </c:manualLayout>
              </c:layout>
              <c:showLegendKey val="0"/>
              <c:showVal val="0"/>
              <c:showCatName val="1"/>
              <c:showSerName val="0"/>
              <c:showPercent val="1"/>
              <c:showBubbleSize val="0"/>
              <c:separator>
</c:separator>
            </c:dLbl>
            <c:dLbl>
              <c:idx val="7"/>
              <c:layout>
                <c:manualLayout>
                  <c:x val="-0.15379299804856378"/>
                  <c:y val="-7.520714645166672E-2"/>
                </c:manualLayout>
              </c:layout>
              <c:showLegendKey val="0"/>
              <c:showVal val="0"/>
              <c:showCatName val="1"/>
              <c:showSerName val="0"/>
              <c:showPercent val="1"/>
              <c:showBubbleSize val="0"/>
              <c:separator>
</c:separator>
            </c:dLbl>
            <c:dLbl>
              <c:idx val="8"/>
              <c:layout>
                <c:manualLayout>
                  <c:x val="-6.2615423589194086E-2"/>
                  <c:y val="-4.3799801935968267E-2"/>
                </c:manualLayout>
              </c:layout>
              <c:showLegendKey val="0"/>
              <c:showVal val="0"/>
              <c:showCatName val="1"/>
              <c:showSerName val="0"/>
              <c:showPercent val="1"/>
              <c:showBubbleSize val="0"/>
              <c:separator>
</c:separator>
            </c:dLbl>
            <c:txPr>
              <a:bodyPr/>
              <a:lstStyle/>
              <a:p>
                <a:pPr>
                  <a:defRPr sz="7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leaderLines>
              <c:spPr>
                <a:ln w="3175"/>
              </c:spPr>
            </c:leaderLines>
          </c:dLbls>
          <c:cat>
            <c:strRef>
              <c:f>'EAD (1)'!$A$261:$A$269</c:f>
              <c:strCache>
                <c:ptCount val="9"/>
                <c:pt idx="0">
                  <c:v>Financial institutions</c:v>
                </c:pt>
                <c:pt idx="1">
                  <c:v>Hotels and accomo-dation</c:v>
                </c:pt>
                <c:pt idx="2">
                  <c:v>Commercial real estate</c:v>
                </c:pt>
                <c:pt idx="3">
                  <c:v>Residential mortgages</c:v>
                </c:pt>
                <c:pt idx="4">
                  <c:v>Construction</c:v>
                </c:pt>
                <c:pt idx="5">
                  <c:v>Services</c:v>
                </c:pt>
                <c:pt idx="6">
                  <c:v>Public sector</c:v>
                </c:pt>
                <c:pt idx="7">
                  <c:v>Trade</c:v>
                </c:pt>
                <c:pt idx="8">
                  <c:v>Other corporate customers </c:v>
                </c:pt>
              </c:strCache>
            </c:strRef>
          </c:cat>
          <c:val>
            <c:numRef>
              <c:f>'EAD (1)'!$B$261:$B$269</c:f>
              <c:numCache>
                <c:formatCode>#,##0.0_);\(#,##0.0\)</c:formatCode>
                <c:ptCount val="9"/>
                <c:pt idx="0">
                  <c:v>17.509758398449996</c:v>
                </c:pt>
                <c:pt idx="1">
                  <c:v>25.90013457804001</c:v>
                </c:pt>
                <c:pt idx="2">
                  <c:v>81.05521177417998</c:v>
                </c:pt>
                <c:pt idx="3">
                  <c:v>12.677837597560002</c:v>
                </c:pt>
                <c:pt idx="4">
                  <c:v>6.7291335466399991</c:v>
                </c:pt>
                <c:pt idx="5">
                  <c:v>22.208284337330007</c:v>
                </c:pt>
                <c:pt idx="6">
                  <c:v>13.585523163739992</c:v>
                </c:pt>
                <c:pt idx="7">
                  <c:v>20.544430973989996</c:v>
                </c:pt>
                <c:pt idx="8">
                  <c:v>14.118070759619997</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 (1)'!$H$323</c:f>
              <c:strCache>
                <c:ptCount val="1"/>
                <c:pt idx="0">
                  <c:v>30 June 2014</c:v>
                </c:pt>
              </c:strCache>
            </c:strRef>
          </c:tx>
          <c:spPr>
            <a:ln>
              <a:solidFill>
                <a:schemeClr val="tx1">
                  <a:lumMod val="60000"/>
                  <a:lumOff val="40000"/>
                </a:schemeClr>
              </a:solidFill>
            </a:ln>
          </c:spPr>
          <c:invertIfNegative val="0"/>
          <c:cat>
            <c:strRef>
              <c:f>('EAD (1)'!$A$327,'EAD (1)'!$A$334,'EAD (1)'!$A$341,'EAD (1)'!$A$348)</c:f>
              <c:strCache>
                <c:ptCount val="4"/>
                <c:pt idx="0">
                  <c:v>Nordic Corporates Division</c:v>
                </c:pt>
                <c:pt idx="1">
                  <c:v>Nordic Corporates Division</c:v>
                </c:pt>
                <c:pt idx="2">
                  <c:v>Nordic Corporates Division</c:v>
                </c:pt>
                <c:pt idx="3">
                  <c:v>Nordic Corporates Division</c:v>
                </c:pt>
              </c:strCache>
            </c:strRef>
          </c:cat>
          <c:val>
            <c:numRef>
              <c:f>('EAD (1)'!$H$327,'EAD (1)'!$H$334,'EAD (1)'!$H$341,'EAD (1)'!$H$348)</c:f>
              <c:numCache>
                <c:formatCode>_(* #,##0.0_);_(* \(#,##0.0\);_(* "-"_);_(@_)</c:formatCode>
                <c:ptCount val="4"/>
                <c:pt idx="0">
                  <c:v>146.94492594398005</c:v>
                </c:pt>
                <c:pt idx="1">
                  <c:v>62.818207196249993</c:v>
                </c:pt>
                <c:pt idx="2">
                  <c:v>6.5563825822700004</c:v>
                </c:pt>
                <c:pt idx="3">
                  <c:v>1.2120726784299998</c:v>
                </c:pt>
              </c:numCache>
            </c:numRef>
          </c:val>
        </c:ser>
        <c:ser>
          <c:idx val="5"/>
          <c:order val="1"/>
          <c:tx>
            <c:strRef>
              <c:f>'EAD (1)'!$G$323</c:f>
              <c:strCache>
                <c:ptCount val="1"/>
                <c:pt idx="0">
                  <c:v>30 Sept. 2014</c:v>
                </c:pt>
              </c:strCache>
            </c:strRef>
          </c:tx>
          <c:spPr>
            <a:ln>
              <a:solidFill>
                <a:schemeClr val="tx1">
                  <a:lumMod val="60000"/>
                  <a:lumOff val="40000"/>
                </a:schemeClr>
              </a:solidFill>
            </a:ln>
          </c:spPr>
          <c:invertIfNegative val="0"/>
          <c:cat>
            <c:strRef>
              <c:f>('EAD (1)'!$A$327,'EAD (1)'!$A$334,'EAD (1)'!$A$341,'EAD (1)'!$A$348)</c:f>
              <c:strCache>
                <c:ptCount val="4"/>
                <c:pt idx="0">
                  <c:v>Nordic Corporates Division</c:v>
                </c:pt>
                <c:pt idx="1">
                  <c:v>Nordic Corporates Division</c:v>
                </c:pt>
                <c:pt idx="2">
                  <c:v>Nordic Corporates Division</c:v>
                </c:pt>
                <c:pt idx="3">
                  <c:v>Nordic Corporates Division</c:v>
                </c:pt>
              </c:strCache>
            </c:strRef>
          </c:cat>
          <c:val>
            <c:numRef>
              <c:f>('EAD (1)'!$G$327,'EAD (1)'!$G$334,'EAD (1)'!$G$341,'EAD (1)'!$G$348)</c:f>
              <c:numCache>
                <c:formatCode>_(* #,##0.0_);_(* \(#,##0.0\);_(* "-"_);_(@_)</c:formatCode>
                <c:ptCount val="4"/>
                <c:pt idx="0">
                  <c:v>139.52355872022997</c:v>
                </c:pt>
                <c:pt idx="1">
                  <c:v>67.810252006820008</c:v>
                </c:pt>
                <c:pt idx="2">
                  <c:v>6.7128802398799996</c:v>
                </c:pt>
                <c:pt idx="3">
                  <c:v>1.2800779722000002</c:v>
                </c:pt>
              </c:numCache>
            </c:numRef>
          </c:val>
        </c:ser>
        <c:ser>
          <c:idx val="4"/>
          <c:order val="2"/>
          <c:tx>
            <c:strRef>
              <c:f>'EAD (1)'!$F$323</c:f>
              <c:strCache>
                <c:ptCount val="1"/>
                <c:pt idx="0">
                  <c:v>31 Dec. 2014</c:v>
                </c:pt>
              </c:strCache>
            </c:strRef>
          </c:tx>
          <c:spPr>
            <a:ln>
              <a:solidFill>
                <a:schemeClr val="tx1">
                  <a:lumMod val="60000"/>
                  <a:lumOff val="40000"/>
                </a:schemeClr>
              </a:solidFill>
            </a:ln>
          </c:spPr>
          <c:invertIfNegative val="0"/>
          <c:cat>
            <c:strRef>
              <c:f>('EAD (1)'!$A$327,'EAD (1)'!$A$334,'EAD (1)'!$A$341,'EAD (1)'!$A$348)</c:f>
              <c:strCache>
                <c:ptCount val="4"/>
                <c:pt idx="0">
                  <c:v>Nordic Corporates Division</c:v>
                </c:pt>
                <c:pt idx="1">
                  <c:v>Nordic Corporates Division</c:v>
                </c:pt>
                <c:pt idx="2">
                  <c:v>Nordic Corporates Division</c:v>
                </c:pt>
                <c:pt idx="3">
                  <c:v>Nordic Corporates Division</c:v>
                </c:pt>
              </c:strCache>
            </c:strRef>
          </c:cat>
          <c:val>
            <c:numRef>
              <c:f>('EAD (1)'!$F$327,'EAD (1)'!$F$334,'EAD (1)'!$F$341,'EAD (1)'!$F$348)</c:f>
              <c:numCache>
                <c:formatCode>_(* #,##0.0_);_(* \(#,##0.0\);_(* "-"_);_(@_)</c:formatCode>
                <c:ptCount val="4"/>
                <c:pt idx="0">
                  <c:v>158.98146453835997</c:v>
                </c:pt>
                <c:pt idx="1">
                  <c:v>54.392921179010003</c:v>
                </c:pt>
                <c:pt idx="2">
                  <c:v>4.8486641840900004</c:v>
                </c:pt>
                <c:pt idx="3">
                  <c:v>1.8914121889000006</c:v>
                </c:pt>
              </c:numCache>
            </c:numRef>
          </c:val>
        </c:ser>
        <c:ser>
          <c:idx val="3"/>
          <c:order val="3"/>
          <c:tx>
            <c:strRef>
              <c:f>'EAD (1)'!$E$323</c:f>
              <c:strCache>
                <c:ptCount val="1"/>
                <c:pt idx="0">
                  <c:v>31 March 2015</c:v>
                </c:pt>
              </c:strCache>
            </c:strRef>
          </c:tx>
          <c:spPr>
            <a:ln>
              <a:solidFill>
                <a:schemeClr val="tx1">
                  <a:lumMod val="60000"/>
                  <a:lumOff val="40000"/>
                </a:schemeClr>
              </a:solidFill>
            </a:ln>
          </c:spPr>
          <c:invertIfNegative val="0"/>
          <c:cat>
            <c:strRef>
              <c:f>('EAD (1)'!$A$327,'EAD (1)'!$A$334,'EAD (1)'!$A$341,'EAD (1)'!$A$348)</c:f>
              <c:strCache>
                <c:ptCount val="4"/>
                <c:pt idx="0">
                  <c:v>Nordic Corporates Division</c:v>
                </c:pt>
                <c:pt idx="1">
                  <c:v>Nordic Corporates Division</c:v>
                </c:pt>
                <c:pt idx="2">
                  <c:v>Nordic Corporates Division</c:v>
                </c:pt>
                <c:pt idx="3">
                  <c:v>Nordic Corporates Division</c:v>
                </c:pt>
              </c:strCache>
            </c:strRef>
          </c:cat>
          <c:val>
            <c:numRef>
              <c:f>('EAD (1)'!$E$327,'EAD (1)'!$E$334,'EAD (1)'!$E$341,'EAD (1)'!$E$348)</c:f>
              <c:numCache>
                <c:formatCode>_(* #,##0.0_);_(* \(#,##0.0\);_(* "-"_);_(@_)</c:formatCode>
                <c:ptCount val="4"/>
                <c:pt idx="0">
                  <c:v>157.23709250844004</c:v>
                </c:pt>
                <c:pt idx="1">
                  <c:v>53.320624190099991</c:v>
                </c:pt>
                <c:pt idx="2">
                  <c:v>5.6893774916700002</c:v>
                </c:pt>
                <c:pt idx="3">
                  <c:v>2.2123124775999994</c:v>
                </c:pt>
              </c:numCache>
            </c:numRef>
          </c:val>
        </c:ser>
        <c:ser>
          <c:idx val="2"/>
          <c:order val="4"/>
          <c:tx>
            <c:strRef>
              <c:f>'EAD (1)'!$D$323</c:f>
              <c:strCache>
                <c:ptCount val="1"/>
                <c:pt idx="0">
                  <c:v>30 June 2015</c:v>
                </c:pt>
              </c:strCache>
            </c:strRef>
          </c:tx>
          <c:spPr>
            <a:solidFill>
              <a:srgbClr val="80B9BA"/>
            </a:solidFill>
            <a:ln>
              <a:solidFill>
                <a:schemeClr val="tx1">
                  <a:lumMod val="60000"/>
                  <a:lumOff val="40000"/>
                </a:schemeClr>
              </a:solidFill>
            </a:ln>
          </c:spPr>
          <c:invertIfNegative val="0"/>
          <c:cat>
            <c:strRef>
              <c:f>('EAD (1)'!$A$327,'EAD (1)'!$A$334,'EAD (1)'!$A$341,'EAD (1)'!$A$348)</c:f>
              <c:strCache>
                <c:ptCount val="4"/>
                <c:pt idx="0">
                  <c:v>Nordic Corporates Division</c:v>
                </c:pt>
                <c:pt idx="1">
                  <c:v>Nordic Corporates Division</c:v>
                </c:pt>
                <c:pt idx="2">
                  <c:v>Nordic Corporates Division</c:v>
                </c:pt>
                <c:pt idx="3">
                  <c:v>Nordic Corporates Division</c:v>
                </c:pt>
              </c:strCache>
            </c:strRef>
          </c:cat>
          <c:val>
            <c:numRef>
              <c:f>('EAD (1)'!$D$327,'EAD (1)'!$D$334,'EAD (1)'!$D$341,'EAD (1)'!$D$348)</c:f>
              <c:numCache>
                <c:formatCode>_(* #,##0.0_);_(* \(#,##0.0\);_(* "-"_);_(@_)</c:formatCode>
                <c:ptCount val="4"/>
                <c:pt idx="0">
                  <c:v>150.68679715794002</c:v>
                </c:pt>
                <c:pt idx="1">
                  <c:v>49.730020906649997</c:v>
                </c:pt>
                <c:pt idx="2">
                  <c:v>6.9616884944499997</c:v>
                </c:pt>
                <c:pt idx="3">
                  <c:v>1.5389280009099993</c:v>
                </c:pt>
              </c:numCache>
            </c:numRef>
          </c:val>
        </c:ser>
        <c:ser>
          <c:idx val="1"/>
          <c:order val="5"/>
          <c:tx>
            <c:strRef>
              <c:f>'EAD (1)'!$C$323</c:f>
              <c:strCache>
                <c:ptCount val="1"/>
                <c:pt idx="0">
                  <c:v>30 Sept. 2015</c:v>
                </c:pt>
              </c:strCache>
            </c:strRef>
          </c:tx>
          <c:spPr>
            <a:solidFill>
              <a:srgbClr val="C0C0C0"/>
            </a:solidFill>
            <a:ln>
              <a:solidFill>
                <a:schemeClr val="tx1">
                  <a:lumMod val="60000"/>
                  <a:lumOff val="40000"/>
                </a:schemeClr>
              </a:solidFill>
            </a:ln>
          </c:spPr>
          <c:invertIfNegative val="0"/>
          <c:cat>
            <c:strRef>
              <c:f>('EAD (1)'!$A$327,'EAD (1)'!$A$334,'EAD (1)'!$A$341,'EAD (1)'!$A$348)</c:f>
              <c:strCache>
                <c:ptCount val="4"/>
                <c:pt idx="0">
                  <c:v>Nordic Corporates Division</c:v>
                </c:pt>
                <c:pt idx="1">
                  <c:v>Nordic Corporates Division</c:v>
                </c:pt>
                <c:pt idx="2">
                  <c:v>Nordic Corporates Division</c:v>
                </c:pt>
                <c:pt idx="3">
                  <c:v>Nordic Corporates Division</c:v>
                </c:pt>
              </c:strCache>
            </c:strRef>
          </c:cat>
          <c:val>
            <c:numRef>
              <c:f>('EAD (1)'!$C$327,'EAD (1)'!$C$334,'EAD (1)'!$C$341,'EAD (1)'!$C$348)</c:f>
              <c:numCache>
                <c:formatCode>_(* #,##0.0_);_(* \(#,##0.0\);_(* "-"_);_(@_)</c:formatCode>
                <c:ptCount val="4"/>
                <c:pt idx="0">
                  <c:v>167.08010711997994</c:v>
                </c:pt>
                <c:pt idx="1">
                  <c:v>44.855238750200009</c:v>
                </c:pt>
                <c:pt idx="2">
                  <c:v>8.2612257504399977</c:v>
                </c:pt>
                <c:pt idx="3">
                  <c:v>1.5965139433800002</c:v>
                </c:pt>
              </c:numCache>
            </c:numRef>
          </c:val>
        </c:ser>
        <c:ser>
          <c:idx val="0"/>
          <c:order val="6"/>
          <c:tx>
            <c:strRef>
              <c:f>'EAD (1)'!$B$323</c:f>
              <c:strCache>
                <c:ptCount val="1"/>
                <c:pt idx="0">
                  <c:v>31 Dec. 2015</c:v>
                </c:pt>
              </c:strCache>
            </c:strRef>
          </c:tx>
          <c:spPr>
            <a:solidFill>
              <a:schemeClr val="accent2"/>
            </a:solidFill>
            <a:ln>
              <a:solidFill>
                <a:schemeClr val="tx1">
                  <a:lumMod val="60000"/>
                  <a:lumOff val="40000"/>
                </a:schemeClr>
              </a:solidFill>
            </a:ln>
          </c:spPr>
          <c:invertIfNegative val="0"/>
          <c:dLbls>
            <c:dLbl>
              <c:idx val="0"/>
              <c:layout>
                <c:manualLayout>
                  <c:x val="1.7659853833422386E-2"/>
                  <c:y val="0"/>
                </c:manualLayout>
              </c:layout>
              <c:showLegendKey val="0"/>
              <c:showVal val="1"/>
              <c:showCatName val="0"/>
              <c:showSerName val="0"/>
              <c:showPercent val="0"/>
              <c:showBubbleSize val="0"/>
            </c:dLbl>
            <c:dLbl>
              <c:idx val="1"/>
              <c:layout>
                <c:manualLayout>
                  <c:x val="1.3244894979454769E-2"/>
                  <c:y val="4.3102980146835224E-3"/>
                </c:manualLayout>
              </c:layout>
              <c:showLegendKey val="0"/>
              <c:showVal val="1"/>
              <c:showCatName val="0"/>
              <c:showSerName val="0"/>
              <c:showPercent val="0"/>
              <c:showBubbleSize val="0"/>
            </c:dLbl>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(1)'!$A$327,'EAD (1)'!$A$334,'EAD (1)'!$A$341,'EAD (1)'!$A$348)</c:f>
              <c:strCache>
                <c:ptCount val="4"/>
                <c:pt idx="0">
                  <c:v>Nordic Corporates Division</c:v>
                </c:pt>
                <c:pt idx="1">
                  <c:v>Nordic Corporates Division</c:v>
                </c:pt>
                <c:pt idx="2">
                  <c:v>Nordic Corporates Division</c:v>
                </c:pt>
                <c:pt idx="3">
                  <c:v>Nordic Corporates Division</c:v>
                </c:pt>
              </c:strCache>
            </c:strRef>
          </c:cat>
          <c:val>
            <c:numRef>
              <c:f>('EAD (1)'!$B$327,'EAD (1)'!$B$334,'EAD (1)'!$B$341,'EAD (1)'!$B$348)</c:f>
              <c:numCache>
                <c:formatCode>_(* #,##0.0_);_(* \(#,##0.0\);_(* "-"_);_(@_)</c:formatCode>
                <c:ptCount val="4"/>
                <c:pt idx="0">
                  <c:v>170.06710555405999</c:v>
                </c:pt>
                <c:pt idx="1">
                  <c:v>33.095311616410008</c:v>
                </c:pt>
                <c:pt idx="2">
                  <c:v>9.8034146946199989</c:v>
                </c:pt>
                <c:pt idx="3">
                  <c:v>1.3625532644600002</c:v>
                </c:pt>
              </c:numCache>
            </c:numRef>
          </c:val>
        </c:ser>
        <c:dLbls>
          <c:showLegendKey val="0"/>
          <c:showVal val="0"/>
          <c:showCatName val="0"/>
          <c:showSerName val="0"/>
          <c:showPercent val="0"/>
          <c:showBubbleSize val="0"/>
        </c:dLbls>
        <c:gapWidth val="150"/>
        <c:axId val="115511680"/>
        <c:axId val="115513216"/>
      </c:barChart>
      <c:catAx>
        <c:axId val="115511680"/>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115513216"/>
        <c:crosses val="autoZero"/>
        <c:auto val="1"/>
        <c:lblAlgn val="ctr"/>
        <c:lblOffset val="100"/>
        <c:noMultiLvlLbl val="0"/>
      </c:catAx>
      <c:valAx>
        <c:axId val="115513216"/>
        <c:scaling>
          <c:orientation val="minMax"/>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115511680"/>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 (1)'!$B$259:$B$260</c:f>
              <c:strCache>
                <c:ptCount val="1"/>
                <c:pt idx="0">
                  <c:v>31 Dec. 2015</c:v>
                </c:pt>
              </c:strCache>
            </c:strRef>
          </c:tx>
          <c:dPt>
            <c:idx val="0"/>
            <c:bubble3D val="0"/>
            <c:spPr>
              <a:solidFill>
                <a:schemeClr val="accent2"/>
              </a:solidFill>
              <a:ln>
                <a:solidFill>
                  <a:schemeClr val="tx1">
                    <a:lumMod val="60000"/>
                    <a:lumOff val="40000"/>
                  </a:schemeClr>
                </a:solidFill>
              </a:ln>
            </c:spPr>
          </c:dPt>
          <c:dPt>
            <c:idx val="1"/>
            <c:bubble3D val="0"/>
            <c:spPr>
              <a:solidFill>
                <a:schemeClr val="bg1"/>
              </a:solidFill>
              <a:ln>
                <a:solidFill>
                  <a:schemeClr val="tx1">
                    <a:lumMod val="60000"/>
                    <a:lumOff val="40000"/>
                  </a:schemeClr>
                </a:solidFill>
              </a:ln>
            </c:spPr>
          </c:dPt>
          <c:dPt>
            <c:idx val="2"/>
            <c:bubble3D val="0"/>
            <c:spPr>
              <a:solidFill>
                <a:srgbClr val="80B9BA"/>
              </a:solidFill>
              <a:ln>
                <a:solidFill>
                  <a:schemeClr val="tx1">
                    <a:lumMod val="60000"/>
                    <a:lumOff val="40000"/>
                  </a:schemeClr>
                </a:solidFill>
              </a:ln>
            </c:spPr>
          </c:dPt>
          <c:dPt>
            <c:idx val="3"/>
            <c:bubble3D val="0"/>
            <c:spPr>
              <a:solidFill>
                <a:schemeClr val="accent2"/>
              </a:solidFill>
              <a:ln>
                <a:solidFill>
                  <a:schemeClr val="tx1">
                    <a:lumMod val="60000"/>
                    <a:lumOff val="40000"/>
                  </a:schemeClr>
                </a:solidFill>
              </a:ln>
            </c:spPr>
          </c:dPt>
          <c:dPt>
            <c:idx val="4"/>
            <c:bubble3D val="0"/>
            <c:spPr>
              <a:solidFill>
                <a:schemeClr val="bg1"/>
              </a:solidFill>
              <a:ln>
                <a:solidFill>
                  <a:schemeClr val="tx1">
                    <a:lumMod val="60000"/>
                    <a:lumOff val="40000"/>
                  </a:schemeClr>
                </a:solidFill>
              </a:ln>
            </c:spPr>
          </c:dPt>
          <c:dPt>
            <c:idx val="5"/>
            <c:bubble3D val="0"/>
            <c:spPr>
              <a:solidFill>
                <a:srgbClr val="80B9BA"/>
              </a:solidFill>
              <a:ln>
                <a:solidFill>
                  <a:schemeClr val="tx1">
                    <a:lumMod val="60000"/>
                    <a:lumOff val="40000"/>
                  </a:schemeClr>
                </a:solidFill>
              </a:ln>
            </c:spPr>
          </c:dPt>
          <c:dPt>
            <c:idx val="6"/>
            <c:bubble3D val="0"/>
            <c:spPr>
              <a:solidFill>
                <a:schemeClr val="bg1"/>
              </a:solidFill>
              <a:ln>
                <a:solidFill>
                  <a:schemeClr val="tx1">
                    <a:lumMod val="60000"/>
                    <a:lumOff val="40000"/>
                  </a:schemeClr>
                </a:solidFill>
              </a:ln>
            </c:spPr>
          </c:dPt>
          <c:dPt>
            <c:idx val="7"/>
            <c:bubble3D val="0"/>
            <c:spPr>
              <a:solidFill>
                <a:schemeClr val="bg1"/>
              </a:solidFill>
              <a:ln>
                <a:solidFill>
                  <a:schemeClr val="tx1">
                    <a:lumMod val="60000"/>
                    <a:lumOff val="40000"/>
                  </a:schemeClr>
                </a:solidFill>
              </a:ln>
            </c:spPr>
          </c:dPt>
          <c:dPt>
            <c:idx val="8"/>
            <c:bubble3D val="0"/>
            <c:spPr>
              <a:solidFill>
                <a:srgbClr val="80B9BA"/>
              </a:solidFill>
              <a:ln>
                <a:solidFill>
                  <a:schemeClr val="tx1">
                    <a:lumMod val="60000"/>
                    <a:lumOff val="40000"/>
                  </a:schemeClr>
                </a:solidFill>
              </a:ln>
            </c:spPr>
          </c:dPt>
          <c:dLbls>
            <c:dLbl>
              <c:idx val="0"/>
              <c:layout>
                <c:manualLayout>
                  <c:x val="4.9157409964835336E-2"/>
                  <c:y val="-5.3539183577908326E-3"/>
                </c:manualLayout>
              </c:layout>
              <c:showLegendKey val="0"/>
              <c:showVal val="0"/>
              <c:showCatName val="1"/>
              <c:showSerName val="0"/>
              <c:showPercent val="1"/>
              <c:showBubbleSize val="0"/>
              <c:separator>
</c:separator>
            </c:dLbl>
            <c:dLbl>
              <c:idx val="1"/>
              <c:layout>
                <c:manualLayout>
                  <c:x val="6.3147727985522428E-2"/>
                  <c:y val="1.8877641638656933E-2"/>
                </c:manualLayout>
              </c:layout>
              <c:showLegendKey val="0"/>
              <c:showVal val="0"/>
              <c:showCatName val="1"/>
              <c:showSerName val="0"/>
              <c:showPercent val="1"/>
              <c:showBubbleSize val="0"/>
              <c:separator>
</c:separator>
            </c:dLbl>
            <c:dLbl>
              <c:idx val="2"/>
              <c:layout>
                <c:manualLayout>
                  <c:x val="0.12629129734294856"/>
                  <c:y val="-1.2604044166126207E-2"/>
                </c:manualLayout>
              </c:layout>
              <c:showLegendKey val="0"/>
              <c:showVal val="0"/>
              <c:showCatName val="1"/>
              <c:showSerName val="0"/>
              <c:showPercent val="1"/>
              <c:showBubbleSize val="0"/>
              <c:separator>
</c:separator>
            </c:dLbl>
            <c:dLbl>
              <c:idx val="3"/>
              <c:layout>
                <c:manualLayout>
                  <c:x val="7.7082093796407056E-2"/>
                  <c:y val="2.5745108580910715E-2"/>
                </c:manualLayout>
              </c:layout>
              <c:showLegendKey val="0"/>
              <c:showVal val="0"/>
              <c:showCatName val="1"/>
              <c:showSerName val="0"/>
              <c:showPercent val="1"/>
              <c:showBubbleSize val="0"/>
              <c:separator>
</c:separator>
            </c:dLbl>
            <c:dLbl>
              <c:idx val="4"/>
              <c:layout>
                <c:manualLayout>
                  <c:x val="-4.6769664332867673E-2"/>
                  <c:y val="3.25036262402549E-2"/>
                </c:manualLayout>
              </c:layout>
              <c:showLegendKey val="0"/>
              <c:showVal val="0"/>
              <c:showCatName val="1"/>
              <c:showSerName val="0"/>
              <c:showPercent val="1"/>
              <c:showBubbleSize val="0"/>
              <c:separator>
</c:separator>
            </c:dLbl>
            <c:dLbl>
              <c:idx val="5"/>
              <c:layout>
                <c:manualLayout>
                  <c:x val="-3.3578842563697184E-2"/>
                  <c:y val="2.6189998842832424E-2"/>
                </c:manualLayout>
              </c:layout>
              <c:showLegendKey val="0"/>
              <c:showVal val="0"/>
              <c:showCatName val="1"/>
              <c:showSerName val="0"/>
              <c:showPercent val="1"/>
              <c:showBubbleSize val="0"/>
              <c:separator>
</c:separator>
            </c:dLbl>
            <c:dLbl>
              <c:idx val="6"/>
              <c:layout>
                <c:manualLayout>
                  <c:x val="-0.12865062568292471"/>
                  <c:y val="1.1278683627693482E-2"/>
                </c:manualLayout>
              </c:layout>
              <c:showLegendKey val="0"/>
              <c:showVal val="0"/>
              <c:showCatName val="1"/>
              <c:showSerName val="0"/>
              <c:showPercent val="1"/>
              <c:showBubbleSize val="0"/>
              <c:separator>
</c:separator>
            </c:dLbl>
            <c:dLbl>
              <c:idx val="7"/>
              <c:layout>
                <c:manualLayout>
                  <c:x val="-0.15379299804856378"/>
                  <c:y val="-7.520714645166672E-2"/>
                </c:manualLayout>
              </c:layout>
              <c:showLegendKey val="0"/>
              <c:showVal val="0"/>
              <c:showCatName val="1"/>
              <c:showSerName val="0"/>
              <c:showPercent val="1"/>
              <c:showBubbleSize val="0"/>
              <c:separator>
</c:separator>
            </c:dLbl>
            <c:dLbl>
              <c:idx val="8"/>
              <c:layout>
                <c:manualLayout>
                  <c:x val="-6.2615423589194086E-2"/>
                  <c:y val="-4.3799801935968267E-2"/>
                </c:manualLayout>
              </c:layout>
              <c:showLegendKey val="0"/>
              <c:showVal val="0"/>
              <c:showCatName val="1"/>
              <c:showSerName val="0"/>
              <c:showPercent val="1"/>
              <c:showBubbleSize val="0"/>
              <c:separator>
</c:separator>
            </c:dLbl>
            <c:txPr>
              <a:bodyPr/>
              <a:lstStyle/>
              <a:p>
                <a:pPr>
                  <a:defRPr sz="7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leaderLines>
              <c:spPr>
                <a:ln w="3175"/>
              </c:spPr>
            </c:leaderLines>
          </c:dLbls>
          <c:cat>
            <c:strRef>
              <c:f>'EAD (1)'!$A$274:$A$280</c:f>
              <c:strCache>
                <c:ptCount val="7"/>
                <c:pt idx="0">
                  <c:v>Seafood and agriculture</c:v>
                </c:pt>
                <c:pt idx="1">
                  <c:v>Healthcare</c:v>
                </c:pt>
                <c:pt idx="2">
                  <c:v>Branded goods</c:v>
                </c:pt>
                <c:pt idx="3">
                  <c:v>Forestry/ pulp and paper</c:v>
                </c:pt>
                <c:pt idx="4">
                  <c:v>Other manu-facturing industries</c:v>
                </c:pt>
                <c:pt idx="5">
                  <c:v>Technology, media and telecom</c:v>
                </c:pt>
                <c:pt idx="6">
                  <c:v>Other business activities</c:v>
                </c:pt>
              </c:strCache>
            </c:strRef>
          </c:cat>
          <c:val>
            <c:numRef>
              <c:f>'EAD (1)'!$B$274:$B$280</c:f>
              <c:numCache>
                <c:formatCode>#,##0.0_);\(#,##0.0\)</c:formatCode>
                <c:ptCount val="7"/>
                <c:pt idx="0">
                  <c:v>17.961791342580003</c:v>
                </c:pt>
                <c:pt idx="1">
                  <c:v>37.964559657120006</c:v>
                </c:pt>
                <c:pt idx="2">
                  <c:v>9.7479371236599999</c:v>
                </c:pt>
                <c:pt idx="3">
                  <c:v>14.759116569340001</c:v>
                </c:pt>
                <c:pt idx="4">
                  <c:v>25.175418810980002</c:v>
                </c:pt>
                <c:pt idx="5">
                  <c:v>33.061587866799997</c:v>
                </c:pt>
                <c:pt idx="6">
                  <c:v>16.71058651033</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 (1)'!$H$323</c:f>
              <c:strCache>
                <c:ptCount val="1"/>
                <c:pt idx="0">
                  <c:v>30 June 2014</c:v>
                </c:pt>
              </c:strCache>
            </c:strRef>
          </c:tx>
          <c:spPr>
            <a:ln>
              <a:solidFill>
                <a:schemeClr val="tx1">
                  <a:lumMod val="60000"/>
                  <a:lumOff val="40000"/>
                </a:schemeClr>
              </a:solidFill>
            </a:ln>
          </c:spPr>
          <c:invertIfNegative val="0"/>
          <c:cat>
            <c:strRef>
              <c:f>('EAD (1)'!$A$328,'EAD (1)'!$A$335,'EAD (1)'!$A$342,'EAD (1)'!$A$349)</c:f>
              <c:strCache>
                <c:ptCount val="4"/>
                <c:pt idx="0">
                  <c:v>International Corporates Division</c:v>
                </c:pt>
                <c:pt idx="1">
                  <c:v>International Corporates Division</c:v>
                </c:pt>
                <c:pt idx="2">
                  <c:v>International Corporates Division</c:v>
                </c:pt>
                <c:pt idx="3">
                  <c:v>International Corporates Division</c:v>
                </c:pt>
              </c:strCache>
            </c:strRef>
          </c:cat>
          <c:val>
            <c:numRef>
              <c:f>('EAD (1)'!$H$328,'EAD (1)'!$H$335,'EAD (1)'!$H$342,'EAD (1)'!$H$349)</c:f>
              <c:numCache>
                <c:formatCode>_(* #,##0.0_);_(* \(#,##0.0\);_(* "-"_);_(@_)</c:formatCode>
                <c:ptCount val="4"/>
                <c:pt idx="0">
                  <c:v>80.437831433260016</c:v>
                </c:pt>
                <c:pt idx="1">
                  <c:v>50.578682828569981</c:v>
                </c:pt>
                <c:pt idx="2">
                  <c:v>4.4898258469599996</c:v>
                </c:pt>
                <c:pt idx="3">
                  <c:v>1.20623722754</c:v>
                </c:pt>
              </c:numCache>
            </c:numRef>
          </c:val>
        </c:ser>
        <c:ser>
          <c:idx val="5"/>
          <c:order val="1"/>
          <c:tx>
            <c:strRef>
              <c:f>'EAD (1)'!$G$323</c:f>
              <c:strCache>
                <c:ptCount val="1"/>
                <c:pt idx="0">
                  <c:v>30 Sept. 2014</c:v>
                </c:pt>
              </c:strCache>
            </c:strRef>
          </c:tx>
          <c:spPr>
            <a:ln>
              <a:solidFill>
                <a:schemeClr val="tx1">
                  <a:lumMod val="60000"/>
                  <a:lumOff val="40000"/>
                </a:schemeClr>
              </a:solidFill>
            </a:ln>
          </c:spPr>
          <c:invertIfNegative val="0"/>
          <c:cat>
            <c:strRef>
              <c:f>('EAD (1)'!$A$328,'EAD (1)'!$A$335,'EAD (1)'!$A$342,'EAD (1)'!$A$349)</c:f>
              <c:strCache>
                <c:ptCount val="4"/>
                <c:pt idx="0">
                  <c:v>International Corporates Division</c:v>
                </c:pt>
                <c:pt idx="1">
                  <c:v>International Corporates Division</c:v>
                </c:pt>
                <c:pt idx="2">
                  <c:v>International Corporates Division</c:v>
                </c:pt>
                <c:pt idx="3">
                  <c:v>International Corporates Division</c:v>
                </c:pt>
              </c:strCache>
            </c:strRef>
          </c:cat>
          <c:val>
            <c:numRef>
              <c:f>('EAD (1)'!$G$328,'EAD (1)'!$G$335,'EAD (1)'!$G$342,'EAD (1)'!$G$349)</c:f>
              <c:numCache>
                <c:formatCode>_(* #,##0.0_);_(* \(#,##0.0\);_(* "-"_);_(@_)</c:formatCode>
                <c:ptCount val="4"/>
                <c:pt idx="0">
                  <c:v>82.704353154340012</c:v>
                </c:pt>
                <c:pt idx="1">
                  <c:v>55.351333094729988</c:v>
                </c:pt>
                <c:pt idx="2">
                  <c:v>3.4173640545800006</c:v>
                </c:pt>
                <c:pt idx="3">
                  <c:v>1.1142351468200002</c:v>
                </c:pt>
              </c:numCache>
            </c:numRef>
          </c:val>
        </c:ser>
        <c:ser>
          <c:idx val="4"/>
          <c:order val="2"/>
          <c:tx>
            <c:strRef>
              <c:f>'EAD (1)'!$F$323</c:f>
              <c:strCache>
                <c:ptCount val="1"/>
                <c:pt idx="0">
                  <c:v>31 Dec. 2014</c:v>
                </c:pt>
              </c:strCache>
            </c:strRef>
          </c:tx>
          <c:spPr>
            <a:ln>
              <a:solidFill>
                <a:schemeClr val="tx1">
                  <a:lumMod val="60000"/>
                  <a:lumOff val="40000"/>
                </a:schemeClr>
              </a:solidFill>
            </a:ln>
          </c:spPr>
          <c:invertIfNegative val="0"/>
          <c:cat>
            <c:strRef>
              <c:f>('EAD (1)'!$A$328,'EAD (1)'!$A$335,'EAD (1)'!$A$342,'EAD (1)'!$A$349)</c:f>
              <c:strCache>
                <c:ptCount val="4"/>
                <c:pt idx="0">
                  <c:v>International Corporates Division</c:v>
                </c:pt>
                <c:pt idx="1">
                  <c:v>International Corporates Division</c:v>
                </c:pt>
                <c:pt idx="2">
                  <c:v>International Corporates Division</c:v>
                </c:pt>
                <c:pt idx="3">
                  <c:v>International Corporates Division</c:v>
                </c:pt>
              </c:strCache>
            </c:strRef>
          </c:cat>
          <c:val>
            <c:numRef>
              <c:f>('EAD (1)'!$F$328,'EAD (1)'!$F$335,'EAD (1)'!$F$342,'EAD (1)'!$F$349)</c:f>
              <c:numCache>
                <c:formatCode>_(* #,##0.0_);_(* \(#,##0.0\);_(* "-"_);_(@_)</c:formatCode>
                <c:ptCount val="4"/>
                <c:pt idx="0">
                  <c:v>98.729410903489978</c:v>
                </c:pt>
                <c:pt idx="1">
                  <c:v>44.720380373390007</c:v>
                </c:pt>
                <c:pt idx="2">
                  <c:v>6.3483201345399989</c:v>
                </c:pt>
                <c:pt idx="3">
                  <c:v>1.2324233548399999</c:v>
                </c:pt>
              </c:numCache>
            </c:numRef>
          </c:val>
        </c:ser>
        <c:ser>
          <c:idx val="3"/>
          <c:order val="3"/>
          <c:tx>
            <c:strRef>
              <c:f>'EAD (1)'!$E$323</c:f>
              <c:strCache>
                <c:ptCount val="1"/>
                <c:pt idx="0">
                  <c:v>31 March 2015</c:v>
                </c:pt>
              </c:strCache>
            </c:strRef>
          </c:tx>
          <c:spPr>
            <a:ln>
              <a:solidFill>
                <a:schemeClr val="tx1">
                  <a:lumMod val="60000"/>
                  <a:lumOff val="40000"/>
                </a:schemeClr>
              </a:solidFill>
            </a:ln>
          </c:spPr>
          <c:invertIfNegative val="0"/>
          <c:cat>
            <c:strRef>
              <c:f>('EAD (1)'!$A$328,'EAD (1)'!$A$335,'EAD (1)'!$A$342,'EAD (1)'!$A$349)</c:f>
              <c:strCache>
                <c:ptCount val="4"/>
                <c:pt idx="0">
                  <c:v>International Corporates Division</c:v>
                </c:pt>
                <c:pt idx="1">
                  <c:v>International Corporates Division</c:v>
                </c:pt>
                <c:pt idx="2">
                  <c:v>International Corporates Division</c:v>
                </c:pt>
                <c:pt idx="3">
                  <c:v>International Corporates Division</c:v>
                </c:pt>
              </c:strCache>
            </c:strRef>
          </c:cat>
          <c:val>
            <c:numRef>
              <c:f>('EAD (1)'!$E$328,'EAD (1)'!$E$335,'EAD (1)'!$E$342,'EAD (1)'!$E$349)</c:f>
              <c:numCache>
                <c:formatCode>_(* #,##0.0_);_(* \(#,##0.0\);_(* "-"_);_(@_)</c:formatCode>
                <c:ptCount val="4"/>
                <c:pt idx="0">
                  <c:v>103.03176780313999</c:v>
                </c:pt>
                <c:pt idx="1">
                  <c:v>43.439817172649988</c:v>
                </c:pt>
                <c:pt idx="2">
                  <c:v>6.18808393657</c:v>
                </c:pt>
                <c:pt idx="3">
                  <c:v>0.72151904264999978</c:v>
                </c:pt>
              </c:numCache>
            </c:numRef>
          </c:val>
        </c:ser>
        <c:ser>
          <c:idx val="2"/>
          <c:order val="4"/>
          <c:tx>
            <c:strRef>
              <c:f>'EAD (1)'!$D$323</c:f>
              <c:strCache>
                <c:ptCount val="1"/>
                <c:pt idx="0">
                  <c:v>30 June 2015</c:v>
                </c:pt>
              </c:strCache>
            </c:strRef>
          </c:tx>
          <c:spPr>
            <a:solidFill>
              <a:srgbClr val="80B9BA"/>
            </a:solidFill>
            <a:ln>
              <a:solidFill>
                <a:schemeClr val="tx1">
                  <a:lumMod val="60000"/>
                  <a:lumOff val="40000"/>
                </a:schemeClr>
              </a:solidFill>
            </a:ln>
          </c:spPr>
          <c:invertIfNegative val="0"/>
          <c:cat>
            <c:strRef>
              <c:f>('EAD (1)'!$A$328,'EAD (1)'!$A$335,'EAD (1)'!$A$342,'EAD (1)'!$A$349)</c:f>
              <c:strCache>
                <c:ptCount val="4"/>
                <c:pt idx="0">
                  <c:v>International Corporates Division</c:v>
                </c:pt>
                <c:pt idx="1">
                  <c:v>International Corporates Division</c:v>
                </c:pt>
                <c:pt idx="2">
                  <c:v>International Corporates Division</c:v>
                </c:pt>
                <c:pt idx="3">
                  <c:v>International Corporates Division</c:v>
                </c:pt>
              </c:strCache>
            </c:strRef>
          </c:cat>
          <c:val>
            <c:numRef>
              <c:f>('EAD (1)'!$D$328,'EAD (1)'!$D$335,'EAD (1)'!$D$342,'EAD (1)'!$D$349)</c:f>
              <c:numCache>
                <c:formatCode>_(* #,##0.0_);_(* \(#,##0.0\);_(* "-"_);_(@_)</c:formatCode>
                <c:ptCount val="4"/>
                <c:pt idx="0">
                  <c:v>113.13143959701999</c:v>
                </c:pt>
                <c:pt idx="1">
                  <c:v>41.665505064729992</c:v>
                </c:pt>
                <c:pt idx="2">
                  <c:v>4.7568163551000007</c:v>
                </c:pt>
                <c:pt idx="3">
                  <c:v>0.72829382994999992</c:v>
                </c:pt>
              </c:numCache>
            </c:numRef>
          </c:val>
        </c:ser>
        <c:ser>
          <c:idx val="1"/>
          <c:order val="5"/>
          <c:tx>
            <c:strRef>
              <c:f>'EAD (1)'!$C$323</c:f>
              <c:strCache>
                <c:ptCount val="1"/>
                <c:pt idx="0">
                  <c:v>30 Sept. 2015</c:v>
                </c:pt>
              </c:strCache>
            </c:strRef>
          </c:tx>
          <c:spPr>
            <a:solidFill>
              <a:srgbClr val="C0C0C0"/>
            </a:solidFill>
            <a:ln>
              <a:solidFill>
                <a:schemeClr val="tx1">
                  <a:lumMod val="60000"/>
                  <a:lumOff val="40000"/>
                </a:schemeClr>
              </a:solidFill>
            </a:ln>
          </c:spPr>
          <c:invertIfNegative val="0"/>
          <c:cat>
            <c:strRef>
              <c:f>('EAD (1)'!$A$328,'EAD (1)'!$A$335,'EAD (1)'!$A$342,'EAD (1)'!$A$349)</c:f>
              <c:strCache>
                <c:ptCount val="4"/>
                <c:pt idx="0">
                  <c:v>International Corporates Division</c:v>
                </c:pt>
                <c:pt idx="1">
                  <c:v>International Corporates Division</c:v>
                </c:pt>
                <c:pt idx="2">
                  <c:v>International Corporates Division</c:v>
                </c:pt>
                <c:pt idx="3">
                  <c:v>International Corporates Division</c:v>
                </c:pt>
              </c:strCache>
            </c:strRef>
          </c:cat>
          <c:val>
            <c:numRef>
              <c:f>('EAD (1)'!$C$328,'EAD (1)'!$C$335,'EAD (1)'!$C$342,'EAD (1)'!$C$349)</c:f>
              <c:numCache>
                <c:formatCode>_(* #,##0.0_);_(* \(#,##0.0\);_(* "-"_);_(@_)</c:formatCode>
                <c:ptCount val="4"/>
                <c:pt idx="0">
                  <c:v>125.49768463807</c:v>
                </c:pt>
                <c:pt idx="1">
                  <c:v>41.840150363369993</c:v>
                </c:pt>
                <c:pt idx="2">
                  <c:v>5.5235908388799997</c:v>
                </c:pt>
                <c:pt idx="3">
                  <c:v>0.54125416398000015</c:v>
                </c:pt>
              </c:numCache>
            </c:numRef>
          </c:val>
        </c:ser>
        <c:ser>
          <c:idx val="0"/>
          <c:order val="6"/>
          <c:tx>
            <c:strRef>
              <c:f>'EAD (1)'!$B$323</c:f>
              <c:strCache>
                <c:ptCount val="1"/>
                <c:pt idx="0">
                  <c:v>31 Dec. 2015</c:v>
                </c:pt>
              </c:strCache>
            </c:strRef>
          </c:tx>
          <c:spPr>
            <a:solidFill>
              <a:schemeClr val="accent2"/>
            </a:solidFill>
            <a:ln>
              <a:solidFill>
                <a:schemeClr val="tx1">
                  <a:lumMod val="60000"/>
                  <a:lumOff val="40000"/>
                </a:schemeClr>
              </a:solidFill>
            </a:ln>
          </c:spPr>
          <c:invertIfNegative val="0"/>
          <c:dLbls>
            <c:dLbl>
              <c:idx val="0"/>
              <c:layout>
                <c:manualLayout>
                  <c:x val="3.0687012835041601E-2"/>
                  <c:y val="4.3046426078948499E-3"/>
                </c:manualLayout>
              </c:layout>
              <c:showLegendKey val="0"/>
              <c:showVal val="1"/>
              <c:showCatName val="0"/>
              <c:showSerName val="0"/>
              <c:showPercent val="0"/>
              <c:showBubbleSize val="0"/>
            </c:dLbl>
            <c:dLbl>
              <c:idx val="1"/>
              <c:layout>
                <c:manualLayout>
                  <c:x val="1.755467521086344E-2"/>
                  <c:y val="7.8881147601444347E-17"/>
                </c:manualLayout>
              </c:layout>
              <c:showLegendKey val="0"/>
              <c:showVal val="1"/>
              <c:showCatName val="0"/>
              <c:showSerName val="0"/>
              <c:showPercent val="0"/>
              <c:showBubbleSize val="0"/>
            </c:dLbl>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(1)'!$A$328,'EAD (1)'!$A$335,'EAD (1)'!$A$342,'EAD (1)'!$A$349)</c:f>
              <c:strCache>
                <c:ptCount val="4"/>
                <c:pt idx="0">
                  <c:v>International Corporates Division</c:v>
                </c:pt>
                <c:pt idx="1">
                  <c:v>International Corporates Division</c:v>
                </c:pt>
                <c:pt idx="2">
                  <c:v>International Corporates Division</c:v>
                </c:pt>
                <c:pt idx="3">
                  <c:v>International Corporates Division</c:v>
                </c:pt>
              </c:strCache>
            </c:strRef>
          </c:cat>
          <c:val>
            <c:numRef>
              <c:f>('EAD (1)'!$B$328,'EAD (1)'!$B$335,'EAD (1)'!$B$342,'EAD (1)'!$B$349)</c:f>
              <c:numCache>
                <c:formatCode>_(* #,##0.0_);_(* \(#,##0.0\);_(* "-"_);_(@_)</c:formatCode>
                <c:ptCount val="4"/>
                <c:pt idx="0">
                  <c:v>112.48721811351004</c:v>
                </c:pt>
                <c:pt idx="1">
                  <c:v>31.913536048219996</c:v>
                </c:pt>
                <c:pt idx="2">
                  <c:v>10.399554852120001</c:v>
                </c:pt>
                <c:pt idx="3">
                  <c:v>0.58068886695999999</c:v>
                </c:pt>
              </c:numCache>
            </c:numRef>
          </c:val>
        </c:ser>
        <c:dLbls>
          <c:showLegendKey val="0"/>
          <c:showVal val="0"/>
          <c:showCatName val="0"/>
          <c:showSerName val="0"/>
          <c:showPercent val="0"/>
          <c:showBubbleSize val="0"/>
        </c:dLbls>
        <c:gapWidth val="150"/>
        <c:axId val="116435200"/>
        <c:axId val="116453376"/>
      </c:barChart>
      <c:catAx>
        <c:axId val="116435200"/>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116453376"/>
        <c:crosses val="autoZero"/>
        <c:auto val="1"/>
        <c:lblAlgn val="ctr"/>
        <c:lblOffset val="100"/>
        <c:noMultiLvlLbl val="0"/>
      </c:catAx>
      <c:valAx>
        <c:axId val="116453376"/>
        <c:scaling>
          <c:orientation val="minMax"/>
          <c:max val="16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116435200"/>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 (1)'!$B$259:$B$260</c:f>
              <c:strCache>
                <c:ptCount val="1"/>
                <c:pt idx="0">
                  <c:v>31 Dec. 2015</c:v>
                </c:pt>
              </c:strCache>
            </c:strRef>
          </c:tx>
          <c:dPt>
            <c:idx val="0"/>
            <c:bubble3D val="0"/>
            <c:spPr>
              <a:solidFill>
                <a:schemeClr val="accent2"/>
              </a:solidFill>
              <a:ln>
                <a:solidFill>
                  <a:schemeClr val="tx1">
                    <a:lumMod val="60000"/>
                    <a:lumOff val="40000"/>
                  </a:schemeClr>
                </a:solidFill>
              </a:ln>
            </c:spPr>
          </c:dPt>
          <c:dPt>
            <c:idx val="1"/>
            <c:bubble3D val="0"/>
            <c:spPr>
              <a:solidFill>
                <a:schemeClr val="bg1"/>
              </a:solidFill>
              <a:ln>
                <a:solidFill>
                  <a:schemeClr val="tx1">
                    <a:lumMod val="60000"/>
                    <a:lumOff val="40000"/>
                  </a:schemeClr>
                </a:solidFill>
              </a:ln>
            </c:spPr>
          </c:dPt>
          <c:dPt>
            <c:idx val="2"/>
            <c:bubble3D val="0"/>
            <c:spPr>
              <a:solidFill>
                <a:srgbClr val="80B9BA"/>
              </a:solidFill>
              <a:ln>
                <a:solidFill>
                  <a:schemeClr val="tx1">
                    <a:lumMod val="60000"/>
                    <a:lumOff val="40000"/>
                  </a:schemeClr>
                </a:solidFill>
              </a:ln>
            </c:spPr>
          </c:dPt>
          <c:dPt>
            <c:idx val="3"/>
            <c:bubble3D val="0"/>
            <c:spPr>
              <a:solidFill>
                <a:schemeClr val="accent2"/>
              </a:solidFill>
              <a:ln>
                <a:solidFill>
                  <a:schemeClr val="tx1">
                    <a:lumMod val="60000"/>
                    <a:lumOff val="40000"/>
                  </a:schemeClr>
                </a:solidFill>
              </a:ln>
            </c:spPr>
          </c:dPt>
          <c:dPt>
            <c:idx val="4"/>
            <c:bubble3D val="0"/>
            <c:spPr>
              <a:solidFill>
                <a:schemeClr val="bg1"/>
              </a:solidFill>
              <a:ln>
                <a:solidFill>
                  <a:schemeClr val="tx1">
                    <a:lumMod val="60000"/>
                    <a:lumOff val="40000"/>
                  </a:schemeClr>
                </a:solidFill>
              </a:ln>
            </c:spPr>
          </c:dPt>
          <c:dPt>
            <c:idx val="5"/>
            <c:bubble3D val="0"/>
            <c:spPr>
              <a:solidFill>
                <a:srgbClr val="80B9BA"/>
              </a:solidFill>
              <a:ln>
                <a:solidFill>
                  <a:schemeClr val="tx1">
                    <a:lumMod val="60000"/>
                    <a:lumOff val="40000"/>
                  </a:schemeClr>
                </a:solidFill>
              </a:ln>
            </c:spPr>
          </c:dPt>
          <c:dPt>
            <c:idx val="6"/>
            <c:bubble3D val="0"/>
            <c:spPr>
              <a:solidFill>
                <a:schemeClr val="bg1"/>
              </a:solidFill>
              <a:ln>
                <a:solidFill>
                  <a:schemeClr val="tx1">
                    <a:lumMod val="60000"/>
                    <a:lumOff val="40000"/>
                  </a:schemeClr>
                </a:solidFill>
              </a:ln>
            </c:spPr>
          </c:dPt>
          <c:dPt>
            <c:idx val="7"/>
            <c:bubble3D val="0"/>
            <c:spPr>
              <a:solidFill>
                <a:schemeClr val="bg1"/>
              </a:solidFill>
              <a:ln>
                <a:solidFill>
                  <a:schemeClr val="tx1">
                    <a:lumMod val="60000"/>
                    <a:lumOff val="40000"/>
                  </a:schemeClr>
                </a:solidFill>
              </a:ln>
            </c:spPr>
          </c:dPt>
          <c:dPt>
            <c:idx val="8"/>
            <c:bubble3D val="0"/>
            <c:spPr>
              <a:solidFill>
                <a:srgbClr val="80B9BA"/>
              </a:solidFill>
              <a:ln>
                <a:solidFill>
                  <a:schemeClr val="tx1">
                    <a:lumMod val="60000"/>
                    <a:lumOff val="40000"/>
                  </a:schemeClr>
                </a:solidFill>
              </a:ln>
            </c:spPr>
          </c:dPt>
          <c:dLbls>
            <c:dLbl>
              <c:idx val="0"/>
              <c:layout>
                <c:manualLayout>
                  <c:x val="9.7426047585779413E-2"/>
                  <c:y val="-5.346817275546125E-2"/>
                </c:manualLayout>
              </c:layout>
              <c:showLegendKey val="0"/>
              <c:showVal val="0"/>
              <c:showCatName val="1"/>
              <c:showSerName val="0"/>
              <c:showPercent val="1"/>
              <c:showBubbleSize val="0"/>
              <c:separator>
</c:separator>
            </c:dLbl>
            <c:dLbl>
              <c:idx val="1"/>
              <c:layout>
                <c:manualLayout>
                  <c:x val="2.8043421626369192E-2"/>
                  <c:y val="0.15447237354326834"/>
                </c:manualLayout>
              </c:layout>
              <c:showLegendKey val="0"/>
              <c:showVal val="0"/>
              <c:showCatName val="1"/>
              <c:showSerName val="0"/>
              <c:showPercent val="1"/>
              <c:showBubbleSize val="0"/>
              <c:separator>
</c:separator>
            </c:dLbl>
            <c:dLbl>
              <c:idx val="2"/>
              <c:layout>
                <c:manualLayout>
                  <c:x val="1.6590273185300663E-2"/>
                  <c:y val="2.6762155919935332E-2"/>
                </c:manualLayout>
              </c:layout>
              <c:showLegendKey val="0"/>
              <c:showVal val="0"/>
              <c:showCatName val="1"/>
              <c:showSerName val="0"/>
              <c:showPercent val="1"/>
              <c:showBubbleSize val="0"/>
              <c:separator>
</c:separator>
            </c:dLbl>
            <c:dLbl>
              <c:idx val="3"/>
              <c:layout>
                <c:manualLayout>
                  <c:x val="1.5649434425646095E-2"/>
                  <c:y val="0.17008799370966726"/>
                </c:manualLayout>
              </c:layout>
              <c:showLegendKey val="0"/>
              <c:showVal val="0"/>
              <c:showCatName val="1"/>
              <c:showSerName val="0"/>
              <c:showPercent val="1"/>
              <c:showBubbleSize val="0"/>
              <c:separator>
</c:separator>
            </c:dLbl>
            <c:dLbl>
              <c:idx val="4"/>
              <c:layout>
                <c:manualLayout>
                  <c:x val="-0.11697842531993009"/>
                  <c:y val="-2.4887179382972711E-3"/>
                </c:manualLayout>
              </c:layout>
              <c:showLegendKey val="0"/>
              <c:showVal val="0"/>
              <c:showCatName val="1"/>
              <c:showSerName val="0"/>
              <c:showPercent val="1"/>
              <c:showBubbleSize val="0"/>
              <c:separator>
</c:separator>
            </c:dLbl>
            <c:dLbl>
              <c:idx val="5"/>
              <c:layout>
                <c:manualLayout>
                  <c:x val="-3.3578842563697184E-2"/>
                  <c:y val="2.6189998842832424E-2"/>
                </c:manualLayout>
              </c:layout>
              <c:showLegendKey val="0"/>
              <c:showVal val="0"/>
              <c:showCatName val="1"/>
              <c:showSerName val="0"/>
              <c:showPercent val="1"/>
              <c:showBubbleSize val="0"/>
              <c:separator>
</c:separator>
            </c:dLbl>
            <c:dLbl>
              <c:idx val="6"/>
              <c:layout>
                <c:manualLayout>
                  <c:x val="-0.12865062568292471"/>
                  <c:y val="1.1278683627693482E-2"/>
                </c:manualLayout>
              </c:layout>
              <c:showLegendKey val="0"/>
              <c:showVal val="0"/>
              <c:showCatName val="1"/>
              <c:showSerName val="0"/>
              <c:showPercent val="1"/>
              <c:showBubbleSize val="0"/>
              <c:separator>
</c:separator>
            </c:dLbl>
            <c:dLbl>
              <c:idx val="7"/>
              <c:layout>
                <c:manualLayout>
                  <c:x val="-0.15379299804856378"/>
                  <c:y val="-7.520714645166672E-2"/>
                </c:manualLayout>
              </c:layout>
              <c:showLegendKey val="0"/>
              <c:showVal val="0"/>
              <c:showCatName val="1"/>
              <c:showSerName val="0"/>
              <c:showPercent val="1"/>
              <c:showBubbleSize val="0"/>
              <c:separator>
</c:separator>
            </c:dLbl>
            <c:dLbl>
              <c:idx val="8"/>
              <c:layout>
                <c:manualLayout>
                  <c:x val="-6.2615423589194086E-2"/>
                  <c:y val="-4.3799801935968267E-2"/>
                </c:manualLayout>
              </c:layout>
              <c:showLegendKey val="0"/>
              <c:showVal val="0"/>
              <c:showCatName val="1"/>
              <c:showSerName val="0"/>
              <c:showPercent val="1"/>
              <c:showBubbleSize val="0"/>
              <c:separator>
</c:separator>
            </c:dLbl>
            <c:txPr>
              <a:bodyPr/>
              <a:lstStyle/>
              <a:p>
                <a:pPr>
                  <a:defRPr sz="7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leaderLines>
              <c:spPr>
                <a:ln w="3175"/>
              </c:spPr>
            </c:leaderLines>
          </c:dLbls>
          <c:cat>
            <c:strRef>
              <c:f>'EAD (1)'!$A$285:$A$289</c:f>
              <c:strCache>
                <c:ptCount val="5"/>
                <c:pt idx="0">
                  <c:v>Midstream</c:v>
                </c:pt>
                <c:pt idx="1">
                  <c:v>Oil and gas</c:v>
                </c:pt>
                <c:pt idx="2">
                  <c:v>Oilfield services</c:v>
                </c:pt>
                <c:pt idx="3">
                  <c:v>Power and heat</c:v>
                </c:pt>
                <c:pt idx="4">
                  <c:v>Other energy</c:v>
                </c:pt>
              </c:strCache>
            </c:strRef>
          </c:cat>
          <c:val>
            <c:numRef>
              <c:f>'EAD (1)'!$B$285:$B$289</c:f>
              <c:numCache>
                <c:formatCode>#,##0.0_);\(#,##0.0\)</c:formatCode>
                <c:ptCount val="5"/>
                <c:pt idx="0">
                  <c:v>23.484528351520002</c:v>
                </c:pt>
                <c:pt idx="1">
                  <c:v>58.687677664939997</c:v>
                </c:pt>
                <c:pt idx="2">
                  <c:v>22.679633651809997</c:v>
                </c:pt>
                <c:pt idx="3">
                  <c:v>37.543596499450004</c:v>
                </c:pt>
                <c:pt idx="4">
                  <c:v>10.186895161120001</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 (1)'!$H$323</c:f>
              <c:strCache>
                <c:ptCount val="1"/>
                <c:pt idx="0">
                  <c:v>30 June 2014</c:v>
                </c:pt>
              </c:strCache>
            </c:strRef>
          </c:tx>
          <c:spPr>
            <a:ln>
              <a:solidFill>
                <a:schemeClr val="tx1">
                  <a:lumMod val="60000"/>
                  <a:lumOff val="40000"/>
                </a:schemeClr>
              </a:solidFill>
            </a:ln>
          </c:spPr>
          <c:invertIfNegative val="0"/>
          <c:cat>
            <c:strRef>
              <c:f>('EAD (1)'!$A$329,'EAD (1)'!$A$336,'EAD (1)'!$A$343,'EAD (1)'!$A$350)</c:f>
              <c:strCache>
                <c:ptCount val="4"/>
                <c:pt idx="0">
                  <c:v>Energy Division</c:v>
                </c:pt>
                <c:pt idx="1">
                  <c:v>Energy Division</c:v>
                </c:pt>
                <c:pt idx="2">
                  <c:v>Energy Division</c:v>
                </c:pt>
                <c:pt idx="3">
                  <c:v>Energy Division</c:v>
                </c:pt>
              </c:strCache>
            </c:strRef>
          </c:cat>
          <c:val>
            <c:numRef>
              <c:f>('EAD (1)'!$H$329,'EAD (1)'!$H$336,'EAD (1)'!$H$343,'EAD (1)'!$H$350)</c:f>
              <c:numCache>
                <c:formatCode>_(* #,##0.0_);_(* \(#,##0.0\);_(* "-"_);_(@_)</c:formatCode>
                <c:ptCount val="4"/>
                <c:pt idx="0">
                  <c:v>111.89576103296</c:v>
                </c:pt>
                <c:pt idx="1">
                  <c:v>25.310190904760002</c:v>
                </c:pt>
                <c:pt idx="2">
                  <c:v>0.82025183547000002</c:v>
                </c:pt>
                <c:pt idx="3">
                  <c:v>7.3562467140000018E-2</c:v>
                </c:pt>
              </c:numCache>
            </c:numRef>
          </c:val>
        </c:ser>
        <c:ser>
          <c:idx val="5"/>
          <c:order val="1"/>
          <c:tx>
            <c:strRef>
              <c:f>'EAD (1)'!$G$323</c:f>
              <c:strCache>
                <c:ptCount val="1"/>
                <c:pt idx="0">
                  <c:v>30 Sept. 2014</c:v>
                </c:pt>
              </c:strCache>
            </c:strRef>
          </c:tx>
          <c:spPr>
            <a:ln>
              <a:solidFill>
                <a:schemeClr val="tx1">
                  <a:lumMod val="60000"/>
                  <a:lumOff val="40000"/>
                </a:schemeClr>
              </a:solidFill>
            </a:ln>
          </c:spPr>
          <c:invertIfNegative val="0"/>
          <c:cat>
            <c:strRef>
              <c:f>('EAD (1)'!$A$329,'EAD (1)'!$A$336,'EAD (1)'!$A$343,'EAD (1)'!$A$350)</c:f>
              <c:strCache>
                <c:ptCount val="4"/>
                <c:pt idx="0">
                  <c:v>Energy Division</c:v>
                </c:pt>
                <c:pt idx="1">
                  <c:v>Energy Division</c:v>
                </c:pt>
                <c:pt idx="2">
                  <c:v>Energy Division</c:v>
                </c:pt>
                <c:pt idx="3">
                  <c:v>Energy Division</c:v>
                </c:pt>
              </c:strCache>
            </c:strRef>
          </c:cat>
          <c:val>
            <c:numRef>
              <c:f>('EAD (1)'!$G$329,'EAD (1)'!$G$336,'EAD (1)'!$G$343,'EAD (1)'!$G$350)</c:f>
              <c:numCache>
                <c:formatCode>_(* #,##0.0_);_(* \(#,##0.0\);_(* "-"_);_(@_)</c:formatCode>
                <c:ptCount val="4"/>
                <c:pt idx="0">
                  <c:v>113.36371533065</c:v>
                </c:pt>
                <c:pt idx="1">
                  <c:v>28.134248371560002</c:v>
                </c:pt>
                <c:pt idx="2">
                  <c:v>0.84442619546000008</c:v>
                </c:pt>
                <c:pt idx="3">
                  <c:v>7.4428837810000009E-2</c:v>
                </c:pt>
              </c:numCache>
            </c:numRef>
          </c:val>
        </c:ser>
        <c:ser>
          <c:idx val="4"/>
          <c:order val="2"/>
          <c:tx>
            <c:strRef>
              <c:f>'EAD (1)'!$F$323</c:f>
              <c:strCache>
                <c:ptCount val="1"/>
                <c:pt idx="0">
                  <c:v>31 Dec. 2014</c:v>
                </c:pt>
              </c:strCache>
            </c:strRef>
          </c:tx>
          <c:spPr>
            <a:ln>
              <a:solidFill>
                <a:schemeClr val="tx1">
                  <a:lumMod val="60000"/>
                  <a:lumOff val="40000"/>
                </a:schemeClr>
              </a:solidFill>
            </a:ln>
          </c:spPr>
          <c:invertIfNegative val="0"/>
          <c:cat>
            <c:strRef>
              <c:f>('EAD (1)'!$A$329,'EAD (1)'!$A$336,'EAD (1)'!$A$343,'EAD (1)'!$A$350)</c:f>
              <c:strCache>
                <c:ptCount val="4"/>
                <c:pt idx="0">
                  <c:v>Energy Division</c:v>
                </c:pt>
                <c:pt idx="1">
                  <c:v>Energy Division</c:v>
                </c:pt>
                <c:pt idx="2">
                  <c:v>Energy Division</c:v>
                </c:pt>
                <c:pt idx="3">
                  <c:v>Energy Division</c:v>
                </c:pt>
              </c:strCache>
            </c:strRef>
          </c:cat>
          <c:val>
            <c:numRef>
              <c:f>('EAD (1)'!$F$329,'EAD (1)'!$F$336,'EAD (1)'!$F$343,'EAD (1)'!$F$350)</c:f>
              <c:numCache>
                <c:formatCode>_(* #,##0.0_);_(* \(#,##0.0\);_(* "-"_);_(@_)</c:formatCode>
                <c:ptCount val="4"/>
                <c:pt idx="0">
                  <c:v>129.50461802168005</c:v>
                </c:pt>
                <c:pt idx="1">
                  <c:v>25.233111627429992</c:v>
                </c:pt>
                <c:pt idx="2">
                  <c:v>1.3198447751200002</c:v>
                </c:pt>
                <c:pt idx="3">
                  <c:v>2.7249447360000009E-2</c:v>
                </c:pt>
              </c:numCache>
            </c:numRef>
          </c:val>
        </c:ser>
        <c:ser>
          <c:idx val="3"/>
          <c:order val="3"/>
          <c:tx>
            <c:strRef>
              <c:f>'EAD (1)'!$E$323</c:f>
              <c:strCache>
                <c:ptCount val="1"/>
                <c:pt idx="0">
                  <c:v>31 March 2015</c:v>
                </c:pt>
              </c:strCache>
            </c:strRef>
          </c:tx>
          <c:spPr>
            <a:ln>
              <a:solidFill>
                <a:schemeClr val="tx1">
                  <a:lumMod val="60000"/>
                  <a:lumOff val="40000"/>
                </a:schemeClr>
              </a:solidFill>
            </a:ln>
          </c:spPr>
          <c:invertIfNegative val="0"/>
          <c:cat>
            <c:strRef>
              <c:f>('EAD (1)'!$A$329,'EAD (1)'!$A$336,'EAD (1)'!$A$343,'EAD (1)'!$A$350)</c:f>
              <c:strCache>
                <c:ptCount val="4"/>
                <c:pt idx="0">
                  <c:v>Energy Division</c:v>
                </c:pt>
                <c:pt idx="1">
                  <c:v>Energy Division</c:v>
                </c:pt>
                <c:pt idx="2">
                  <c:v>Energy Division</c:v>
                </c:pt>
                <c:pt idx="3">
                  <c:v>Energy Division</c:v>
                </c:pt>
              </c:strCache>
            </c:strRef>
          </c:cat>
          <c:val>
            <c:numRef>
              <c:f>('EAD (1)'!$E$329,'EAD (1)'!$E$336,'EAD (1)'!$E$343,'EAD (1)'!$E$350)</c:f>
              <c:numCache>
                <c:formatCode>_(* #,##0.0_);_(* \(#,##0.0\);_(* "-"_);_(@_)</c:formatCode>
                <c:ptCount val="4"/>
                <c:pt idx="0">
                  <c:v>129.93165998393002</c:v>
                </c:pt>
                <c:pt idx="1">
                  <c:v>30.737703289790005</c:v>
                </c:pt>
                <c:pt idx="2">
                  <c:v>1.8844283433599998</c:v>
                </c:pt>
                <c:pt idx="3">
                  <c:v>0.25692337369000001</c:v>
                </c:pt>
              </c:numCache>
            </c:numRef>
          </c:val>
        </c:ser>
        <c:ser>
          <c:idx val="2"/>
          <c:order val="4"/>
          <c:tx>
            <c:strRef>
              <c:f>'EAD (1)'!$D$323</c:f>
              <c:strCache>
                <c:ptCount val="1"/>
                <c:pt idx="0">
                  <c:v>30 June 2015</c:v>
                </c:pt>
              </c:strCache>
            </c:strRef>
          </c:tx>
          <c:spPr>
            <a:solidFill>
              <a:srgbClr val="80B9BA"/>
            </a:solidFill>
            <a:ln>
              <a:solidFill>
                <a:schemeClr val="tx1">
                  <a:lumMod val="60000"/>
                  <a:lumOff val="40000"/>
                </a:schemeClr>
              </a:solidFill>
            </a:ln>
          </c:spPr>
          <c:invertIfNegative val="0"/>
          <c:cat>
            <c:strRef>
              <c:f>('EAD (1)'!$A$329,'EAD (1)'!$A$336,'EAD (1)'!$A$343,'EAD (1)'!$A$350)</c:f>
              <c:strCache>
                <c:ptCount val="4"/>
                <c:pt idx="0">
                  <c:v>Energy Division</c:v>
                </c:pt>
                <c:pt idx="1">
                  <c:v>Energy Division</c:v>
                </c:pt>
                <c:pt idx="2">
                  <c:v>Energy Division</c:v>
                </c:pt>
                <c:pt idx="3">
                  <c:v>Energy Division</c:v>
                </c:pt>
              </c:strCache>
            </c:strRef>
          </c:cat>
          <c:val>
            <c:numRef>
              <c:f>('EAD (1)'!$D$329,'EAD (1)'!$D$336,'EAD (1)'!$D$343,'EAD (1)'!$D$350)</c:f>
              <c:numCache>
                <c:formatCode>_(* #,##0.0_);_(* \(#,##0.0\);_(* "-"_);_(@_)</c:formatCode>
                <c:ptCount val="4"/>
                <c:pt idx="0">
                  <c:v>121.59564967930004</c:v>
                </c:pt>
                <c:pt idx="1">
                  <c:v>30.967235429959999</c:v>
                </c:pt>
                <c:pt idx="2">
                  <c:v>3.4991554004499998</c:v>
                </c:pt>
                <c:pt idx="3">
                  <c:v>0.20769147694999998</c:v>
                </c:pt>
              </c:numCache>
            </c:numRef>
          </c:val>
        </c:ser>
        <c:ser>
          <c:idx val="1"/>
          <c:order val="5"/>
          <c:tx>
            <c:strRef>
              <c:f>'EAD (1)'!$C$323</c:f>
              <c:strCache>
                <c:ptCount val="1"/>
                <c:pt idx="0">
                  <c:v>30 Sept. 2015</c:v>
                </c:pt>
              </c:strCache>
            </c:strRef>
          </c:tx>
          <c:spPr>
            <a:solidFill>
              <a:srgbClr val="C0C0C0"/>
            </a:solidFill>
            <a:ln>
              <a:solidFill>
                <a:schemeClr val="tx1">
                  <a:lumMod val="60000"/>
                  <a:lumOff val="40000"/>
                </a:schemeClr>
              </a:solidFill>
            </a:ln>
          </c:spPr>
          <c:invertIfNegative val="0"/>
          <c:cat>
            <c:strRef>
              <c:f>('EAD (1)'!$A$329,'EAD (1)'!$A$336,'EAD (1)'!$A$343,'EAD (1)'!$A$350)</c:f>
              <c:strCache>
                <c:ptCount val="4"/>
                <c:pt idx="0">
                  <c:v>Energy Division</c:v>
                </c:pt>
                <c:pt idx="1">
                  <c:v>Energy Division</c:v>
                </c:pt>
                <c:pt idx="2">
                  <c:v>Energy Division</c:v>
                </c:pt>
                <c:pt idx="3">
                  <c:v>Energy Division</c:v>
                </c:pt>
              </c:strCache>
            </c:strRef>
          </c:cat>
          <c:val>
            <c:numRef>
              <c:f>('EAD (1)'!$C$329,'EAD (1)'!$C$336,'EAD (1)'!$C$343,'EAD (1)'!$C$350)</c:f>
              <c:numCache>
                <c:formatCode>_(* #,##0.0_);_(* \(#,##0.0\);_(* "-"_);_(@_)</c:formatCode>
                <c:ptCount val="4"/>
                <c:pt idx="0">
                  <c:v>125.94863496653001</c:v>
                </c:pt>
                <c:pt idx="1">
                  <c:v>29.140868267749998</c:v>
                </c:pt>
                <c:pt idx="2">
                  <c:v>5.4101334378599999</c:v>
                </c:pt>
                <c:pt idx="3">
                  <c:v>1.01199165681</c:v>
                </c:pt>
              </c:numCache>
            </c:numRef>
          </c:val>
        </c:ser>
        <c:ser>
          <c:idx val="0"/>
          <c:order val="6"/>
          <c:tx>
            <c:strRef>
              <c:f>'EAD (1)'!$B$323</c:f>
              <c:strCache>
                <c:ptCount val="1"/>
                <c:pt idx="0">
                  <c:v>31 Dec. 2015</c:v>
                </c:pt>
              </c:strCache>
            </c:strRef>
          </c:tx>
          <c:spPr>
            <a:solidFill>
              <a:schemeClr val="accent2"/>
            </a:solidFill>
            <a:ln>
              <a:solidFill>
                <a:schemeClr val="tx1">
                  <a:lumMod val="60000"/>
                  <a:lumOff val="40000"/>
                </a:schemeClr>
              </a:solidFill>
            </a:ln>
          </c:spPr>
          <c:invertIfNegative val="0"/>
          <c:dLbls>
            <c:dLbl>
              <c:idx val="0"/>
              <c:layout>
                <c:manualLayout>
                  <c:x val="2.2175953443768416E-2"/>
                  <c:y val="0"/>
                </c:manualLayout>
              </c:layout>
              <c:showLegendKey val="0"/>
              <c:showVal val="1"/>
              <c:showCatName val="0"/>
              <c:showSerName val="0"/>
              <c:showPercent val="0"/>
              <c:showBubbleSize val="0"/>
            </c:dLbl>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(1)'!$A$329,'EAD (1)'!$A$336,'EAD (1)'!$A$343,'EAD (1)'!$A$350)</c:f>
              <c:strCache>
                <c:ptCount val="4"/>
                <c:pt idx="0">
                  <c:v>Energy Division</c:v>
                </c:pt>
                <c:pt idx="1">
                  <c:v>Energy Division</c:v>
                </c:pt>
                <c:pt idx="2">
                  <c:v>Energy Division</c:v>
                </c:pt>
                <c:pt idx="3">
                  <c:v>Energy Division</c:v>
                </c:pt>
              </c:strCache>
            </c:strRef>
          </c:cat>
          <c:val>
            <c:numRef>
              <c:f>('EAD (1)'!$B$329,'EAD (1)'!$B$336,'EAD (1)'!$B$343,'EAD (1)'!$B$350)</c:f>
              <c:numCache>
                <c:formatCode>_(* #,##0.0_);_(* \(#,##0.0\);_(* "-"_);_(@_)</c:formatCode>
                <c:ptCount val="4"/>
                <c:pt idx="0">
                  <c:v>115.83502565351999</c:v>
                </c:pt>
                <c:pt idx="1">
                  <c:v>28.65466031023</c:v>
                </c:pt>
                <c:pt idx="2">
                  <c:v>5.0663772621400005</c:v>
                </c:pt>
                <c:pt idx="3">
                  <c:v>3.0262681029499996</c:v>
                </c:pt>
              </c:numCache>
            </c:numRef>
          </c:val>
        </c:ser>
        <c:dLbls>
          <c:showLegendKey val="0"/>
          <c:showVal val="0"/>
          <c:showCatName val="0"/>
          <c:showSerName val="0"/>
          <c:showPercent val="0"/>
          <c:showBubbleSize val="0"/>
        </c:dLbls>
        <c:gapWidth val="150"/>
        <c:axId val="116744576"/>
        <c:axId val="116746112"/>
      </c:barChart>
      <c:catAx>
        <c:axId val="116744576"/>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116746112"/>
        <c:crosses val="autoZero"/>
        <c:auto val="1"/>
        <c:lblAlgn val="ctr"/>
        <c:lblOffset val="100"/>
        <c:noMultiLvlLbl val="0"/>
      </c:catAx>
      <c:valAx>
        <c:axId val="116746112"/>
        <c:scaling>
          <c:orientation val="minMax"/>
          <c:max val="16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116744576"/>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 (1)'!$B$220:$B$221</c:f>
              <c:strCache>
                <c:ptCount val="1"/>
                <c:pt idx="0">
                  <c:v>31 Dec. 2015</c:v>
                </c:pt>
              </c:strCache>
            </c:strRef>
          </c:tx>
          <c:dPt>
            <c:idx val="0"/>
            <c:bubble3D val="0"/>
            <c:spPr>
              <a:solidFill>
                <a:schemeClr val="accent2"/>
              </a:solidFill>
              <a:ln>
                <a:solidFill>
                  <a:schemeClr val="tx1">
                    <a:lumMod val="60000"/>
                    <a:lumOff val="40000"/>
                  </a:schemeClr>
                </a:solidFill>
              </a:ln>
            </c:spPr>
          </c:dPt>
          <c:dPt>
            <c:idx val="1"/>
            <c:bubble3D val="0"/>
            <c:spPr>
              <a:solidFill>
                <a:schemeClr val="bg1"/>
              </a:solidFill>
              <a:ln>
                <a:solidFill>
                  <a:schemeClr val="tx1">
                    <a:lumMod val="60000"/>
                    <a:lumOff val="40000"/>
                  </a:schemeClr>
                </a:solidFill>
              </a:ln>
            </c:spPr>
          </c:dPt>
          <c:dPt>
            <c:idx val="2"/>
            <c:bubble3D val="0"/>
            <c:spPr>
              <a:solidFill>
                <a:srgbClr val="80B9BA"/>
              </a:solidFill>
              <a:ln>
                <a:solidFill>
                  <a:schemeClr val="tx1">
                    <a:lumMod val="60000"/>
                    <a:lumOff val="40000"/>
                  </a:schemeClr>
                </a:solidFill>
              </a:ln>
            </c:spPr>
          </c:dPt>
          <c:dPt>
            <c:idx val="3"/>
            <c:bubble3D val="0"/>
            <c:spPr>
              <a:solidFill>
                <a:schemeClr val="accent2"/>
              </a:solidFill>
              <a:ln>
                <a:solidFill>
                  <a:schemeClr val="tx1">
                    <a:lumMod val="60000"/>
                    <a:lumOff val="40000"/>
                  </a:schemeClr>
                </a:solidFill>
              </a:ln>
            </c:spPr>
          </c:dPt>
          <c:dPt>
            <c:idx val="4"/>
            <c:bubble3D val="0"/>
            <c:spPr>
              <a:solidFill>
                <a:schemeClr val="bg1"/>
              </a:solidFill>
              <a:ln>
                <a:solidFill>
                  <a:schemeClr val="tx1">
                    <a:lumMod val="60000"/>
                    <a:lumOff val="40000"/>
                  </a:schemeClr>
                </a:solidFill>
              </a:ln>
            </c:spPr>
          </c:dPt>
          <c:dPt>
            <c:idx val="5"/>
            <c:bubble3D val="0"/>
            <c:spPr>
              <a:solidFill>
                <a:srgbClr val="80B9BA"/>
              </a:solidFill>
              <a:ln>
                <a:solidFill>
                  <a:schemeClr val="tx1">
                    <a:lumMod val="60000"/>
                    <a:lumOff val="40000"/>
                  </a:schemeClr>
                </a:solidFill>
              </a:ln>
            </c:spPr>
          </c:dPt>
          <c:dPt>
            <c:idx val="6"/>
            <c:bubble3D val="0"/>
            <c:spPr>
              <a:solidFill>
                <a:schemeClr val="bg1"/>
              </a:solidFill>
              <a:ln>
                <a:solidFill>
                  <a:schemeClr val="tx1">
                    <a:lumMod val="60000"/>
                    <a:lumOff val="40000"/>
                  </a:schemeClr>
                </a:solidFill>
              </a:ln>
            </c:spPr>
          </c:dPt>
          <c:dPt>
            <c:idx val="7"/>
            <c:bubble3D val="0"/>
            <c:spPr>
              <a:solidFill>
                <a:schemeClr val="bg1"/>
              </a:solidFill>
              <a:ln>
                <a:solidFill>
                  <a:schemeClr val="tx1">
                    <a:lumMod val="60000"/>
                    <a:lumOff val="40000"/>
                  </a:schemeClr>
                </a:solidFill>
              </a:ln>
            </c:spPr>
          </c:dPt>
          <c:dPt>
            <c:idx val="8"/>
            <c:bubble3D val="0"/>
            <c:spPr>
              <a:solidFill>
                <a:srgbClr val="80B9BA"/>
              </a:solidFill>
              <a:ln>
                <a:solidFill>
                  <a:schemeClr val="tx1">
                    <a:lumMod val="60000"/>
                    <a:lumOff val="40000"/>
                  </a:schemeClr>
                </a:solidFill>
              </a:ln>
            </c:spPr>
          </c:dPt>
          <c:dPt>
            <c:idx val="9"/>
            <c:bubble3D val="0"/>
            <c:spPr>
              <a:solidFill>
                <a:schemeClr val="accent2"/>
              </a:solidFill>
              <a:ln>
                <a:solidFill>
                  <a:schemeClr val="tx1">
                    <a:lumMod val="60000"/>
                    <a:lumOff val="40000"/>
                  </a:schemeClr>
                </a:solidFill>
              </a:ln>
            </c:spPr>
          </c:dPt>
          <c:dPt>
            <c:idx val="10"/>
            <c:bubble3D val="0"/>
            <c:spPr>
              <a:solidFill>
                <a:schemeClr val="bg1"/>
              </a:solidFill>
              <a:ln>
                <a:solidFill>
                  <a:schemeClr val="tx1">
                    <a:lumMod val="60000"/>
                    <a:lumOff val="40000"/>
                  </a:schemeClr>
                </a:solidFill>
              </a:ln>
            </c:spPr>
          </c:dPt>
          <c:dPt>
            <c:idx val="11"/>
            <c:bubble3D val="0"/>
            <c:spPr>
              <a:solidFill>
                <a:srgbClr val="80B9BA"/>
              </a:solidFill>
              <a:ln>
                <a:solidFill>
                  <a:schemeClr val="tx1">
                    <a:lumMod val="60000"/>
                    <a:lumOff val="40000"/>
                  </a:schemeClr>
                </a:solidFill>
              </a:ln>
            </c:spPr>
          </c:dPt>
          <c:dPt>
            <c:idx val="12"/>
            <c:bubble3D val="0"/>
            <c:spPr>
              <a:solidFill>
                <a:schemeClr val="bg1"/>
              </a:solidFill>
              <a:ln>
                <a:solidFill>
                  <a:schemeClr val="tx1">
                    <a:lumMod val="60000"/>
                    <a:lumOff val="40000"/>
                  </a:schemeClr>
                </a:solidFill>
              </a:ln>
            </c:spPr>
          </c:dPt>
          <c:dLbls>
            <c:dLbl>
              <c:idx val="0"/>
              <c:layout>
                <c:manualLayout>
                  <c:x val="4.8852560315475455E-2"/>
                  <c:y val="-4.3277344859662122E-2"/>
                </c:manualLayout>
              </c:layout>
              <c:showLegendKey val="0"/>
              <c:showVal val="0"/>
              <c:showCatName val="1"/>
              <c:showSerName val="0"/>
              <c:showPercent val="1"/>
              <c:showBubbleSize val="0"/>
              <c:separator>
</c:separator>
            </c:dLbl>
            <c:dLbl>
              <c:idx val="1"/>
              <c:layout>
                <c:manualLayout>
                  <c:x val="9.9308036009405257E-2"/>
                  <c:y val="-5.963280714751213E-2"/>
                </c:manualLayout>
              </c:layout>
              <c:showLegendKey val="0"/>
              <c:showVal val="0"/>
              <c:showCatName val="1"/>
              <c:showSerName val="0"/>
              <c:showPercent val="1"/>
              <c:showBubbleSize val="0"/>
              <c:separator>
</c:separator>
            </c:dLbl>
            <c:dLbl>
              <c:idx val="2"/>
              <c:layout>
                <c:manualLayout>
                  <c:x val="7.386214579814887E-2"/>
                  <c:y val="7.5395753379639177E-2"/>
                </c:manualLayout>
              </c:layout>
              <c:showLegendKey val="0"/>
              <c:showVal val="0"/>
              <c:showCatName val="1"/>
              <c:showSerName val="0"/>
              <c:showPercent val="1"/>
              <c:showBubbleSize val="0"/>
              <c:separator>
</c:separator>
            </c:dLbl>
            <c:dLbl>
              <c:idx val="3"/>
              <c:layout>
                <c:manualLayout>
                  <c:x val="-7.3154107422816861E-2"/>
                  <c:y val="0.16241415131648573"/>
                </c:manualLayout>
              </c:layout>
              <c:showLegendKey val="0"/>
              <c:showVal val="0"/>
              <c:showCatName val="1"/>
              <c:showSerName val="0"/>
              <c:showPercent val="1"/>
              <c:showBubbleSize val="0"/>
              <c:separator>
</c:separator>
            </c:dLbl>
            <c:dLbl>
              <c:idx val="4"/>
              <c:layout>
                <c:manualLayout>
                  <c:x val="-0.18467241308524501"/>
                  <c:y val="0.10216062964056347"/>
                </c:manualLayout>
              </c:layout>
              <c:showLegendKey val="0"/>
              <c:showVal val="0"/>
              <c:showCatName val="1"/>
              <c:showSerName val="0"/>
              <c:showPercent val="1"/>
              <c:showBubbleSize val="0"/>
              <c:separator>
</c:separator>
            </c:dLbl>
            <c:dLbl>
              <c:idx val="5"/>
              <c:layout>
                <c:manualLayout>
                  <c:x val="-0.1130251922489456"/>
                  <c:y val="-5.7013134221944959E-3"/>
                </c:manualLayout>
              </c:layout>
              <c:showLegendKey val="0"/>
              <c:showVal val="0"/>
              <c:showCatName val="1"/>
              <c:showSerName val="0"/>
              <c:showPercent val="1"/>
              <c:showBubbleSize val="0"/>
              <c:separator>
</c:separator>
            </c:dLbl>
            <c:dLbl>
              <c:idx val="6"/>
              <c:layout>
                <c:manualLayout>
                  <c:x val="0.10373301490742616"/>
                  <c:y val="-4.7088316223939039E-2"/>
                </c:manualLayout>
              </c:layout>
              <c:showLegendKey val="0"/>
              <c:showVal val="0"/>
              <c:showCatName val="1"/>
              <c:showSerName val="0"/>
              <c:showPercent val="1"/>
              <c:showBubbleSize val="0"/>
              <c:separator>
</c:separator>
            </c:dLbl>
            <c:dLbl>
              <c:idx val="7"/>
              <c:layout>
                <c:manualLayout>
                  <c:x val="-0.14770945906803476"/>
                  <c:y val="2.9542549215935708E-2"/>
                </c:manualLayout>
              </c:layout>
              <c:showLegendKey val="0"/>
              <c:showVal val="0"/>
              <c:showCatName val="1"/>
              <c:showSerName val="0"/>
              <c:showPercent val="1"/>
              <c:showBubbleSize val="0"/>
              <c:separator>
</c:separator>
            </c:dLbl>
            <c:dLbl>
              <c:idx val="8"/>
              <c:layout>
                <c:manualLayout>
                  <c:x val="-7.967365849309703E-2"/>
                  <c:y val="3.7692301564734442E-3"/>
                </c:manualLayout>
              </c:layout>
              <c:showLegendKey val="0"/>
              <c:showVal val="0"/>
              <c:showCatName val="1"/>
              <c:showSerName val="0"/>
              <c:showPercent val="1"/>
              <c:showBubbleSize val="0"/>
              <c:separator>
</c:separator>
            </c:dLbl>
            <c:dLbl>
              <c:idx val="9"/>
              <c:layout>
                <c:manualLayout>
                  <c:x val="-6.6070661074315584E-2"/>
                  <c:y val="-1.9124955365291151E-2"/>
                </c:manualLayout>
              </c:layout>
              <c:showLegendKey val="0"/>
              <c:showVal val="0"/>
              <c:showCatName val="1"/>
              <c:showSerName val="0"/>
              <c:showPercent val="1"/>
              <c:showBubbleSize val="0"/>
              <c:separator>
</c:separator>
            </c:dLbl>
            <c:dLbl>
              <c:idx val="10"/>
              <c:layout>
                <c:manualLayout>
                  <c:x val="-9.3347074856031428E-2"/>
                  <c:y val="-7.9463808567578245E-2"/>
                </c:manualLayout>
              </c:layout>
              <c:showLegendKey val="0"/>
              <c:showVal val="0"/>
              <c:showCatName val="1"/>
              <c:showSerName val="0"/>
              <c:showPercent val="1"/>
              <c:showBubbleSize val="0"/>
              <c:separator>
</c:separator>
            </c:dLbl>
            <c:dLbl>
              <c:idx val="11"/>
              <c:layout>
                <c:manualLayout>
                  <c:x val="6.1462209482830092E-2"/>
                  <c:y val="-7.3348463821382201E-2"/>
                </c:manualLayout>
              </c:layout>
              <c:showLegendKey val="0"/>
              <c:showVal val="0"/>
              <c:showCatName val="1"/>
              <c:showSerName val="0"/>
              <c:showPercent val="1"/>
              <c:showBubbleSize val="0"/>
              <c:separator>
</c:separator>
            </c:dLbl>
            <c:dLbl>
              <c:idx val="12"/>
              <c:layout>
                <c:manualLayout>
                  <c:x val="0.17202238004236931"/>
                  <c:y val="-3.8642315193256602E-2"/>
                </c:manualLayout>
              </c:layout>
              <c:showLegendKey val="0"/>
              <c:showVal val="0"/>
              <c:showCatName val="1"/>
              <c:showSerName val="0"/>
              <c:showPercent val="1"/>
              <c:showBubbleSize val="0"/>
              <c:separator>
</c:separator>
            </c:dLbl>
            <c:numFmt formatCode="0%" sourceLinked="0"/>
            <c:txPr>
              <a:bodyPr/>
              <a:lstStyle/>
              <a:p>
                <a:pPr>
                  <a:defRPr sz="7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leaderLines>
              <c:spPr>
                <a:ln w="3175"/>
              </c:spPr>
            </c:leaderLines>
          </c:dLbls>
          <c:cat>
            <c:strRef>
              <c:f>'EAD (1)'!$A$222:$A$228</c:f>
              <c:strCache>
                <c:ptCount val="7"/>
                <c:pt idx="0">
                  <c:v>Oslo/ Akershus</c:v>
                </c:pt>
                <c:pt idx="1">
                  <c:v>Eastern Norway excl. Oslo/ Akershus</c:v>
                </c:pt>
                <c:pt idx="2">
                  <c:v>Western Norway</c:v>
                </c:pt>
                <c:pt idx="3">
                  <c:v>Central/ Northern Norway</c:v>
                </c:pt>
                <c:pt idx="4">
                  <c:v>Sweden</c:v>
                </c:pt>
                <c:pt idx="5">
                  <c:v>Baltics and Poland</c:v>
                </c:pt>
                <c:pt idx="6">
                  <c:v>Other Europe</c:v>
                </c:pt>
              </c:strCache>
            </c:strRef>
          </c:cat>
          <c:val>
            <c:numRef>
              <c:f>'EAD (1)'!$B$222:$B$228</c:f>
              <c:numCache>
                <c:formatCode>0.0_);\(0.0\)</c:formatCode>
                <c:ptCount val="7"/>
                <c:pt idx="0">
                  <c:v>59.94655556310537</c:v>
                </c:pt>
                <c:pt idx="1">
                  <c:v>52.263035578891049</c:v>
                </c:pt>
                <c:pt idx="2">
                  <c:v>46.175200266639621</c:v>
                </c:pt>
                <c:pt idx="3">
                  <c:v>38.651854030523751</c:v>
                </c:pt>
                <c:pt idx="4">
                  <c:v>5.2437942521129726</c:v>
                </c:pt>
                <c:pt idx="5">
                  <c:v>8.6850189943203571</c:v>
                </c:pt>
                <c:pt idx="6">
                  <c:v>3.713753983555256</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 (1)'!$B$292:$B$293</c:f>
              <c:strCache>
                <c:ptCount val="1"/>
                <c:pt idx="0">
                  <c:v>31 Dec. 2015</c:v>
                </c:pt>
              </c:strCache>
            </c:strRef>
          </c:tx>
          <c:dPt>
            <c:idx val="0"/>
            <c:bubble3D val="0"/>
            <c:spPr>
              <a:solidFill>
                <a:schemeClr val="accent2"/>
              </a:solidFill>
              <a:ln>
                <a:solidFill>
                  <a:schemeClr val="tx1">
                    <a:lumMod val="60000"/>
                    <a:lumOff val="40000"/>
                  </a:schemeClr>
                </a:solidFill>
              </a:ln>
            </c:spPr>
          </c:dPt>
          <c:dPt>
            <c:idx val="1"/>
            <c:bubble3D val="0"/>
            <c:spPr>
              <a:solidFill>
                <a:schemeClr val="bg1"/>
              </a:solidFill>
              <a:ln>
                <a:solidFill>
                  <a:schemeClr val="tx1">
                    <a:lumMod val="60000"/>
                    <a:lumOff val="40000"/>
                  </a:schemeClr>
                </a:solidFill>
              </a:ln>
            </c:spPr>
          </c:dPt>
          <c:dPt>
            <c:idx val="2"/>
            <c:bubble3D val="0"/>
            <c:spPr>
              <a:solidFill>
                <a:srgbClr val="80B9BA"/>
              </a:solidFill>
              <a:ln>
                <a:solidFill>
                  <a:schemeClr val="tx1">
                    <a:lumMod val="60000"/>
                    <a:lumOff val="40000"/>
                  </a:schemeClr>
                </a:solidFill>
              </a:ln>
            </c:spPr>
          </c:dPt>
          <c:dPt>
            <c:idx val="3"/>
            <c:bubble3D val="0"/>
            <c:spPr>
              <a:solidFill>
                <a:schemeClr val="accent2"/>
              </a:solidFill>
              <a:ln>
                <a:solidFill>
                  <a:schemeClr val="tx1">
                    <a:lumMod val="60000"/>
                    <a:lumOff val="40000"/>
                  </a:schemeClr>
                </a:solidFill>
              </a:ln>
            </c:spPr>
          </c:dPt>
          <c:dPt>
            <c:idx val="4"/>
            <c:bubble3D val="0"/>
            <c:spPr>
              <a:solidFill>
                <a:schemeClr val="bg1"/>
              </a:solidFill>
              <a:ln>
                <a:solidFill>
                  <a:schemeClr val="tx1">
                    <a:lumMod val="60000"/>
                    <a:lumOff val="40000"/>
                  </a:schemeClr>
                </a:solidFill>
              </a:ln>
            </c:spPr>
          </c:dPt>
          <c:dPt>
            <c:idx val="5"/>
            <c:bubble3D val="0"/>
            <c:spPr>
              <a:solidFill>
                <a:srgbClr val="80B9BA"/>
              </a:solidFill>
              <a:ln>
                <a:solidFill>
                  <a:schemeClr val="tx1">
                    <a:lumMod val="60000"/>
                    <a:lumOff val="40000"/>
                  </a:schemeClr>
                </a:solidFill>
              </a:ln>
            </c:spPr>
          </c:dPt>
          <c:dPt>
            <c:idx val="6"/>
            <c:bubble3D val="0"/>
            <c:spPr>
              <a:solidFill>
                <a:schemeClr val="accent2"/>
              </a:solidFill>
              <a:ln>
                <a:solidFill>
                  <a:schemeClr val="tx1">
                    <a:lumMod val="60000"/>
                    <a:lumOff val="40000"/>
                  </a:schemeClr>
                </a:solidFill>
              </a:ln>
            </c:spPr>
          </c:dPt>
          <c:dPt>
            <c:idx val="7"/>
            <c:bubble3D val="0"/>
            <c:spPr>
              <a:solidFill>
                <a:schemeClr val="bg1"/>
              </a:solidFill>
              <a:ln>
                <a:solidFill>
                  <a:schemeClr val="tx1">
                    <a:lumMod val="60000"/>
                    <a:lumOff val="40000"/>
                  </a:schemeClr>
                </a:solidFill>
              </a:ln>
            </c:spPr>
          </c:dPt>
          <c:dPt>
            <c:idx val="8"/>
            <c:bubble3D val="0"/>
            <c:spPr>
              <a:solidFill>
                <a:srgbClr val="80B9BA"/>
              </a:solidFill>
              <a:ln>
                <a:solidFill>
                  <a:schemeClr val="tx1">
                    <a:lumMod val="60000"/>
                    <a:lumOff val="40000"/>
                  </a:schemeClr>
                </a:solidFill>
              </a:ln>
            </c:spPr>
          </c:dPt>
          <c:dPt>
            <c:idx val="9"/>
            <c:bubble3D val="0"/>
            <c:spPr>
              <a:solidFill>
                <a:schemeClr val="accent2"/>
              </a:solidFill>
              <a:ln>
                <a:solidFill>
                  <a:schemeClr val="tx1">
                    <a:lumMod val="60000"/>
                    <a:lumOff val="40000"/>
                  </a:schemeClr>
                </a:solidFill>
              </a:ln>
            </c:spPr>
          </c:dPt>
          <c:dPt>
            <c:idx val="10"/>
            <c:bubble3D val="0"/>
            <c:spPr>
              <a:solidFill>
                <a:schemeClr val="bg1"/>
              </a:solidFill>
              <a:ln>
                <a:solidFill>
                  <a:schemeClr val="tx1">
                    <a:lumMod val="60000"/>
                    <a:lumOff val="40000"/>
                  </a:schemeClr>
                </a:solidFill>
              </a:ln>
            </c:spPr>
          </c:dPt>
          <c:dLbls>
            <c:dLbl>
              <c:idx val="0"/>
              <c:layout>
                <c:manualLayout>
                  <c:x val="0.14569456566280595"/>
                  <c:y val="-1.684089545311614E-2"/>
                </c:manualLayout>
              </c:layout>
              <c:showLegendKey val="0"/>
              <c:showVal val="0"/>
              <c:showCatName val="1"/>
              <c:showSerName val="0"/>
              <c:showPercent val="1"/>
              <c:showBubbleSize val="0"/>
              <c:separator>
</c:separator>
            </c:dLbl>
            <c:dLbl>
              <c:idx val="1"/>
              <c:layout>
                <c:manualLayout>
                  <c:x val="8.0699986801307161E-2"/>
                  <c:y val="1.4961064569238607E-2"/>
                </c:manualLayout>
              </c:layout>
              <c:showLegendKey val="0"/>
              <c:showVal val="0"/>
              <c:showCatName val="1"/>
              <c:showSerName val="0"/>
              <c:showPercent val="1"/>
              <c:showBubbleSize val="0"/>
              <c:separator>
</c:separator>
            </c:dLbl>
            <c:dLbl>
              <c:idx val="2"/>
              <c:layout>
                <c:manualLayout>
                  <c:x val="1.6590273185300663E-2"/>
                  <c:y val="2.6762155919935332E-2"/>
                </c:manualLayout>
              </c:layout>
              <c:showLegendKey val="0"/>
              <c:showVal val="0"/>
              <c:showCatName val="1"/>
              <c:showSerName val="0"/>
              <c:showPercent val="1"/>
              <c:showBubbleSize val="0"/>
              <c:separator>
</c:separator>
            </c:dLbl>
            <c:dLbl>
              <c:idx val="3"/>
              <c:layout>
                <c:manualLayout>
                  <c:x val="7.7082093796407056E-2"/>
                  <c:y val="8.7253194957274696E-2"/>
                </c:manualLayout>
              </c:layout>
              <c:showLegendKey val="0"/>
              <c:showVal val="0"/>
              <c:showCatName val="1"/>
              <c:showSerName val="0"/>
              <c:showPercent val="1"/>
              <c:showBubbleSize val="0"/>
              <c:separator>
</c:separator>
            </c:dLbl>
            <c:dLbl>
              <c:idx val="4"/>
              <c:layout>
                <c:manualLayout>
                  <c:x val="5.8868934215918984E-3"/>
                  <c:y val="9.7784847931430802E-2"/>
                </c:manualLayout>
              </c:layout>
              <c:showLegendKey val="0"/>
              <c:showVal val="0"/>
              <c:showCatName val="1"/>
              <c:showSerName val="0"/>
              <c:showPercent val="1"/>
              <c:showBubbleSize val="0"/>
              <c:separator>
</c:separator>
            </c:dLbl>
            <c:dLbl>
              <c:idx val="5"/>
              <c:layout>
                <c:manualLayout>
                  <c:x val="-8.6235490939546577E-2"/>
                  <c:y val="7.8506626094908799E-2"/>
                </c:manualLayout>
              </c:layout>
              <c:showLegendKey val="0"/>
              <c:showVal val="0"/>
              <c:showCatName val="1"/>
              <c:showSerName val="0"/>
              <c:showPercent val="1"/>
              <c:showBubbleSize val="0"/>
              <c:separator>
</c:separator>
            </c:dLbl>
            <c:dLbl>
              <c:idx val="6"/>
              <c:layout>
                <c:manualLayout>
                  <c:x val="-0.12865097611589418"/>
                  <c:y val="6.7955062567198118E-2"/>
                </c:manualLayout>
              </c:layout>
              <c:showLegendKey val="0"/>
              <c:showVal val="0"/>
              <c:showCatName val="1"/>
              <c:showSerName val="0"/>
              <c:showPercent val="1"/>
              <c:showBubbleSize val="0"/>
              <c:separator>
</c:separator>
            </c:dLbl>
            <c:dLbl>
              <c:idx val="7"/>
              <c:layout>
                <c:manualLayout>
                  <c:x val="-5.9599008508665181E-2"/>
                  <c:y val="1.634690775371881E-2"/>
                </c:manualLayout>
              </c:layout>
              <c:showLegendKey val="0"/>
              <c:showVal val="0"/>
              <c:showCatName val="1"/>
              <c:showSerName val="0"/>
              <c:showPercent val="1"/>
              <c:showBubbleSize val="0"/>
              <c:separator>
</c:separator>
            </c:dLbl>
            <c:dLbl>
              <c:idx val="8"/>
              <c:layout>
                <c:manualLayout>
                  <c:x val="-0.11966031678244891"/>
                  <c:y val="4.7754432844449142E-2"/>
                </c:manualLayout>
              </c:layout>
              <c:showLegendKey val="0"/>
              <c:showVal val="0"/>
              <c:showCatName val="1"/>
              <c:showSerName val="0"/>
              <c:showPercent val="1"/>
              <c:showBubbleSize val="0"/>
              <c:separator>
</c:separator>
            </c:dLbl>
            <c:dLbl>
              <c:idx val="9"/>
              <c:layout>
                <c:manualLayout>
                  <c:x val="-3.0826030862828264E-2"/>
                  <c:y val="-0.10269691880750889"/>
                </c:manualLayout>
              </c:layout>
              <c:showLegendKey val="0"/>
              <c:showVal val="0"/>
              <c:showCatName val="1"/>
              <c:showSerName val="0"/>
              <c:showPercent val="1"/>
              <c:showBubbleSize val="0"/>
              <c:separator>
</c:separator>
            </c:dLbl>
            <c:dLbl>
              <c:idx val="10"/>
              <c:layout>
                <c:manualLayout>
                  <c:x val="0.13573991802989815"/>
                  <c:y val="-7.9463705807153243E-2"/>
                </c:manualLayout>
              </c:layout>
              <c:showLegendKey val="0"/>
              <c:showVal val="0"/>
              <c:showCatName val="1"/>
              <c:showSerName val="0"/>
              <c:showPercent val="1"/>
              <c:showBubbleSize val="0"/>
              <c:separator>
</c:separator>
            </c:dLbl>
            <c:txPr>
              <a:bodyPr/>
              <a:lstStyle/>
              <a:p>
                <a:pPr>
                  <a:defRPr sz="7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leaderLines>
              <c:spPr>
                <a:ln w="3175"/>
              </c:spPr>
            </c:leaderLines>
          </c:dLbls>
          <c:cat>
            <c:strRef>
              <c:f>'EAD (1)'!$A$294:$A$304</c:f>
              <c:strCache>
                <c:ptCount val="11"/>
                <c:pt idx="0">
                  <c:v>Chemical and product tankers</c:v>
                </c:pt>
                <c:pt idx="1">
                  <c:v>Container</c:v>
                </c:pt>
                <c:pt idx="2">
                  <c:v>Crude oil tankers</c:v>
                </c:pt>
                <c:pt idx="3">
                  <c:v>Cruise</c:v>
                </c:pt>
                <c:pt idx="4">
                  <c:v>Dry cargo</c:v>
                </c:pt>
                <c:pt idx="5">
                  <c:v>Gas</c:v>
                </c:pt>
                <c:pt idx="6">
                  <c:v>Logistics</c:v>
                </c:pt>
                <c:pt idx="7">
                  <c:v>Offshore</c:v>
                </c:pt>
                <c:pt idx="8">
                  <c:v>RoRo/PCC</c:v>
                </c:pt>
                <c:pt idx="9">
                  <c:v>Other shipping</c:v>
                </c:pt>
                <c:pt idx="10">
                  <c:v>Other non-shipping</c:v>
                </c:pt>
              </c:strCache>
            </c:strRef>
          </c:cat>
          <c:val>
            <c:numRef>
              <c:f>'EAD (1)'!$B$294:$B$304</c:f>
              <c:numCache>
                <c:formatCode>#,##0.0_);\(#,##0.0\)</c:formatCode>
                <c:ptCount val="11"/>
                <c:pt idx="0">
                  <c:v>18.469975220929999</c:v>
                </c:pt>
                <c:pt idx="1">
                  <c:v>22.698396101190003</c:v>
                </c:pt>
                <c:pt idx="2">
                  <c:v>24.171612613399994</c:v>
                </c:pt>
                <c:pt idx="3">
                  <c:v>10.546983655410001</c:v>
                </c:pt>
                <c:pt idx="4">
                  <c:v>24.581036935949996</c:v>
                </c:pt>
                <c:pt idx="5">
                  <c:v>24.108259293199993</c:v>
                </c:pt>
                <c:pt idx="6">
                  <c:v>8.6768967639500012</c:v>
                </c:pt>
                <c:pt idx="7">
                  <c:v>62.245660738629986</c:v>
                </c:pt>
                <c:pt idx="8">
                  <c:v>6.1121803162100035</c:v>
                </c:pt>
                <c:pt idx="9">
                  <c:v>10.747089241280003</c:v>
                </c:pt>
                <c:pt idx="10">
                  <c:v>5.36276102258</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 (1)'!$H$323</c:f>
              <c:strCache>
                <c:ptCount val="1"/>
                <c:pt idx="0">
                  <c:v>30 June 2014</c:v>
                </c:pt>
              </c:strCache>
            </c:strRef>
          </c:tx>
          <c:spPr>
            <a:ln>
              <a:solidFill>
                <a:schemeClr val="tx1">
                  <a:lumMod val="60000"/>
                  <a:lumOff val="40000"/>
                </a:schemeClr>
              </a:solidFill>
            </a:ln>
          </c:spPr>
          <c:invertIfNegative val="0"/>
          <c:cat>
            <c:strRef>
              <c:f>('EAD (1)'!$A$330,'EAD (1)'!$A$337,'EAD (1)'!$A$344,'EAD (1)'!$A$351)</c:f>
              <c:strCache>
                <c:ptCount val="4"/>
                <c:pt idx="0">
                  <c:v>Shipping, Offshore and Logistics Division *)</c:v>
                </c:pt>
                <c:pt idx="1">
                  <c:v>Shipping, Offshore and Logistics Division *)</c:v>
                </c:pt>
                <c:pt idx="2">
                  <c:v>Shipping, Offshore and Logistics Division *)</c:v>
                </c:pt>
                <c:pt idx="3">
                  <c:v>Shipping, Offshore and Logistics Division *)</c:v>
                </c:pt>
              </c:strCache>
            </c:strRef>
          </c:cat>
          <c:val>
            <c:numRef>
              <c:f>('EAD (1)'!$H$330,'EAD (1)'!$H$337,'EAD (1)'!$H$344,'EAD (1)'!$H$351)</c:f>
              <c:numCache>
                <c:formatCode>_(* #,##0.0_);_(* \(#,##0.0\);_(* "-"_);_(@_)</c:formatCode>
                <c:ptCount val="4"/>
                <c:pt idx="0">
                  <c:v>56.580690609869997</c:v>
                </c:pt>
                <c:pt idx="1">
                  <c:v>97.984377672759976</c:v>
                </c:pt>
                <c:pt idx="2">
                  <c:v>9.8316422986999985</c:v>
                </c:pt>
                <c:pt idx="3">
                  <c:v>4.6727522593700002</c:v>
                </c:pt>
              </c:numCache>
            </c:numRef>
          </c:val>
        </c:ser>
        <c:ser>
          <c:idx val="5"/>
          <c:order val="1"/>
          <c:tx>
            <c:strRef>
              <c:f>'EAD (1)'!$G$323</c:f>
              <c:strCache>
                <c:ptCount val="1"/>
                <c:pt idx="0">
                  <c:v>30 Sept. 2014</c:v>
                </c:pt>
              </c:strCache>
            </c:strRef>
          </c:tx>
          <c:spPr>
            <a:ln>
              <a:solidFill>
                <a:schemeClr val="tx1">
                  <a:lumMod val="60000"/>
                  <a:lumOff val="40000"/>
                </a:schemeClr>
              </a:solidFill>
            </a:ln>
          </c:spPr>
          <c:invertIfNegative val="0"/>
          <c:cat>
            <c:strRef>
              <c:f>('EAD (1)'!$A$330,'EAD (1)'!$A$337,'EAD (1)'!$A$344,'EAD (1)'!$A$351)</c:f>
              <c:strCache>
                <c:ptCount val="4"/>
                <c:pt idx="0">
                  <c:v>Shipping, Offshore and Logistics Division *)</c:v>
                </c:pt>
                <c:pt idx="1">
                  <c:v>Shipping, Offshore and Logistics Division *)</c:v>
                </c:pt>
                <c:pt idx="2">
                  <c:v>Shipping, Offshore and Logistics Division *)</c:v>
                </c:pt>
                <c:pt idx="3">
                  <c:v>Shipping, Offshore and Logistics Division *)</c:v>
                </c:pt>
              </c:strCache>
            </c:strRef>
          </c:cat>
          <c:val>
            <c:numRef>
              <c:f>('EAD (1)'!$G$330,'EAD (1)'!$G$337,'EAD (1)'!$G$344,'EAD (1)'!$G$351)</c:f>
              <c:numCache>
                <c:formatCode>_(* #,##0.0_);_(* \(#,##0.0\);_(* "-"_);_(@_)</c:formatCode>
                <c:ptCount val="4"/>
                <c:pt idx="0">
                  <c:v>59.665438062370008</c:v>
                </c:pt>
                <c:pt idx="1">
                  <c:v>108.53486559182001</c:v>
                </c:pt>
                <c:pt idx="2">
                  <c:v>8.750087880329998</c:v>
                </c:pt>
                <c:pt idx="3">
                  <c:v>3.8823851613800011</c:v>
                </c:pt>
              </c:numCache>
            </c:numRef>
          </c:val>
        </c:ser>
        <c:ser>
          <c:idx val="4"/>
          <c:order val="2"/>
          <c:tx>
            <c:strRef>
              <c:f>'EAD (1)'!$F$323</c:f>
              <c:strCache>
                <c:ptCount val="1"/>
                <c:pt idx="0">
                  <c:v>31 Dec. 2014</c:v>
                </c:pt>
              </c:strCache>
            </c:strRef>
          </c:tx>
          <c:spPr>
            <a:ln>
              <a:solidFill>
                <a:schemeClr val="tx1">
                  <a:lumMod val="60000"/>
                  <a:lumOff val="40000"/>
                </a:schemeClr>
              </a:solidFill>
            </a:ln>
          </c:spPr>
          <c:invertIfNegative val="0"/>
          <c:cat>
            <c:strRef>
              <c:f>('EAD (1)'!$A$330,'EAD (1)'!$A$337,'EAD (1)'!$A$344,'EAD (1)'!$A$351)</c:f>
              <c:strCache>
                <c:ptCount val="4"/>
                <c:pt idx="0">
                  <c:v>Shipping, Offshore and Logistics Division *)</c:v>
                </c:pt>
                <c:pt idx="1">
                  <c:v>Shipping, Offshore and Logistics Division *)</c:v>
                </c:pt>
                <c:pt idx="2">
                  <c:v>Shipping, Offshore and Logistics Division *)</c:v>
                </c:pt>
                <c:pt idx="3">
                  <c:v>Shipping, Offshore and Logistics Division *)</c:v>
                </c:pt>
              </c:strCache>
            </c:strRef>
          </c:cat>
          <c:val>
            <c:numRef>
              <c:f>('EAD (1)'!$F$330,'EAD (1)'!$F$337,'EAD (1)'!$F$344,'EAD (1)'!$F$351)</c:f>
              <c:numCache>
                <c:formatCode>_(* #,##0.0_);_(* \(#,##0.0\);_(* "-"_);_(@_)</c:formatCode>
                <c:ptCount val="4"/>
                <c:pt idx="0">
                  <c:v>71.167596335919981</c:v>
                </c:pt>
                <c:pt idx="1">
                  <c:v>124.53549374292002</c:v>
                </c:pt>
                <c:pt idx="2">
                  <c:v>9.7437899363600007</c:v>
                </c:pt>
                <c:pt idx="3">
                  <c:v>5.7091574306500013</c:v>
                </c:pt>
              </c:numCache>
            </c:numRef>
          </c:val>
        </c:ser>
        <c:ser>
          <c:idx val="3"/>
          <c:order val="3"/>
          <c:tx>
            <c:strRef>
              <c:f>'EAD (1)'!$E$323</c:f>
              <c:strCache>
                <c:ptCount val="1"/>
                <c:pt idx="0">
                  <c:v>31 March 2015</c:v>
                </c:pt>
              </c:strCache>
            </c:strRef>
          </c:tx>
          <c:spPr>
            <a:ln>
              <a:solidFill>
                <a:schemeClr val="tx1">
                  <a:lumMod val="60000"/>
                  <a:lumOff val="40000"/>
                </a:schemeClr>
              </a:solidFill>
            </a:ln>
          </c:spPr>
          <c:invertIfNegative val="0"/>
          <c:cat>
            <c:strRef>
              <c:f>('EAD (1)'!$A$330,'EAD (1)'!$A$337,'EAD (1)'!$A$344,'EAD (1)'!$A$351)</c:f>
              <c:strCache>
                <c:ptCount val="4"/>
                <c:pt idx="0">
                  <c:v>Shipping, Offshore and Logistics Division *)</c:v>
                </c:pt>
                <c:pt idx="1">
                  <c:v>Shipping, Offshore and Logistics Division *)</c:v>
                </c:pt>
                <c:pt idx="2">
                  <c:v>Shipping, Offshore and Logistics Division *)</c:v>
                </c:pt>
                <c:pt idx="3">
                  <c:v>Shipping, Offshore and Logistics Division *)</c:v>
                </c:pt>
              </c:strCache>
            </c:strRef>
          </c:cat>
          <c:val>
            <c:numRef>
              <c:f>('EAD (1)'!$E$330,'EAD (1)'!$E$337,'EAD (1)'!$E$344,'EAD (1)'!$E$351)</c:f>
              <c:numCache>
                <c:formatCode>_(* #,##0.0_);_(* \(#,##0.0\);_(* "-"_);_(@_)</c:formatCode>
                <c:ptCount val="4"/>
                <c:pt idx="0">
                  <c:v>70.746435857479995</c:v>
                </c:pt>
                <c:pt idx="1">
                  <c:v>143.45546702807999</c:v>
                </c:pt>
                <c:pt idx="2">
                  <c:v>10.942443547499998</c:v>
                </c:pt>
                <c:pt idx="3">
                  <c:v>3.8622532745099996</c:v>
                </c:pt>
              </c:numCache>
            </c:numRef>
          </c:val>
        </c:ser>
        <c:ser>
          <c:idx val="2"/>
          <c:order val="4"/>
          <c:tx>
            <c:strRef>
              <c:f>'EAD (1)'!$D$323</c:f>
              <c:strCache>
                <c:ptCount val="1"/>
                <c:pt idx="0">
                  <c:v>30 June 2015</c:v>
                </c:pt>
              </c:strCache>
            </c:strRef>
          </c:tx>
          <c:spPr>
            <a:solidFill>
              <a:srgbClr val="80B9BA"/>
            </a:solidFill>
            <a:ln>
              <a:solidFill>
                <a:schemeClr val="tx1">
                  <a:lumMod val="60000"/>
                  <a:lumOff val="40000"/>
                </a:schemeClr>
              </a:solidFill>
            </a:ln>
          </c:spPr>
          <c:invertIfNegative val="0"/>
          <c:cat>
            <c:strRef>
              <c:f>('EAD (1)'!$A$330,'EAD (1)'!$A$337,'EAD (1)'!$A$344,'EAD (1)'!$A$351)</c:f>
              <c:strCache>
                <c:ptCount val="4"/>
                <c:pt idx="0">
                  <c:v>Shipping, Offshore and Logistics Division *)</c:v>
                </c:pt>
                <c:pt idx="1">
                  <c:v>Shipping, Offshore and Logistics Division *)</c:v>
                </c:pt>
                <c:pt idx="2">
                  <c:v>Shipping, Offshore and Logistics Division *)</c:v>
                </c:pt>
                <c:pt idx="3">
                  <c:v>Shipping, Offshore and Logistics Division *)</c:v>
                </c:pt>
              </c:strCache>
            </c:strRef>
          </c:cat>
          <c:val>
            <c:numRef>
              <c:f>('EAD (1)'!$D$330,'EAD (1)'!$D$337,'EAD (1)'!$D$344,'EAD (1)'!$D$351)</c:f>
              <c:numCache>
                <c:formatCode>_(* #,##0.0_);_(* \(#,##0.0\);_(* "-"_);_(@_)</c:formatCode>
                <c:ptCount val="4"/>
                <c:pt idx="0">
                  <c:v>65.969322410900006</c:v>
                </c:pt>
                <c:pt idx="1">
                  <c:v>132.52874075053998</c:v>
                </c:pt>
                <c:pt idx="2">
                  <c:v>11.70275866391</c:v>
                </c:pt>
                <c:pt idx="3">
                  <c:v>3.3233991460899999</c:v>
                </c:pt>
              </c:numCache>
            </c:numRef>
          </c:val>
        </c:ser>
        <c:ser>
          <c:idx val="1"/>
          <c:order val="5"/>
          <c:tx>
            <c:strRef>
              <c:f>'EAD (1)'!$C$323</c:f>
              <c:strCache>
                <c:ptCount val="1"/>
                <c:pt idx="0">
                  <c:v>30 Sept. 2015</c:v>
                </c:pt>
              </c:strCache>
            </c:strRef>
          </c:tx>
          <c:spPr>
            <a:solidFill>
              <a:srgbClr val="C0C0C0"/>
            </a:solidFill>
            <a:ln>
              <a:solidFill>
                <a:schemeClr val="tx1">
                  <a:lumMod val="60000"/>
                  <a:lumOff val="40000"/>
                </a:schemeClr>
              </a:solidFill>
            </a:ln>
          </c:spPr>
          <c:invertIfNegative val="0"/>
          <c:cat>
            <c:strRef>
              <c:f>('EAD (1)'!$A$330,'EAD (1)'!$A$337,'EAD (1)'!$A$344,'EAD (1)'!$A$351)</c:f>
              <c:strCache>
                <c:ptCount val="4"/>
                <c:pt idx="0">
                  <c:v>Shipping, Offshore and Logistics Division *)</c:v>
                </c:pt>
                <c:pt idx="1">
                  <c:v>Shipping, Offshore and Logistics Division *)</c:v>
                </c:pt>
                <c:pt idx="2">
                  <c:v>Shipping, Offshore and Logistics Division *)</c:v>
                </c:pt>
                <c:pt idx="3">
                  <c:v>Shipping, Offshore and Logistics Division *)</c:v>
                </c:pt>
              </c:strCache>
            </c:strRef>
          </c:cat>
          <c:val>
            <c:numRef>
              <c:f>('EAD (1)'!$C$330,'EAD (1)'!$C$337,'EAD (1)'!$C$344,'EAD (1)'!$C$351)</c:f>
              <c:numCache>
                <c:formatCode>_(* #,##0.0_);_(* \(#,##0.0\);_(* "-"_);_(@_)</c:formatCode>
                <c:ptCount val="4"/>
                <c:pt idx="0">
                  <c:v>67.498843634070013</c:v>
                </c:pt>
                <c:pt idx="1">
                  <c:v>142.61534397690994</c:v>
                </c:pt>
                <c:pt idx="2">
                  <c:v>10.389786384000001</c:v>
                </c:pt>
                <c:pt idx="3">
                  <c:v>3.5577292117700003</c:v>
                </c:pt>
              </c:numCache>
            </c:numRef>
          </c:val>
        </c:ser>
        <c:ser>
          <c:idx val="0"/>
          <c:order val="6"/>
          <c:tx>
            <c:strRef>
              <c:f>'EAD (1)'!$B$323</c:f>
              <c:strCache>
                <c:ptCount val="1"/>
                <c:pt idx="0">
                  <c:v>31 Dec. 2015</c:v>
                </c:pt>
              </c:strCache>
            </c:strRef>
          </c:tx>
          <c:spPr>
            <a:solidFill>
              <a:schemeClr val="accent2"/>
            </a:solidFill>
            <a:ln>
              <a:solidFill>
                <a:schemeClr val="tx1">
                  <a:lumMod val="60000"/>
                  <a:lumOff val="40000"/>
                </a:schemeClr>
              </a:solidFill>
            </a:ln>
          </c:spPr>
          <c:invertIfNegative val="0"/>
          <c:dLbls>
            <c:dLbl>
              <c:idx val="1"/>
              <c:layout>
                <c:manualLayout>
                  <c:x val="1.3166006408147581E-2"/>
                  <c:y val="0"/>
                </c:manualLayout>
              </c:layout>
              <c:showLegendKey val="0"/>
              <c:showVal val="1"/>
              <c:showCatName val="0"/>
              <c:showSerName val="0"/>
              <c:showPercent val="0"/>
              <c:showBubbleSize val="0"/>
            </c:dLbl>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(1)'!$A$330,'EAD (1)'!$A$337,'EAD (1)'!$A$344,'EAD (1)'!$A$351)</c:f>
              <c:strCache>
                <c:ptCount val="4"/>
                <c:pt idx="0">
                  <c:v>Shipping, Offshore and Logistics Division *)</c:v>
                </c:pt>
                <c:pt idx="1">
                  <c:v>Shipping, Offshore and Logistics Division *)</c:v>
                </c:pt>
                <c:pt idx="2">
                  <c:v>Shipping, Offshore and Logistics Division *)</c:v>
                </c:pt>
                <c:pt idx="3">
                  <c:v>Shipping, Offshore and Logistics Division *)</c:v>
                </c:pt>
              </c:strCache>
            </c:strRef>
          </c:cat>
          <c:val>
            <c:numRef>
              <c:f>('EAD (1)'!$B$330,'EAD (1)'!$B$337,'EAD (1)'!$B$344,'EAD (1)'!$B$351)</c:f>
              <c:numCache>
                <c:formatCode>_(* #,##0.0_);_(* \(#,##0.0\);_(* "-"_);_(@_)</c:formatCode>
                <c:ptCount val="4"/>
                <c:pt idx="0">
                  <c:v>55.29425179527999</c:v>
                </c:pt>
                <c:pt idx="1">
                  <c:v>135.77440860485999</c:v>
                </c:pt>
                <c:pt idx="2">
                  <c:v>23.388214423180003</c:v>
                </c:pt>
                <c:pt idx="3">
                  <c:v>3.2639770794100005</c:v>
                </c:pt>
              </c:numCache>
            </c:numRef>
          </c:val>
        </c:ser>
        <c:dLbls>
          <c:showLegendKey val="0"/>
          <c:showVal val="0"/>
          <c:showCatName val="0"/>
          <c:showSerName val="0"/>
          <c:showPercent val="0"/>
          <c:showBubbleSize val="0"/>
        </c:dLbls>
        <c:gapWidth val="150"/>
        <c:axId val="116981120"/>
        <c:axId val="117118080"/>
      </c:barChart>
      <c:catAx>
        <c:axId val="116981120"/>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117118080"/>
        <c:crosses val="autoZero"/>
        <c:auto val="1"/>
        <c:lblAlgn val="ctr"/>
        <c:lblOffset val="100"/>
        <c:noMultiLvlLbl val="0"/>
      </c:catAx>
      <c:valAx>
        <c:axId val="117118080"/>
        <c:scaling>
          <c:orientation val="minMax"/>
          <c:max val="16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116981120"/>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 (1)'!$H$323</c:f>
              <c:strCache>
                <c:ptCount val="1"/>
                <c:pt idx="0">
                  <c:v>30 June 2014</c:v>
                </c:pt>
              </c:strCache>
            </c:strRef>
          </c:tx>
          <c:spPr>
            <a:ln>
              <a:solidFill>
                <a:schemeClr val="tx1">
                  <a:lumMod val="60000"/>
                  <a:lumOff val="40000"/>
                </a:schemeClr>
              </a:solidFill>
            </a:ln>
          </c:spPr>
          <c:invertIfNegative val="0"/>
          <c:cat>
            <c:strRef>
              <c:f>('EAD (1)'!$A$359,'EAD (1)'!$A$365,'EAD (1)'!$A$371,'EAD (1)'!$A$377)</c:f>
              <c:strCache>
                <c:ptCount val="4"/>
                <c:pt idx="0">
                  <c:v>Shipping portfolio - crude oil sector</c:v>
                </c:pt>
                <c:pt idx="1">
                  <c:v>Shipping portfolio - crude oil sector</c:v>
                </c:pt>
                <c:pt idx="2">
                  <c:v>Shipping portfolio - crude oil sector</c:v>
                </c:pt>
                <c:pt idx="3">
                  <c:v>Shipping portfolio - crude oil sector</c:v>
                </c:pt>
              </c:strCache>
            </c:strRef>
          </c:cat>
          <c:val>
            <c:numRef>
              <c:f>('EAD (1)'!$H$359,'EAD (1)'!$H$365,'EAD (1)'!$H$371,'EAD (1)'!$H$377)</c:f>
              <c:numCache>
                <c:formatCode>_(* #,##0.0_);_(* \(#,##0.0\);_(* "-"_);_(@_)</c:formatCode>
                <c:ptCount val="4"/>
                <c:pt idx="0">
                  <c:v>1.7477868595299999</c:v>
                </c:pt>
                <c:pt idx="1">
                  <c:v>13.826548062260001</c:v>
                </c:pt>
                <c:pt idx="2">
                  <c:v>2.2842316308599995</c:v>
                </c:pt>
                <c:pt idx="3">
                  <c:v>4.7068099999986586E-6</c:v>
                </c:pt>
              </c:numCache>
            </c:numRef>
          </c:val>
        </c:ser>
        <c:ser>
          <c:idx val="5"/>
          <c:order val="1"/>
          <c:tx>
            <c:strRef>
              <c:f>'EAD (1)'!$G$323</c:f>
              <c:strCache>
                <c:ptCount val="1"/>
                <c:pt idx="0">
                  <c:v>30 Sept. 2014</c:v>
                </c:pt>
              </c:strCache>
            </c:strRef>
          </c:tx>
          <c:spPr>
            <a:ln>
              <a:solidFill>
                <a:schemeClr val="tx1">
                  <a:lumMod val="60000"/>
                  <a:lumOff val="40000"/>
                </a:schemeClr>
              </a:solidFill>
            </a:ln>
          </c:spPr>
          <c:invertIfNegative val="0"/>
          <c:cat>
            <c:strRef>
              <c:f>('EAD (1)'!$A$359,'EAD (1)'!$A$365,'EAD (1)'!$A$371,'EAD (1)'!$A$377)</c:f>
              <c:strCache>
                <c:ptCount val="4"/>
                <c:pt idx="0">
                  <c:v>Shipping portfolio - crude oil sector</c:v>
                </c:pt>
                <c:pt idx="1">
                  <c:v>Shipping portfolio - crude oil sector</c:v>
                </c:pt>
                <c:pt idx="2">
                  <c:v>Shipping portfolio - crude oil sector</c:v>
                </c:pt>
                <c:pt idx="3">
                  <c:v>Shipping portfolio - crude oil sector</c:v>
                </c:pt>
              </c:strCache>
            </c:strRef>
          </c:cat>
          <c:val>
            <c:numRef>
              <c:f>('EAD (1)'!$G$359,'EAD (1)'!$G$365,'EAD (1)'!$G$371,'EAD (1)'!$G$377)</c:f>
              <c:numCache>
                <c:formatCode>_(* #,##0.0_);_(* \(#,##0.0\);_(* "-"_);_(@_)</c:formatCode>
                <c:ptCount val="4"/>
                <c:pt idx="0">
                  <c:v>1.8145650221199998</c:v>
                </c:pt>
                <c:pt idx="1">
                  <c:v>16.308971265209994</c:v>
                </c:pt>
                <c:pt idx="2">
                  <c:v>2.3298102313499998</c:v>
                </c:pt>
                <c:pt idx="3">
                  <c:v>4.9935699999928472E-6</c:v>
                </c:pt>
              </c:numCache>
            </c:numRef>
          </c:val>
        </c:ser>
        <c:ser>
          <c:idx val="4"/>
          <c:order val="2"/>
          <c:tx>
            <c:strRef>
              <c:f>'EAD (1)'!$F$323</c:f>
              <c:strCache>
                <c:ptCount val="1"/>
                <c:pt idx="0">
                  <c:v>31 Dec. 2014</c:v>
                </c:pt>
              </c:strCache>
            </c:strRef>
          </c:tx>
          <c:spPr>
            <a:ln>
              <a:solidFill>
                <a:schemeClr val="tx1">
                  <a:lumMod val="60000"/>
                  <a:lumOff val="40000"/>
                </a:schemeClr>
              </a:solidFill>
            </a:ln>
          </c:spPr>
          <c:invertIfNegative val="0"/>
          <c:cat>
            <c:strRef>
              <c:f>('EAD (1)'!$A$359,'EAD (1)'!$A$365,'EAD (1)'!$A$371,'EAD (1)'!$A$377)</c:f>
              <c:strCache>
                <c:ptCount val="4"/>
                <c:pt idx="0">
                  <c:v>Shipping portfolio - crude oil sector</c:v>
                </c:pt>
                <c:pt idx="1">
                  <c:v>Shipping portfolio - crude oil sector</c:v>
                </c:pt>
                <c:pt idx="2">
                  <c:v>Shipping portfolio - crude oil sector</c:v>
                </c:pt>
                <c:pt idx="3">
                  <c:v>Shipping portfolio - crude oil sector</c:v>
                </c:pt>
              </c:strCache>
            </c:strRef>
          </c:cat>
          <c:val>
            <c:numRef>
              <c:f>('EAD (1)'!$F$359,'EAD (1)'!$F$365,'EAD (1)'!$F$371,'EAD (1)'!$F$377)</c:f>
              <c:numCache>
                <c:formatCode>_(* #,##0.0_);_(* \(#,##0.0\);_(* "-"_);_(@_)</c:formatCode>
                <c:ptCount val="4"/>
                <c:pt idx="0">
                  <c:v>1.8863613882300001</c:v>
                </c:pt>
                <c:pt idx="1">
                  <c:v>17.730771103950008</c:v>
                </c:pt>
                <c:pt idx="2">
                  <c:v>2.6500222018000001</c:v>
                </c:pt>
                <c:pt idx="3">
                  <c:v>5.8342199999988079E-6</c:v>
                </c:pt>
              </c:numCache>
            </c:numRef>
          </c:val>
        </c:ser>
        <c:ser>
          <c:idx val="3"/>
          <c:order val="3"/>
          <c:tx>
            <c:strRef>
              <c:f>'EAD (1)'!$E$323</c:f>
              <c:strCache>
                <c:ptCount val="1"/>
                <c:pt idx="0">
                  <c:v>31 March 2015</c:v>
                </c:pt>
              </c:strCache>
            </c:strRef>
          </c:tx>
          <c:spPr>
            <a:ln>
              <a:solidFill>
                <a:schemeClr val="tx1">
                  <a:lumMod val="60000"/>
                  <a:lumOff val="40000"/>
                </a:schemeClr>
              </a:solidFill>
            </a:ln>
          </c:spPr>
          <c:invertIfNegative val="0"/>
          <c:cat>
            <c:strRef>
              <c:f>('EAD (1)'!$A$359,'EAD (1)'!$A$365,'EAD (1)'!$A$371,'EAD (1)'!$A$377)</c:f>
              <c:strCache>
                <c:ptCount val="4"/>
                <c:pt idx="0">
                  <c:v>Shipping portfolio - crude oil sector</c:v>
                </c:pt>
                <c:pt idx="1">
                  <c:v>Shipping portfolio - crude oil sector</c:v>
                </c:pt>
                <c:pt idx="2">
                  <c:v>Shipping portfolio - crude oil sector</c:v>
                </c:pt>
                <c:pt idx="3">
                  <c:v>Shipping portfolio - crude oil sector</c:v>
                </c:pt>
              </c:strCache>
            </c:strRef>
          </c:cat>
          <c:val>
            <c:numRef>
              <c:f>('EAD (1)'!$E$359,'EAD (1)'!$E$365,'EAD (1)'!$E$371,'EAD (1)'!$E$377)</c:f>
              <c:numCache>
                <c:formatCode>_(* #,##0.0_);_(* \(#,##0.0\);_(* "-"_);_(@_)</c:formatCode>
                <c:ptCount val="4"/>
                <c:pt idx="0">
                  <c:v>1.8273849269500002</c:v>
                </c:pt>
                <c:pt idx="1">
                  <c:v>20.288789765400001</c:v>
                </c:pt>
                <c:pt idx="2">
                  <c:v>1.7259227827200001</c:v>
                </c:pt>
                <c:pt idx="3">
                  <c:v>6.5001500000059605E-6</c:v>
                </c:pt>
              </c:numCache>
            </c:numRef>
          </c:val>
        </c:ser>
        <c:ser>
          <c:idx val="2"/>
          <c:order val="4"/>
          <c:tx>
            <c:strRef>
              <c:f>'EAD (1)'!$D$323</c:f>
              <c:strCache>
                <c:ptCount val="1"/>
                <c:pt idx="0">
                  <c:v>30 June 2015</c:v>
                </c:pt>
              </c:strCache>
            </c:strRef>
          </c:tx>
          <c:spPr>
            <a:solidFill>
              <a:srgbClr val="80B9BA"/>
            </a:solidFill>
            <a:ln>
              <a:solidFill>
                <a:schemeClr val="tx1">
                  <a:lumMod val="60000"/>
                  <a:lumOff val="40000"/>
                </a:schemeClr>
              </a:solidFill>
            </a:ln>
          </c:spPr>
          <c:invertIfNegative val="0"/>
          <c:cat>
            <c:strRef>
              <c:f>('EAD (1)'!$A$359,'EAD (1)'!$A$365,'EAD (1)'!$A$371,'EAD (1)'!$A$377)</c:f>
              <c:strCache>
                <c:ptCount val="4"/>
                <c:pt idx="0">
                  <c:v>Shipping portfolio - crude oil sector</c:v>
                </c:pt>
                <c:pt idx="1">
                  <c:v>Shipping portfolio - crude oil sector</c:v>
                </c:pt>
                <c:pt idx="2">
                  <c:v>Shipping portfolio - crude oil sector</c:v>
                </c:pt>
                <c:pt idx="3">
                  <c:v>Shipping portfolio - crude oil sector</c:v>
                </c:pt>
              </c:strCache>
            </c:strRef>
          </c:cat>
          <c:val>
            <c:numRef>
              <c:f>('EAD (1)'!$D$359,'EAD (1)'!$D$365,'EAD (1)'!$D$371,'EAD (1)'!$D$377)</c:f>
              <c:numCache>
                <c:formatCode>_(* #,##0.0_);_(* \(#,##0.0\);_(* "-"_);_(@_)</c:formatCode>
                <c:ptCount val="4"/>
                <c:pt idx="0">
                  <c:v>1.1833088135200001</c:v>
                </c:pt>
                <c:pt idx="1">
                  <c:v>22.770572933120008</c:v>
                </c:pt>
                <c:pt idx="2">
                  <c:v>0.45500096355000008</c:v>
                </c:pt>
                <c:pt idx="3">
                  <c:v>6.2361699999943377E-6</c:v>
                </c:pt>
              </c:numCache>
            </c:numRef>
          </c:val>
        </c:ser>
        <c:ser>
          <c:idx val="1"/>
          <c:order val="5"/>
          <c:tx>
            <c:strRef>
              <c:f>'EAD (1)'!$C$323</c:f>
              <c:strCache>
                <c:ptCount val="1"/>
                <c:pt idx="0">
                  <c:v>30 Sept. 2015</c:v>
                </c:pt>
              </c:strCache>
            </c:strRef>
          </c:tx>
          <c:spPr>
            <a:solidFill>
              <a:srgbClr val="C0C0C0"/>
            </a:solidFill>
            <a:ln>
              <a:solidFill>
                <a:schemeClr val="tx1">
                  <a:lumMod val="60000"/>
                  <a:lumOff val="40000"/>
                </a:schemeClr>
              </a:solidFill>
            </a:ln>
          </c:spPr>
          <c:invertIfNegative val="0"/>
          <c:cat>
            <c:strRef>
              <c:f>('EAD (1)'!$A$359,'EAD (1)'!$A$365,'EAD (1)'!$A$371,'EAD (1)'!$A$377)</c:f>
              <c:strCache>
                <c:ptCount val="4"/>
                <c:pt idx="0">
                  <c:v>Shipping portfolio - crude oil sector</c:v>
                </c:pt>
                <c:pt idx="1">
                  <c:v>Shipping portfolio - crude oil sector</c:v>
                </c:pt>
                <c:pt idx="2">
                  <c:v>Shipping portfolio - crude oil sector</c:v>
                </c:pt>
                <c:pt idx="3">
                  <c:v>Shipping portfolio - crude oil sector</c:v>
                </c:pt>
              </c:strCache>
            </c:strRef>
          </c:cat>
          <c:val>
            <c:numRef>
              <c:f>('EAD (1)'!$C$359,'EAD (1)'!$C$365,'EAD (1)'!$C$371,'EAD (1)'!$C$377)</c:f>
              <c:numCache>
                <c:formatCode>_(* #,##0.0_);_(* \(#,##0.0\);_(* "-"_);_(@_)</c:formatCode>
                <c:ptCount val="4"/>
                <c:pt idx="0">
                  <c:v>4.6855341926999996</c:v>
                </c:pt>
                <c:pt idx="1">
                  <c:v>21.029596835420001</c:v>
                </c:pt>
                <c:pt idx="2">
                  <c:v>0.25576236835999999</c:v>
                </c:pt>
                <c:pt idx="3">
                  <c:v>5.9334699999913573E-6</c:v>
                </c:pt>
              </c:numCache>
            </c:numRef>
          </c:val>
        </c:ser>
        <c:ser>
          <c:idx val="0"/>
          <c:order val="6"/>
          <c:tx>
            <c:strRef>
              <c:f>'EAD (1)'!$B$323</c:f>
              <c:strCache>
                <c:ptCount val="1"/>
                <c:pt idx="0">
                  <c:v>31 Dec. 2015</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(1)'!$A$359,'EAD (1)'!$A$365,'EAD (1)'!$A$371,'EAD (1)'!$A$377)</c:f>
              <c:strCache>
                <c:ptCount val="4"/>
                <c:pt idx="0">
                  <c:v>Shipping portfolio - crude oil sector</c:v>
                </c:pt>
                <c:pt idx="1">
                  <c:v>Shipping portfolio - crude oil sector</c:v>
                </c:pt>
                <c:pt idx="2">
                  <c:v>Shipping portfolio - crude oil sector</c:v>
                </c:pt>
                <c:pt idx="3">
                  <c:v>Shipping portfolio - crude oil sector</c:v>
                </c:pt>
              </c:strCache>
            </c:strRef>
          </c:cat>
          <c:val>
            <c:numRef>
              <c:f>('EAD (1)'!$B$359,'EAD (1)'!$B$365,'EAD (1)'!$B$371,'EAD (1)'!$B$377)</c:f>
              <c:numCache>
                <c:formatCode>_(* #,##0.0_);_(* \(#,##0.0\);_(* "-"_);_(@_)</c:formatCode>
                <c:ptCount val="4"/>
                <c:pt idx="0">
                  <c:v>4.7540900206299979</c:v>
                </c:pt>
                <c:pt idx="1">
                  <c:v>18.65779314441</c:v>
                </c:pt>
                <c:pt idx="2">
                  <c:v>0.75983299444000008</c:v>
                </c:pt>
                <c:pt idx="3">
                  <c:v>1E-13</c:v>
                </c:pt>
              </c:numCache>
            </c:numRef>
          </c:val>
        </c:ser>
        <c:dLbls>
          <c:showLegendKey val="0"/>
          <c:showVal val="0"/>
          <c:showCatName val="0"/>
          <c:showSerName val="0"/>
          <c:showPercent val="0"/>
          <c:showBubbleSize val="0"/>
        </c:dLbls>
        <c:gapWidth val="150"/>
        <c:axId val="117248000"/>
        <c:axId val="117249536"/>
      </c:barChart>
      <c:catAx>
        <c:axId val="117248000"/>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117249536"/>
        <c:crosses val="autoZero"/>
        <c:auto val="1"/>
        <c:lblAlgn val="ctr"/>
        <c:lblOffset val="100"/>
        <c:noMultiLvlLbl val="0"/>
      </c:catAx>
      <c:valAx>
        <c:axId val="117249536"/>
        <c:scaling>
          <c:orientation val="minMax"/>
          <c:max val="10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117248000"/>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 (1)'!$H$323</c:f>
              <c:strCache>
                <c:ptCount val="1"/>
                <c:pt idx="0">
                  <c:v>30 June 2014</c:v>
                </c:pt>
              </c:strCache>
            </c:strRef>
          </c:tx>
          <c:spPr>
            <a:ln>
              <a:solidFill>
                <a:schemeClr val="tx1">
                  <a:lumMod val="60000"/>
                  <a:lumOff val="40000"/>
                </a:schemeClr>
              </a:solidFill>
            </a:ln>
          </c:spPr>
          <c:invertIfNegative val="0"/>
          <c:cat>
            <c:strRef>
              <c:f>('EAD (1)'!$A$360,'EAD (1)'!$A$366,'EAD (1)'!$A$372,'EAD (1)'!$A$378)</c:f>
              <c:strCache>
                <c:ptCount val="4"/>
                <c:pt idx="0">
                  <c:v>Shipping portfolio - dry bulk sector</c:v>
                </c:pt>
                <c:pt idx="1">
                  <c:v>Shipping portfolio - dry bulk sector</c:v>
                </c:pt>
                <c:pt idx="2">
                  <c:v>Shipping portfolio - dry bulk sector</c:v>
                </c:pt>
                <c:pt idx="3">
                  <c:v>Shipping portfolio - dry bulk sector</c:v>
                </c:pt>
              </c:strCache>
            </c:strRef>
          </c:cat>
          <c:val>
            <c:numRef>
              <c:f>('EAD (1)'!$H$360,'EAD (1)'!$H$366,'EAD (1)'!$H$372,'EAD (1)'!$H$378)</c:f>
              <c:numCache>
                <c:formatCode>_(* #,##0.0_);_(* \(#,##0.0\);_(* "-"_);_(@_)</c:formatCode>
                <c:ptCount val="4"/>
                <c:pt idx="0">
                  <c:v>1.56963731414</c:v>
                </c:pt>
                <c:pt idx="1">
                  <c:v>11.263613839849999</c:v>
                </c:pt>
                <c:pt idx="2">
                  <c:v>3.8619215937700004</c:v>
                </c:pt>
                <c:pt idx="3">
                  <c:v>1.25817117747</c:v>
                </c:pt>
              </c:numCache>
            </c:numRef>
          </c:val>
        </c:ser>
        <c:ser>
          <c:idx val="5"/>
          <c:order val="1"/>
          <c:tx>
            <c:strRef>
              <c:f>'EAD (1)'!$G$323</c:f>
              <c:strCache>
                <c:ptCount val="1"/>
                <c:pt idx="0">
                  <c:v>30 Sept. 2014</c:v>
                </c:pt>
              </c:strCache>
            </c:strRef>
          </c:tx>
          <c:spPr>
            <a:ln>
              <a:solidFill>
                <a:schemeClr val="tx1">
                  <a:lumMod val="60000"/>
                  <a:lumOff val="40000"/>
                </a:schemeClr>
              </a:solidFill>
            </a:ln>
          </c:spPr>
          <c:invertIfNegative val="0"/>
          <c:cat>
            <c:strRef>
              <c:f>('EAD (1)'!$A$360,'EAD (1)'!$A$366,'EAD (1)'!$A$372,'EAD (1)'!$A$378)</c:f>
              <c:strCache>
                <c:ptCount val="4"/>
                <c:pt idx="0">
                  <c:v>Shipping portfolio - dry bulk sector</c:v>
                </c:pt>
                <c:pt idx="1">
                  <c:v>Shipping portfolio - dry bulk sector</c:v>
                </c:pt>
                <c:pt idx="2">
                  <c:v>Shipping portfolio - dry bulk sector</c:v>
                </c:pt>
                <c:pt idx="3">
                  <c:v>Shipping portfolio - dry bulk sector</c:v>
                </c:pt>
              </c:strCache>
            </c:strRef>
          </c:cat>
          <c:val>
            <c:numRef>
              <c:f>('EAD (1)'!$G$360,'EAD (1)'!$G$366,'EAD (1)'!$G$372,'EAD (1)'!$G$378)</c:f>
              <c:numCache>
                <c:formatCode>_(* #,##0.0_);_(* \(#,##0.0\);_(* "-"_);_(@_)</c:formatCode>
                <c:ptCount val="4"/>
                <c:pt idx="0">
                  <c:v>1.5794966885900004</c:v>
                </c:pt>
                <c:pt idx="1">
                  <c:v>16.274018305269998</c:v>
                </c:pt>
                <c:pt idx="2">
                  <c:v>2.2877714402599998</c:v>
                </c:pt>
                <c:pt idx="3">
                  <c:v>1.25547307725</c:v>
                </c:pt>
              </c:numCache>
            </c:numRef>
          </c:val>
        </c:ser>
        <c:ser>
          <c:idx val="4"/>
          <c:order val="2"/>
          <c:tx>
            <c:strRef>
              <c:f>'EAD (1)'!$F$323</c:f>
              <c:strCache>
                <c:ptCount val="1"/>
                <c:pt idx="0">
                  <c:v>31 Dec. 2014</c:v>
                </c:pt>
              </c:strCache>
            </c:strRef>
          </c:tx>
          <c:spPr>
            <a:ln>
              <a:solidFill>
                <a:schemeClr val="tx1">
                  <a:lumMod val="60000"/>
                  <a:lumOff val="40000"/>
                </a:schemeClr>
              </a:solidFill>
            </a:ln>
          </c:spPr>
          <c:invertIfNegative val="0"/>
          <c:cat>
            <c:strRef>
              <c:f>('EAD (1)'!$A$360,'EAD (1)'!$A$366,'EAD (1)'!$A$372,'EAD (1)'!$A$378)</c:f>
              <c:strCache>
                <c:ptCount val="4"/>
                <c:pt idx="0">
                  <c:v>Shipping portfolio - dry bulk sector</c:v>
                </c:pt>
                <c:pt idx="1">
                  <c:v>Shipping portfolio - dry bulk sector</c:v>
                </c:pt>
                <c:pt idx="2">
                  <c:v>Shipping portfolio - dry bulk sector</c:v>
                </c:pt>
                <c:pt idx="3">
                  <c:v>Shipping portfolio - dry bulk sector</c:v>
                </c:pt>
              </c:strCache>
            </c:strRef>
          </c:cat>
          <c:val>
            <c:numRef>
              <c:f>('EAD (1)'!$F$360,'EAD (1)'!$F$366,'EAD (1)'!$F$372,'EAD (1)'!$F$378)</c:f>
              <c:numCache>
                <c:formatCode>_(* #,##0.0_);_(* \(#,##0.0\);_(* "-"_);_(@_)</c:formatCode>
                <c:ptCount val="4"/>
                <c:pt idx="0">
                  <c:v>0.63569340021999998</c:v>
                </c:pt>
                <c:pt idx="1">
                  <c:v>19.844188707080004</c:v>
                </c:pt>
                <c:pt idx="2">
                  <c:v>2.5470573590099996</c:v>
                </c:pt>
                <c:pt idx="3">
                  <c:v>1.3981462167600001</c:v>
                </c:pt>
              </c:numCache>
            </c:numRef>
          </c:val>
        </c:ser>
        <c:ser>
          <c:idx val="3"/>
          <c:order val="3"/>
          <c:tx>
            <c:strRef>
              <c:f>'EAD (1)'!$E$323</c:f>
              <c:strCache>
                <c:ptCount val="1"/>
                <c:pt idx="0">
                  <c:v>31 March 2015</c:v>
                </c:pt>
              </c:strCache>
            </c:strRef>
          </c:tx>
          <c:spPr>
            <a:ln>
              <a:solidFill>
                <a:schemeClr val="tx1">
                  <a:lumMod val="60000"/>
                  <a:lumOff val="40000"/>
                </a:schemeClr>
              </a:solidFill>
            </a:ln>
          </c:spPr>
          <c:invertIfNegative val="0"/>
          <c:cat>
            <c:strRef>
              <c:f>('EAD (1)'!$A$360,'EAD (1)'!$A$366,'EAD (1)'!$A$372,'EAD (1)'!$A$378)</c:f>
              <c:strCache>
                <c:ptCount val="4"/>
                <c:pt idx="0">
                  <c:v>Shipping portfolio - dry bulk sector</c:v>
                </c:pt>
                <c:pt idx="1">
                  <c:v>Shipping portfolio - dry bulk sector</c:v>
                </c:pt>
                <c:pt idx="2">
                  <c:v>Shipping portfolio - dry bulk sector</c:v>
                </c:pt>
                <c:pt idx="3">
                  <c:v>Shipping portfolio - dry bulk sector</c:v>
                </c:pt>
              </c:strCache>
            </c:strRef>
          </c:cat>
          <c:val>
            <c:numRef>
              <c:f>('EAD (1)'!$E$360,'EAD (1)'!$E$366,'EAD (1)'!$E$372,'EAD (1)'!$E$378)</c:f>
              <c:numCache>
                <c:formatCode>_(* #,##0.0_);_(* \(#,##0.0\);_(* "-"_);_(@_)</c:formatCode>
                <c:ptCount val="4"/>
                <c:pt idx="0">
                  <c:v>0.67613658188000003</c:v>
                </c:pt>
                <c:pt idx="1">
                  <c:v>22.38619016837</c:v>
                </c:pt>
                <c:pt idx="2">
                  <c:v>2.7789051294899996</c:v>
                </c:pt>
                <c:pt idx="3">
                  <c:v>1.24043601462</c:v>
                </c:pt>
              </c:numCache>
            </c:numRef>
          </c:val>
        </c:ser>
        <c:ser>
          <c:idx val="2"/>
          <c:order val="4"/>
          <c:tx>
            <c:strRef>
              <c:f>'EAD (1)'!$D$323</c:f>
              <c:strCache>
                <c:ptCount val="1"/>
                <c:pt idx="0">
                  <c:v>30 June 2015</c:v>
                </c:pt>
              </c:strCache>
            </c:strRef>
          </c:tx>
          <c:spPr>
            <a:solidFill>
              <a:srgbClr val="80B9BA"/>
            </a:solidFill>
            <a:ln>
              <a:solidFill>
                <a:schemeClr val="tx1">
                  <a:lumMod val="60000"/>
                  <a:lumOff val="40000"/>
                </a:schemeClr>
              </a:solidFill>
            </a:ln>
          </c:spPr>
          <c:invertIfNegative val="0"/>
          <c:cat>
            <c:strRef>
              <c:f>('EAD (1)'!$A$360,'EAD (1)'!$A$366,'EAD (1)'!$A$372,'EAD (1)'!$A$378)</c:f>
              <c:strCache>
                <c:ptCount val="4"/>
                <c:pt idx="0">
                  <c:v>Shipping portfolio - dry bulk sector</c:v>
                </c:pt>
                <c:pt idx="1">
                  <c:v>Shipping portfolio - dry bulk sector</c:v>
                </c:pt>
                <c:pt idx="2">
                  <c:v>Shipping portfolio - dry bulk sector</c:v>
                </c:pt>
                <c:pt idx="3">
                  <c:v>Shipping portfolio - dry bulk sector</c:v>
                </c:pt>
              </c:strCache>
            </c:strRef>
          </c:cat>
          <c:val>
            <c:numRef>
              <c:f>('EAD (1)'!$D$360,'EAD (1)'!$D$366,'EAD (1)'!$D$372,'EAD (1)'!$D$378)</c:f>
              <c:numCache>
                <c:formatCode>_(* #,##0.0_);_(* \(#,##0.0\);_(* "-"_);_(@_)</c:formatCode>
                <c:ptCount val="4"/>
                <c:pt idx="0">
                  <c:v>0.86644030816000006</c:v>
                </c:pt>
                <c:pt idx="1">
                  <c:v>21.515677084249997</c:v>
                </c:pt>
                <c:pt idx="2">
                  <c:v>2.3329946574800005</c:v>
                </c:pt>
                <c:pt idx="3">
                  <c:v>1.1506613539499999</c:v>
                </c:pt>
              </c:numCache>
            </c:numRef>
          </c:val>
        </c:ser>
        <c:ser>
          <c:idx val="1"/>
          <c:order val="5"/>
          <c:tx>
            <c:strRef>
              <c:f>'EAD (1)'!$C$323</c:f>
              <c:strCache>
                <c:ptCount val="1"/>
                <c:pt idx="0">
                  <c:v>30 Sept. 2015</c:v>
                </c:pt>
              </c:strCache>
            </c:strRef>
          </c:tx>
          <c:spPr>
            <a:solidFill>
              <a:srgbClr val="C0C0C0"/>
            </a:solidFill>
            <a:ln>
              <a:solidFill>
                <a:schemeClr val="tx1">
                  <a:lumMod val="60000"/>
                  <a:lumOff val="40000"/>
                </a:schemeClr>
              </a:solidFill>
            </a:ln>
          </c:spPr>
          <c:invertIfNegative val="0"/>
          <c:cat>
            <c:strRef>
              <c:f>('EAD (1)'!$A$360,'EAD (1)'!$A$366,'EAD (1)'!$A$372,'EAD (1)'!$A$378)</c:f>
              <c:strCache>
                <c:ptCount val="4"/>
                <c:pt idx="0">
                  <c:v>Shipping portfolio - dry bulk sector</c:v>
                </c:pt>
                <c:pt idx="1">
                  <c:v>Shipping portfolio - dry bulk sector</c:v>
                </c:pt>
                <c:pt idx="2">
                  <c:v>Shipping portfolio - dry bulk sector</c:v>
                </c:pt>
                <c:pt idx="3">
                  <c:v>Shipping portfolio - dry bulk sector</c:v>
                </c:pt>
              </c:strCache>
            </c:strRef>
          </c:cat>
          <c:val>
            <c:numRef>
              <c:f>('EAD (1)'!$C$360,'EAD (1)'!$C$366,'EAD (1)'!$C$372,'EAD (1)'!$C$378)</c:f>
              <c:numCache>
                <c:formatCode>_(* #,##0.0_);_(* \(#,##0.0\);_(* "-"_);_(@_)</c:formatCode>
                <c:ptCount val="4"/>
                <c:pt idx="0">
                  <c:v>0.92395509720999991</c:v>
                </c:pt>
                <c:pt idx="1">
                  <c:v>21.851965558349988</c:v>
                </c:pt>
                <c:pt idx="2">
                  <c:v>2.9241978763500005</c:v>
                </c:pt>
                <c:pt idx="3">
                  <c:v>1.5274200966700004</c:v>
                </c:pt>
              </c:numCache>
            </c:numRef>
          </c:val>
        </c:ser>
        <c:ser>
          <c:idx val="0"/>
          <c:order val="6"/>
          <c:tx>
            <c:strRef>
              <c:f>'EAD (1)'!$B$323</c:f>
              <c:strCache>
                <c:ptCount val="1"/>
                <c:pt idx="0">
                  <c:v>31 Dec. 2015</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(1)'!$A$360,'EAD (1)'!$A$366,'EAD (1)'!$A$372,'EAD (1)'!$A$378)</c:f>
              <c:strCache>
                <c:ptCount val="4"/>
                <c:pt idx="0">
                  <c:v>Shipping portfolio - dry bulk sector</c:v>
                </c:pt>
                <c:pt idx="1">
                  <c:v>Shipping portfolio - dry bulk sector</c:v>
                </c:pt>
                <c:pt idx="2">
                  <c:v>Shipping portfolio - dry bulk sector</c:v>
                </c:pt>
                <c:pt idx="3">
                  <c:v>Shipping portfolio - dry bulk sector</c:v>
                </c:pt>
              </c:strCache>
            </c:strRef>
          </c:cat>
          <c:val>
            <c:numRef>
              <c:f>('EAD (1)'!$B$360,'EAD (1)'!$B$366,'EAD (1)'!$B$372,'EAD (1)'!$B$378)</c:f>
              <c:numCache>
                <c:formatCode>_(* #,##0.0_);_(* \(#,##0.0\);_(* "-"_);_(@_)</c:formatCode>
                <c:ptCount val="4"/>
                <c:pt idx="0">
                  <c:v>0.64754148084999985</c:v>
                </c:pt>
                <c:pt idx="1">
                  <c:v>19.108251122279999</c:v>
                </c:pt>
                <c:pt idx="2">
                  <c:v>3.4973048094200001</c:v>
                </c:pt>
                <c:pt idx="3">
                  <c:v>1.3279395234</c:v>
                </c:pt>
              </c:numCache>
            </c:numRef>
          </c:val>
        </c:ser>
        <c:dLbls>
          <c:showLegendKey val="0"/>
          <c:showVal val="0"/>
          <c:showCatName val="0"/>
          <c:showSerName val="0"/>
          <c:showPercent val="0"/>
          <c:showBubbleSize val="0"/>
        </c:dLbls>
        <c:gapWidth val="150"/>
        <c:axId val="117297536"/>
        <c:axId val="117299072"/>
      </c:barChart>
      <c:catAx>
        <c:axId val="117297536"/>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117299072"/>
        <c:crosses val="autoZero"/>
        <c:auto val="1"/>
        <c:lblAlgn val="ctr"/>
        <c:lblOffset val="100"/>
        <c:noMultiLvlLbl val="0"/>
      </c:catAx>
      <c:valAx>
        <c:axId val="117299072"/>
        <c:scaling>
          <c:orientation val="minMax"/>
          <c:max val="10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117297536"/>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 (1)'!$H$323</c:f>
              <c:strCache>
                <c:ptCount val="1"/>
                <c:pt idx="0">
                  <c:v>30 June 2014</c:v>
                </c:pt>
              </c:strCache>
            </c:strRef>
          </c:tx>
          <c:spPr>
            <a:ln>
              <a:solidFill>
                <a:schemeClr val="tx1">
                  <a:lumMod val="60000"/>
                  <a:lumOff val="40000"/>
                </a:schemeClr>
              </a:solidFill>
            </a:ln>
          </c:spPr>
          <c:invertIfNegative val="0"/>
          <c:cat>
            <c:strRef>
              <c:f>('EAD (1)'!$A$361,'EAD (1)'!$A$367,'EAD (1)'!$A$373,'EAD (1)'!$A$379)</c:f>
              <c:strCache>
                <c:ptCount val="4"/>
                <c:pt idx="0">
                  <c:v>Shipping portfolio - container sector</c:v>
                </c:pt>
                <c:pt idx="1">
                  <c:v>Shipping portfolio - container sector</c:v>
                </c:pt>
                <c:pt idx="2">
                  <c:v>Shipping portfolio - container sector</c:v>
                </c:pt>
                <c:pt idx="3">
                  <c:v>Shipping portfolio - container sector</c:v>
                </c:pt>
              </c:strCache>
            </c:strRef>
          </c:cat>
          <c:val>
            <c:numRef>
              <c:f>('EAD (1)'!$H$361,'EAD (1)'!$H$367,'EAD (1)'!$H$373,'EAD (1)'!$H$379)</c:f>
              <c:numCache>
                <c:formatCode>_(* #,##0.0_);_(* \(#,##0.0\);_(* "-"_);_(@_)</c:formatCode>
                <c:ptCount val="4"/>
                <c:pt idx="0">
                  <c:v>6.0112396827500012</c:v>
                </c:pt>
                <c:pt idx="1">
                  <c:v>10.30519894757</c:v>
                </c:pt>
                <c:pt idx="2">
                  <c:v>1.3034351336600001</c:v>
                </c:pt>
                <c:pt idx="3">
                  <c:v>2.5538376544300001</c:v>
                </c:pt>
              </c:numCache>
            </c:numRef>
          </c:val>
        </c:ser>
        <c:ser>
          <c:idx val="5"/>
          <c:order val="1"/>
          <c:tx>
            <c:strRef>
              <c:f>'EAD (1)'!$G$323</c:f>
              <c:strCache>
                <c:ptCount val="1"/>
                <c:pt idx="0">
                  <c:v>30 Sept. 2014</c:v>
                </c:pt>
              </c:strCache>
            </c:strRef>
          </c:tx>
          <c:spPr>
            <a:ln>
              <a:solidFill>
                <a:schemeClr val="tx1">
                  <a:lumMod val="60000"/>
                  <a:lumOff val="40000"/>
                </a:schemeClr>
              </a:solidFill>
            </a:ln>
          </c:spPr>
          <c:invertIfNegative val="0"/>
          <c:cat>
            <c:strRef>
              <c:f>('EAD (1)'!$A$361,'EAD (1)'!$A$367,'EAD (1)'!$A$373,'EAD (1)'!$A$379)</c:f>
              <c:strCache>
                <c:ptCount val="4"/>
                <c:pt idx="0">
                  <c:v>Shipping portfolio - container sector</c:v>
                </c:pt>
                <c:pt idx="1">
                  <c:v>Shipping portfolio - container sector</c:v>
                </c:pt>
                <c:pt idx="2">
                  <c:v>Shipping portfolio - container sector</c:v>
                </c:pt>
                <c:pt idx="3">
                  <c:v>Shipping portfolio - container sector</c:v>
                </c:pt>
              </c:strCache>
            </c:strRef>
          </c:cat>
          <c:val>
            <c:numRef>
              <c:f>('EAD (1)'!$G$361,'EAD (1)'!$G$367,'EAD (1)'!$G$373,'EAD (1)'!$G$379)</c:f>
              <c:numCache>
                <c:formatCode>_(* #,##0.0_);_(* \(#,##0.0\);_(* "-"_);_(@_)</c:formatCode>
                <c:ptCount val="4"/>
                <c:pt idx="0">
                  <c:v>7.0624253927799989</c:v>
                </c:pt>
                <c:pt idx="1">
                  <c:v>10.498596961709998</c:v>
                </c:pt>
                <c:pt idx="2">
                  <c:v>1.6631431998199999</c:v>
                </c:pt>
                <c:pt idx="3">
                  <c:v>2.4529203840000005</c:v>
                </c:pt>
              </c:numCache>
            </c:numRef>
          </c:val>
        </c:ser>
        <c:ser>
          <c:idx val="4"/>
          <c:order val="2"/>
          <c:tx>
            <c:strRef>
              <c:f>'EAD (1)'!$F$323</c:f>
              <c:strCache>
                <c:ptCount val="1"/>
                <c:pt idx="0">
                  <c:v>31 Dec. 2014</c:v>
                </c:pt>
              </c:strCache>
            </c:strRef>
          </c:tx>
          <c:spPr>
            <a:ln>
              <a:solidFill>
                <a:schemeClr val="tx1">
                  <a:lumMod val="60000"/>
                  <a:lumOff val="40000"/>
                </a:schemeClr>
              </a:solidFill>
            </a:ln>
          </c:spPr>
          <c:invertIfNegative val="0"/>
          <c:cat>
            <c:strRef>
              <c:f>('EAD (1)'!$A$361,'EAD (1)'!$A$367,'EAD (1)'!$A$373,'EAD (1)'!$A$379)</c:f>
              <c:strCache>
                <c:ptCount val="4"/>
                <c:pt idx="0">
                  <c:v>Shipping portfolio - container sector</c:v>
                </c:pt>
                <c:pt idx="1">
                  <c:v>Shipping portfolio - container sector</c:v>
                </c:pt>
                <c:pt idx="2">
                  <c:v>Shipping portfolio - container sector</c:v>
                </c:pt>
                <c:pt idx="3">
                  <c:v>Shipping portfolio - container sector</c:v>
                </c:pt>
              </c:strCache>
            </c:strRef>
          </c:cat>
          <c:val>
            <c:numRef>
              <c:f>('EAD (1)'!$F$361,'EAD (1)'!$F$367,'EAD (1)'!$F$373,'EAD (1)'!$F$379)</c:f>
              <c:numCache>
                <c:formatCode>_(* #,##0.0_);_(* \(#,##0.0\);_(* "-"_);_(@_)</c:formatCode>
                <c:ptCount val="4"/>
                <c:pt idx="0">
                  <c:v>8.492790230819999</c:v>
                </c:pt>
                <c:pt idx="1">
                  <c:v>11.060574138960002</c:v>
                </c:pt>
                <c:pt idx="2">
                  <c:v>2.0927894592</c:v>
                </c:pt>
                <c:pt idx="3">
                  <c:v>2.6977808158500003</c:v>
                </c:pt>
              </c:numCache>
            </c:numRef>
          </c:val>
        </c:ser>
        <c:ser>
          <c:idx val="3"/>
          <c:order val="3"/>
          <c:tx>
            <c:strRef>
              <c:f>'EAD (1)'!$E$323</c:f>
              <c:strCache>
                <c:ptCount val="1"/>
                <c:pt idx="0">
                  <c:v>31 March 2015</c:v>
                </c:pt>
              </c:strCache>
            </c:strRef>
          </c:tx>
          <c:spPr>
            <a:ln>
              <a:solidFill>
                <a:schemeClr val="tx1">
                  <a:lumMod val="60000"/>
                  <a:lumOff val="40000"/>
                </a:schemeClr>
              </a:solidFill>
            </a:ln>
          </c:spPr>
          <c:invertIfNegative val="0"/>
          <c:cat>
            <c:strRef>
              <c:f>('EAD (1)'!$A$361,'EAD (1)'!$A$367,'EAD (1)'!$A$373,'EAD (1)'!$A$379)</c:f>
              <c:strCache>
                <c:ptCount val="4"/>
                <c:pt idx="0">
                  <c:v>Shipping portfolio - container sector</c:v>
                </c:pt>
                <c:pt idx="1">
                  <c:v>Shipping portfolio - container sector</c:v>
                </c:pt>
                <c:pt idx="2">
                  <c:v>Shipping portfolio - container sector</c:v>
                </c:pt>
                <c:pt idx="3">
                  <c:v>Shipping portfolio - container sector</c:v>
                </c:pt>
              </c:strCache>
            </c:strRef>
          </c:cat>
          <c:val>
            <c:numRef>
              <c:f>('EAD (1)'!$E$361,'EAD (1)'!$E$367,'EAD (1)'!$E$373,'EAD (1)'!$E$379)</c:f>
              <c:numCache>
                <c:formatCode>_(* #,##0.0_);_(* \(#,##0.0\);_(* "-"_);_(@_)</c:formatCode>
                <c:ptCount val="4"/>
                <c:pt idx="0">
                  <c:v>8.0701462423100008</c:v>
                </c:pt>
                <c:pt idx="1">
                  <c:v>12.976957118920003</c:v>
                </c:pt>
                <c:pt idx="2">
                  <c:v>3.772499108419999</c:v>
                </c:pt>
                <c:pt idx="3">
                  <c:v>0.8020306582700002</c:v>
                </c:pt>
              </c:numCache>
            </c:numRef>
          </c:val>
        </c:ser>
        <c:ser>
          <c:idx val="2"/>
          <c:order val="4"/>
          <c:tx>
            <c:strRef>
              <c:f>'EAD (1)'!$D$323</c:f>
              <c:strCache>
                <c:ptCount val="1"/>
                <c:pt idx="0">
                  <c:v>30 June 2015</c:v>
                </c:pt>
              </c:strCache>
            </c:strRef>
          </c:tx>
          <c:spPr>
            <a:solidFill>
              <a:srgbClr val="80B9BA"/>
            </a:solidFill>
            <a:ln>
              <a:solidFill>
                <a:schemeClr val="tx1">
                  <a:lumMod val="60000"/>
                  <a:lumOff val="40000"/>
                </a:schemeClr>
              </a:solidFill>
            </a:ln>
          </c:spPr>
          <c:invertIfNegative val="0"/>
          <c:cat>
            <c:strRef>
              <c:f>('EAD (1)'!$A$361,'EAD (1)'!$A$367,'EAD (1)'!$A$373,'EAD (1)'!$A$379)</c:f>
              <c:strCache>
                <c:ptCount val="4"/>
                <c:pt idx="0">
                  <c:v>Shipping portfolio - container sector</c:v>
                </c:pt>
                <c:pt idx="1">
                  <c:v>Shipping portfolio - container sector</c:v>
                </c:pt>
                <c:pt idx="2">
                  <c:v>Shipping portfolio - container sector</c:v>
                </c:pt>
                <c:pt idx="3">
                  <c:v>Shipping portfolio - container sector</c:v>
                </c:pt>
              </c:strCache>
            </c:strRef>
          </c:cat>
          <c:val>
            <c:numRef>
              <c:f>('EAD (1)'!$D$361,'EAD (1)'!$D$367,'EAD (1)'!$D$373,'EAD (1)'!$D$379)</c:f>
              <c:numCache>
                <c:formatCode>_(* #,##0.0_);_(* \(#,##0.0\);_(* "-"_);_(@_)</c:formatCode>
                <c:ptCount val="4"/>
                <c:pt idx="0">
                  <c:v>7.8536764294199992</c:v>
                </c:pt>
                <c:pt idx="1">
                  <c:v>11.763444078130002</c:v>
                </c:pt>
                <c:pt idx="2">
                  <c:v>2.1939616421100001</c:v>
                </c:pt>
                <c:pt idx="3">
                  <c:v>0.50547926148</c:v>
                </c:pt>
              </c:numCache>
            </c:numRef>
          </c:val>
        </c:ser>
        <c:ser>
          <c:idx val="1"/>
          <c:order val="5"/>
          <c:tx>
            <c:strRef>
              <c:f>'EAD (1)'!$C$323</c:f>
              <c:strCache>
                <c:ptCount val="1"/>
                <c:pt idx="0">
                  <c:v>30 Sept. 2015</c:v>
                </c:pt>
              </c:strCache>
            </c:strRef>
          </c:tx>
          <c:spPr>
            <a:solidFill>
              <a:srgbClr val="C0C0C0"/>
            </a:solidFill>
            <a:ln>
              <a:solidFill>
                <a:schemeClr val="tx1">
                  <a:lumMod val="60000"/>
                  <a:lumOff val="40000"/>
                </a:schemeClr>
              </a:solidFill>
            </a:ln>
          </c:spPr>
          <c:invertIfNegative val="0"/>
          <c:cat>
            <c:strRef>
              <c:f>('EAD (1)'!$A$361,'EAD (1)'!$A$367,'EAD (1)'!$A$373,'EAD (1)'!$A$379)</c:f>
              <c:strCache>
                <c:ptCount val="4"/>
                <c:pt idx="0">
                  <c:v>Shipping portfolio - container sector</c:v>
                </c:pt>
                <c:pt idx="1">
                  <c:v>Shipping portfolio - container sector</c:v>
                </c:pt>
                <c:pt idx="2">
                  <c:v>Shipping portfolio - container sector</c:v>
                </c:pt>
                <c:pt idx="3">
                  <c:v>Shipping portfolio - container sector</c:v>
                </c:pt>
              </c:strCache>
            </c:strRef>
          </c:cat>
          <c:val>
            <c:numRef>
              <c:f>('EAD (1)'!$C$361,'EAD (1)'!$C$367,'EAD (1)'!$C$373,'EAD (1)'!$C$379)</c:f>
              <c:numCache>
                <c:formatCode>_(* #,##0.0_);_(* \(#,##0.0\);_(* "-"_);_(@_)</c:formatCode>
                <c:ptCount val="4"/>
                <c:pt idx="0">
                  <c:v>8.0338172759800024</c:v>
                </c:pt>
                <c:pt idx="1">
                  <c:v>14.437592122240003</c:v>
                </c:pt>
                <c:pt idx="2">
                  <c:v>0.12801853967000001</c:v>
                </c:pt>
                <c:pt idx="3">
                  <c:v>0.22103184765999997</c:v>
                </c:pt>
              </c:numCache>
            </c:numRef>
          </c:val>
        </c:ser>
        <c:ser>
          <c:idx val="0"/>
          <c:order val="6"/>
          <c:tx>
            <c:strRef>
              <c:f>'EAD (1)'!$B$323</c:f>
              <c:strCache>
                <c:ptCount val="1"/>
                <c:pt idx="0">
                  <c:v>31 Dec. 2015</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(1)'!$A$361,'EAD (1)'!$A$367,'EAD (1)'!$A$373,'EAD (1)'!$A$379)</c:f>
              <c:strCache>
                <c:ptCount val="4"/>
                <c:pt idx="0">
                  <c:v>Shipping portfolio - container sector</c:v>
                </c:pt>
                <c:pt idx="1">
                  <c:v>Shipping portfolio - container sector</c:v>
                </c:pt>
                <c:pt idx="2">
                  <c:v>Shipping portfolio - container sector</c:v>
                </c:pt>
                <c:pt idx="3">
                  <c:v>Shipping portfolio - container sector</c:v>
                </c:pt>
              </c:strCache>
            </c:strRef>
          </c:cat>
          <c:val>
            <c:numRef>
              <c:f>('EAD (1)'!$B$361,'EAD (1)'!$B$367,'EAD (1)'!$B$373,'EAD (1)'!$B$379)</c:f>
              <c:numCache>
                <c:formatCode>_(* #,##0.0_);_(* \(#,##0.0\);_(* "-"_);_(@_)</c:formatCode>
                <c:ptCount val="4"/>
                <c:pt idx="0">
                  <c:v>7.9094645431700004</c:v>
                </c:pt>
                <c:pt idx="1">
                  <c:v>11.452886648899998</c:v>
                </c:pt>
                <c:pt idx="2">
                  <c:v>3.1751657424900013</c:v>
                </c:pt>
                <c:pt idx="3">
                  <c:v>0.16087916662999993</c:v>
                </c:pt>
              </c:numCache>
            </c:numRef>
          </c:val>
        </c:ser>
        <c:dLbls>
          <c:showLegendKey val="0"/>
          <c:showVal val="0"/>
          <c:showCatName val="0"/>
          <c:showSerName val="0"/>
          <c:showPercent val="0"/>
          <c:showBubbleSize val="0"/>
        </c:dLbls>
        <c:gapWidth val="150"/>
        <c:axId val="117436800"/>
        <c:axId val="117438336"/>
      </c:barChart>
      <c:catAx>
        <c:axId val="117436800"/>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117438336"/>
        <c:crosses val="autoZero"/>
        <c:auto val="1"/>
        <c:lblAlgn val="ctr"/>
        <c:lblOffset val="100"/>
        <c:noMultiLvlLbl val="0"/>
      </c:catAx>
      <c:valAx>
        <c:axId val="117438336"/>
        <c:scaling>
          <c:orientation val="minMax"/>
          <c:max val="10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117436800"/>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 (1)'!$H$323</c:f>
              <c:strCache>
                <c:ptCount val="1"/>
                <c:pt idx="0">
                  <c:v>30 June 2014</c:v>
                </c:pt>
              </c:strCache>
            </c:strRef>
          </c:tx>
          <c:spPr>
            <a:ln>
              <a:solidFill>
                <a:schemeClr val="tx1">
                  <a:lumMod val="60000"/>
                  <a:lumOff val="40000"/>
                </a:schemeClr>
              </a:solidFill>
            </a:ln>
          </c:spPr>
          <c:invertIfNegative val="0"/>
          <c:cat>
            <c:strRef>
              <c:f>('EAD (1)'!$A$362,'EAD (1)'!$A$368,'EAD (1)'!$A$374,'EAD (1)'!$A$380)</c:f>
              <c:strCache>
                <c:ptCount val="4"/>
                <c:pt idx="0">
                  <c:v>Other</c:v>
                </c:pt>
                <c:pt idx="1">
                  <c:v>Other</c:v>
                </c:pt>
                <c:pt idx="2">
                  <c:v>Other</c:v>
                </c:pt>
                <c:pt idx="3">
                  <c:v>Other</c:v>
                </c:pt>
              </c:strCache>
            </c:strRef>
          </c:cat>
          <c:val>
            <c:numRef>
              <c:f>('EAD (1)'!$H$362,'EAD (1)'!$H$368,'EAD (1)'!$H$374,'EAD (1)'!$H$380)</c:f>
              <c:numCache>
                <c:formatCode>_(* #,##0.0_);_(* \(#,##0.0\);_(* "-"_);_(@_)</c:formatCode>
                <c:ptCount val="4"/>
                <c:pt idx="0">
                  <c:v>47.252026753449996</c:v>
                </c:pt>
                <c:pt idx="1">
                  <c:v>62.589016823079994</c:v>
                </c:pt>
                <c:pt idx="2">
                  <c:v>2.3820539404099987</c:v>
                </c:pt>
                <c:pt idx="3">
                  <c:v>0.8607387206599989</c:v>
                </c:pt>
              </c:numCache>
            </c:numRef>
          </c:val>
        </c:ser>
        <c:ser>
          <c:idx val="5"/>
          <c:order val="1"/>
          <c:tx>
            <c:strRef>
              <c:f>'EAD (1)'!$G$323</c:f>
              <c:strCache>
                <c:ptCount val="1"/>
                <c:pt idx="0">
                  <c:v>30 Sept. 2014</c:v>
                </c:pt>
              </c:strCache>
            </c:strRef>
          </c:tx>
          <c:spPr>
            <a:ln>
              <a:solidFill>
                <a:schemeClr val="tx1">
                  <a:lumMod val="60000"/>
                  <a:lumOff val="40000"/>
                </a:schemeClr>
              </a:solidFill>
            </a:ln>
          </c:spPr>
          <c:invertIfNegative val="0"/>
          <c:cat>
            <c:strRef>
              <c:f>('EAD (1)'!$A$362,'EAD (1)'!$A$368,'EAD (1)'!$A$374,'EAD (1)'!$A$380)</c:f>
              <c:strCache>
                <c:ptCount val="4"/>
                <c:pt idx="0">
                  <c:v>Other</c:v>
                </c:pt>
                <c:pt idx="1">
                  <c:v>Other</c:v>
                </c:pt>
                <c:pt idx="2">
                  <c:v>Other</c:v>
                </c:pt>
                <c:pt idx="3">
                  <c:v>Other</c:v>
                </c:pt>
              </c:strCache>
            </c:strRef>
          </c:cat>
          <c:val>
            <c:numRef>
              <c:f>('EAD (1)'!$G$362,'EAD (1)'!$G$368,'EAD (1)'!$G$374,'EAD (1)'!$G$380)</c:f>
              <c:numCache>
                <c:formatCode>_(* #,##0.0_);_(* \(#,##0.0\);_(* "-"_);_(@_)</c:formatCode>
                <c:ptCount val="4"/>
                <c:pt idx="0">
                  <c:v>49.208950958880003</c:v>
                </c:pt>
                <c:pt idx="1">
                  <c:v>65.453279059630034</c:v>
                </c:pt>
                <c:pt idx="2">
                  <c:v>2.4693630088999976</c:v>
                </c:pt>
                <c:pt idx="3">
                  <c:v>0.17398670656000043</c:v>
                </c:pt>
              </c:numCache>
            </c:numRef>
          </c:val>
        </c:ser>
        <c:ser>
          <c:idx val="4"/>
          <c:order val="2"/>
          <c:tx>
            <c:strRef>
              <c:f>'EAD (1)'!$F$323</c:f>
              <c:strCache>
                <c:ptCount val="1"/>
                <c:pt idx="0">
                  <c:v>31 Dec. 2014</c:v>
                </c:pt>
              </c:strCache>
            </c:strRef>
          </c:tx>
          <c:spPr>
            <a:ln>
              <a:solidFill>
                <a:schemeClr val="tx1">
                  <a:lumMod val="60000"/>
                  <a:lumOff val="40000"/>
                </a:schemeClr>
              </a:solidFill>
            </a:ln>
          </c:spPr>
          <c:invertIfNegative val="0"/>
          <c:cat>
            <c:strRef>
              <c:f>('EAD (1)'!$A$362,'EAD (1)'!$A$368,'EAD (1)'!$A$374,'EAD (1)'!$A$380)</c:f>
              <c:strCache>
                <c:ptCount val="4"/>
                <c:pt idx="0">
                  <c:v>Other</c:v>
                </c:pt>
                <c:pt idx="1">
                  <c:v>Other</c:v>
                </c:pt>
                <c:pt idx="2">
                  <c:v>Other</c:v>
                </c:pt>
                <c:pt idx="3">
                  <c:v>Other</c:v>
                </c:pt>
              </c:strCache>
            </c:strRef>
          </c:cat>
          <c:val>
            <c:numRef>
              <c:f>('EAD (1)'!$F$362,'EAD (1)'!$F$368,'EAD (1)'!$F$374,'EAD (1)'!$F$380)</c:f>
              <c:numCache>
                <c:formatCode>_(* #,##0.0_);_(* \(#,##0.0\);_(* "-"_);_(@_)</c:formatCode>
                <c:ptCount val="4"/>
                <c:pt idx="0">
                  <c:v>60.152751316649983</c:v>
                </c:pt>
                <c:pt idx="1">
                  <c:v>75.899959792930005</c:v>
                </c:pt>
                <c:pt idx="2">
                  <c:v>2.4539209163500013</c:v>
                </c:pt>
                <c:pt idx="3">
                  <c:v>1.6132245638200007</c:v>
                </c:pt>
              </c:numCache>
            </c:numRef>
          </c:val>
        </c:ser>
        <c:ser>
          <c:idx val="3"/>
          <c:order val="3"/>
          <c:tx>
            <c:strRef>
              <c:f>'EAD (1)'!$E$323</c:f>
              <c:strCache>
                <c:ptCount val="1"/>
                <c:pt idx="0">
                  <c:v>31 March 2015</c:v>
                </c:pt>
              </c:strCache>
            </c:strRef>
          </c:tx>
          <c:spPr>
            <a:ln>
              <a:solidFill>
                <a:schemeClr val="tx1">
                  <a:lumMod val="60000"/>
                  <a:lumOff val="40000"/>
                </a:schemeClr>
              </a:solidFill>
            </a:ln>
          </c:spPr>
          <c:invertIfNegative val="0"/>
          <c:cat>
            <c:strRef>
              <c:f>('EAD (1)'!$A$362,'EAD (1)'!$A$368,'EAD (1)'!$A$374,'EAD (1)'!$A$380)</c:f>
              <c:strCache>
                <c:ptCount val="4"/>
                <c:pt idx="0">
                  <c:v>Other</c:v>
                </c:pt>
                <c:pt idx="1">
                  <c:v>Other</c:v>
                </c:pt>
                <c:pt idx="2">
                  <c:v>Other</c:v>
                </c:pt>
                <c:pt idx="3">
                  <c:v>Other</c:v>
                </c:pt>
              </c:strCache>
            </c:strRef>
          </c:cat>
          <c:val>
            <c:numRef>
              <c:f>('EAD (1)'!$E$362,'EAD (1)'!$E$368,'EAD (1)'!$E$374,'EAD (1)'!$E$380)</c:f>
              <c:numCache>
                <c:formatCode>_(* #,##0.0_);_(* \(#,##0.0\);_(* "-"_);_(@_)</c:formatCode>
                <c:ptCount val="4"/>
                <c:pt idx="0">
                  <c:v>60.172768106340001</c:v>
                </c:pt>
                <c:pt idx="1">
                  <c:v>87.803529975390006</c:v>
                </c:pt>
                <c:pt idx="2">
                  <c:v>2.6651165268699999</c:v>
                </c:pt>
                <c:pt idx="3">
                  <c:v>1.8197801014699995</c:v>
                </c:pt>
              </c:numCache>
            </c:numRef>
          </c:val>
        </c:ser>
        <c:ser>
          <c:idx val="2"/>
          <c:order val="4"/>
          <c:tx>
            <c:strRef>
              <c:f>'EAD (1)'!$D$323</c:f>
              <c:strCache>
                <c:ptCount val="1"/>
                <c:pt idx="0">
                  <c:v>30 June 2015</c:v>
                </c:pt>
              </c:strCache>
            </c:strRef>
          </c:tx>
          <c:spPr>
            <a:solidFill>
              <a:srgbClr val="80B9BA"/>
            </a:solidFill>
            <a:ln>
              <a:solidFill>
                <a:schemeClr val="tx1">
                  <a:lumMod val="60000"/>
                  <a:lumOff val="40000"/>
                </a:schemeClr>
              </a:solidFill>
            </a:ln>
          </c:spPr>
          <c:invertIfNegative val="0"/>
          <c:cat>
            <c:strRef>
              <c:f>('EAD (1)'!$A$362,'EAD (1)'!$A$368,'EAD (1)'!$A$374,'EAD (1)'!$A$380)</c:f>
              <c:strCache>
                <c:ptCount val="4"/>
                <c:pt idx="0">
                  <c:v>Other</c:v>
                </c:pt>
                <c:pt idx="1">
                  <c:v>Other</c:v>
                </c:pt>
                <c:pt idx="2">
                  <c:v>Other</c:v>
                </c:pt>
                <c:pt idx="3">
                  <c:v>Other</c:v>
                </c:pt>
              </c:strCache>
            </c:strRef>
          </c:cat>
          <c:val>
            <c:numRef>
              <c:f>('EAD (1)'!$D$362,'EAD (1)'!$D$368,'EAD (1)'!$D$374,'EAD (1)'!$D$380)</c:f>
              <c:numCache>
                <c:formatCode>_(* #,##0.0_);_(* \(#,##0.0\);_(* "-"_);_(@_)</c:formatCode>
                <c:ptCount val="4"/>
                <c:pt idx="0">
                  <c:v>56.065896859800006</c:v>
                </c:pt>
                <c:pt idx="1">
                  <c:v>76.47904665503998</c:v>
                </c:pt>
                <c:pt idx="2">
                  <c:v>6.7208014007700001</c:v>
                </c:pt>
                <c:pt idx="3">
                  <c:v>1.6672522944899997</c:v>
                </c:pt>
              </c:numCache>
            </c:numRef>
          </c:val>
        </c:ser>
        <c:ser>
          <c:idx val="1"/>
          <c:order val="5"/>
          <c:tx>
            <c:strRef>
              <c:f>'EAD (1)'!$C$323</c:f>
              <c:strCache>
                <c:ptCount val="1"/>
                <c:pt idx="0">
                  <c:v>30 Sept. 2015</c:v>
                </c:pt>
              </c:strCache>
            </c:strRef>
          </c:tx>
          <c:spPr>
            <a:solidFill>
              <a:srgbClr val="C0C0C0"/>
            </a:solidFill>
            <a:ln>
              <a:solidFill>
                <a:schemeClr val="tx1">
                  <a:lumMod val="60000"/>
                  <a:lumOff val="40000"/>
                </a:schemeClr>
              </a:solidFill>
            </a:ln>
          </c:spPr>
          <c:invertIfNegative val="0"/>
          <c:cat>
            <c:strRef>
              <c:f>('EAD (1)'!$A$362,'EAD (1)'!$A$368,'EAD (1)'!$A$374,'EAD (1)'!$A$380)</c:f>
              <c:strCache>
                <c:ptCount val="4"/>
                <c:pt idx="0">
                  <c:v>Other</c:v>
                </c:pt>
                <c:pt idx="1">
                  <c:v>Other</c:v>
                </c:pt>
                <c:pt idx="2">
                  <c:v>Other</c:v>
                </c:pt>
                <c:pt idx="3">
                  <c:v>Other</c:v>
                </c:pt>
              </c:strCache>
            </c:strRef>
          </c:cat>
          <c:val>
            <c:numRef>
              <c:f>('EAD (1)'!$C$362,'EAD (1)'!$C$368,'EAD (1)'!$C$374,'EAD (1)'!$C$380)</c:f>
              <c:numCache>
                <c:formatCode>_(* #,##0.0_);_(* \(#,##0.0\);_(* "-"_);_(@_)</c:formatCode>
                <c:ptCount val="4"/>
                <c:pt idx="0">
                  <c:v>53.855537068180006</c:v>
                </c:pt>
                <c:pt idx="1">
                  <c:v>85.296189460899953</c:v>
                </c:pt>
                <c:pt idx="2">
                  <c:v>7.0818075996199985</c:v>
                </c:pt>
                <c:pt idx="3">
                  <c:v>1.8092713339700002</c:v>
                </c:pt>
              </c:numCache>
            </c:numRef>
          </c:val>
        </c:ser>
        <c:ser>
          <c:idx val="0"/>
          <c:order val="6"/>
          <c:tx>
            <c:strRef>
              <c:f>'EAD (1)'!$B$323</c:f>
              <c:strCache>
                <c:ptCount val="1"/>
                <c:pt idx="0">
                  <c:v>31 Dec. 2015</c:v>
                </c:pt>
              </c:strCache>
            </c:strRef>
          </c:tx>
          <c:spPr>
            <a:solidFill>
              <a:schemeClr val="accent2"/>
            </a:solidFill>
            <a:ln>
              <a:solidFill>
                <a:schemeClr val="tx1">
                  <a:lumMod val="60000"/>
                  <a:lumOff val="40000"/>
                </a:schemeClr>
              </a:solidFill>
            </a:ln>
          </c:spPr>
          <c:invertIfNegative val="0"/>
          <c:dLbls>
            <c:dLbl>
              <c:idx val="1"/>
              <c:layout>
                <c:manualLayout>
                  <c:x val="8.751905865327465E-3"/>
                  <c:y val="4.409722222222222E-3"/>
                </c:manualLayout>
              </c:layout>
              <c:showLegendKey val="0"/>
              <c:showVal val="1"/>
              <c:showCatName val="0"/>
              <c:showSerName val="0"/>
              <c:showPercent val="0"/>
              <c:showBubbleSize val="0"/>
            </c:dLbl>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(1)'!$A$362,'EAD (1)'!$A$368,'EAD (1)'!$A$374,'EAD (1)'!$A$380)</c:f>
              <c:strCache>
                <c:ptCount val="4"/>
                <c:pt idx="0">
                  <c:v>Other</c:v>
                </c:pt>
                <c:pt idx="1">
                  <c:v>Other</c:v>
                </c:pt>
                <c:pt idx="2">
                  <c:v>Other</c:v>
                </c:pt>
                <c:pt idx="3">
                  <c:v>Other</c:v>
                </c:pt>
              </c:strCache>
            </c:strRef>
          </c:cat>
          <c:val>
            <c:numRef>
              <c:f>('EAD (1)'!$B$362,'EAD (1)'!$B$368,'EAD (1)'!$B$374,'EAD (1)'!$B$380)</c:f>
              <c:numCache>
                <c:formatCode>_(* #,##0.0_);_(* \(#,##0.0\);_(* "-"_);_(@_)</c:formatCode>
                <c:ptCount val="4"/>
                <c:pt idx="0">
                  <c:v>41.983155750629997</c:v>
                </c:pt>
                <c:pt idx="1">
                  <c:v>86.555477689269992</c:v>
                </c:pt>
                <c:pt idx="2">
                  <c:v>15.955910876830005</c:v>
                </c:pt>
                <c:pt idx="3">
                  <c:v>1.7752619354600003</c:v>
                </c:pt>
              </c:numCache>
            </c:numRef>
          </c:val>
        </c:ser>
        <c:dLbls>
          <c:showLegendKey val="0"/>
          <c:showVal val="0"/>
          <c:showCatName val="0"/>
          <c:showSerName val="0"/>
          <c:showPercent val="0"/>
          <c:showBubbleSize val="0"/>
        </c:dLbls>
        <c:gapWidth val="150"/>
        <c:axId val="117566848"/>
        <c:axId val="117777536"/>
      </c:barChart>
      <c:catAx>
        <c:axId val="117566848"/>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117777536"/>
        <c:crosses val="autoZero"/>
        <c:auto val="1"/>
        <c:lblAlgn val="ctr"/>
        <c:lblOffset val="100"/>
        <c:noMultiLvlLbl val="0"/>
      </c:catAx>
      <c:valAx>
        <c:axId val="117777536"/>
        <c:scaling>
          <c:orientation val="minMax"/>
          <c:max val="10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117566848"/>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389542483660134E-2"/>
          <c:y val="0.1002013888888889"/>
          <c:w val="0.7536683006535948"/>
          <c:h val="0.75530416666666667"/>
        </c:manualLayout>
      </c:layout>
      <c:ofPieChart>
        <c:ofPieType val="pie"/>
        <c:varyColors val="1"/>
        <c:ser>
          <c:idx val="0"/>
          <c:order val="0"/>
          <c:tx>
            <c:strRef>
              <c:f>'EAD (1)'!$B$61</c:f>
              <c:strCache>
                <c:ptCount val="1"/>
                <c:pt idx="0">
                  <c:v>31 Dec.</c:v>
                </c:pt>
              </c:strCache>
            </c:strRef>
          </c:tx>
          <c:spPr>
            <a:ln>
              <a:solidFill>
                <a:schemeClr val="bg1"/>
              </a:solidFill>
            </a:ln>
          </c:spPr>
          <c:dPt>
            <c:idx val="0"/>
            <c:bubble3D val="0"/>
            <c:spPr>
              <a:solidFill>
                <a:srgbClr val="80B9BA"/>
              </a:solidFill>
              <a:ln>
                <a:solidFill>
                  <a:schemeClr val="bg1"/>
                </a:solidFill>
              </a:ln>
            </c:spPr>
          </c:dPt>
          <c:dPt>
            <c:idx val="1"/>
            <c:bubble3D val="0"/>
            <c:spPr>
              <a:solidFill>
                <a:srgbClr val="80B9BA"/>
              </a:solidFill>
              <a:ln>
                <a:solidFill>
                  <a:schemeClr val="bg1"/>
                </a:solidFill>
              </a:ln>
            </c:spPr>
          </c:dPt>
          <c:dPt>
            <c:idx val="2"/>
            <c:bubble3D val="0"/>
            <c:spPr>
              <a:solidFill>
                <a:srgbClr val="80B9BA"/>
              </a:solidFill>
              <a:ln>
                <a:solidFill>
                  <a:schemeClr val="bg1"/>
                </a:solidFill>
              </a:ln>
            </c:spPr>
          </c:dPt>
          <c:dPt>
            <c:idx val="3"/>
            <c:bubble3D val="0"/>
            <c:spPr>
              <a:solidFill>
                <a:schemeClr val="bg1"/>
              </a:solidFill>
              <a:ln>
                <a:solidFill>
                  <a:schemeClr val="tx1">
                    <a:lumMod val="60000"/>
                    <a:lumOff val="40000"/>
                  </a:schemeClr>
                </a:solidFill>
              </a:ln>
            </c:spPr>
          </c:dPt>
          <c:dPt>
            <c:idx val="4"/>
            <c:bubble3D val="0"/>
            <c:spPr>
              <a:solidFill>
                <a:srgbClr val="80B9BA"/>
              </a:solidFill>
              <a:ln>
                <a:solidFill>
                  <a:schemeClr val="tx1">
                    <a:lumMod val="60000"/>
                    <a:lumOff val="40000"/>
                  </a:schemeClr>
                </a:solidFill>
              </a:ln>
            </c:spPr>
          </c:dPt>
          <c:dPt>
            <c:idx val="5"/>
            <c:bubble3D val="0"/>
            <c:spPr>
              <a:solidFill>
                <a:schemeClr val="accent2"/>
              </a:solidFill>
              <a:ln>
                <a:solidFill>
                  <a:schemeClr val="tx1">
                    <a:lumMod val="60000"/>
                    <a:lumOff val="40000"/>
                  </a:schemeClr>
                </a:solidFill>
              </a:ln>
            </c:spPr>
          </c:dPt>
          <c:dPt>
            <c:idx val="6"/>
            <c:bubble3D val="0"/>
            <c:spPr>
              <a:solidFill>
                <a:srgbClr val="80B9BA"/>
              </a:solidFill>
              <a:ln>
                <a:solidFill>
                  <a:schemeClr val="tx1">
                    <a:lumMod val="60000"/>
                    <a:lumOff val="40000"/>
                  </a:schemeClr>
                </a:solidFill>
              </a:ln>
            </c:spPr>
          </c:dPt>
          <c:dPt>
            <c:idx val="7"/>
            <c:bubble3D val="0"/>
            <c:spPr>
              <a:solidFill>
                <a:schemeClr val="bg1"/>
              </a:solidFill>
              <a:ln>
                <a:solidFill>
                  <a:schemeClr val="tx1">
                    <a:lumMod val="60000"/>
                    <a:lumOff val="40000"/>
                  </a:schemeClr>
                </a:solidFill>
              </a:ln>
            </c:spPr>
          </c:dPt>
          <c:dPt>
            <c:idx val="8"/>
            <c:bubble3D val="0"/>
            <c:spPr>
              <a:solidFill>
                <a:srgbClr val="80B9BA"/>
              </a:solidFill>
              <a:ln>
                <a:solidFill>
                  <a:schemeClr val="tx1">
                    <a:lumMod val="60000"/>
                    <a:lumOff val="40000"/>
                  </a:schemeClr>
                </a:solidFill>
              </a:ln>
            </c:spPr>
          </c:dPt>
          <c:dPt>
            <c:idx val="9"/>
            <c:bubble3D val="0"/>
            <c:spPr>
              <a:solidFill>
                <a:schemeClr val="accent2"/>
              </a:solidFill>
              <a:ln>
                <a:solidFill>
                  <a:schemeClr val="tx1">
                    <a:lumMod val="60000"/>
                    <a:lumOff val="40000"/>
                  </a:schemeClr>
                </a:solidFill>
              </a:ln>
            </c:spPr>
          </c:dPt>
          <c:dPt>
            <c:idx val="10"/>
            <c:bubble3D val="0"/>
            <c:spPr>
              <a:solidFill>
                <a:schemeClr val="bg1"/>
              </a:solidFill>
              <a:ln>
                <a:solidFill>
                  <a:schemeClr val="tx1">
                    <a:lumMod val="60000"/>
                    <a:lumOff val="40000"/>
                  </a:schemeClr>
                </a:solidFill>
              </a:ln>
            </c:spPr>
          </c:dPt>
          <c:dPt>
            <c:idx val="11"/>
            <c:bubble3D val="0"/>
            <c:spPr>
              <a:solidFill>
                <a:srgbClr val="80B9BA"/>
              </a:solidFill>
              <a:ln>
                <a:solidFill>
                  <a:schemeClr val="tx1">
                    <a:lumMod val="60000"/>
                    <a:lumOff val="40000"/>
                  </a:schemeClr>
                </a:solidFill>
              </a:ln>
            </c:spPr>
          </c:dPt>
          <c:dPt>
            <c:idx val="12"/>
            <c:bubble3D val="0"/>
            <c:spPr>
              <a:solidFill>
                <a:schemeClr val="accent2"/>
              </a:solidFill>
              <a:ln>
                <a:solidFill>
                  <a:schemeClr val="tx1">
                    <a:lumMod val="60000"/>
                    <a:lumOff val="40000"/>
                  </a:schemeClr>
                </a:solidFill>
              </a:ln>
            </c:spPr>
          </c:dPt>
          <c:dPt>
            <c:idx val="13"/>
            <c:bubble3D val="0"/>
            <c:spPr>
              <a:solidFill>
                <a:schemeClr val="bg1"/>
              </a:solidFill>
              <a:ln>
                <a:solidFill>
                  <a:schemeClr val="tx1">
                    <a:lumMod val="60000"/>
                    <a:lumOff val="40000"/>
                  </a:schemeClr>
                </a:solidFill>
              </a:ln>
            </c:spPr>
          </c:dPt>
          <c:dPt>
            <c:idx val="14"/>
            <c:bubble3D val="0"/>
            <c:spPr>
              <a:solidFill>
                <a:srgbClr val="80B9BA"/>
              </a:solidFill>
              <a:ln>
                <a:solidFill>
                  <a:schemeClr val="tx1">
                    <a:lumMod val="60000"/>
                    <a:lumOff val="40000"/>
                  </a:schemeClr>
                </a:solidFill>
              </a:ln>
            </c:spPr>
          </c:dPt>
          <c:dPt>
            <c:idx val="15"/>
            <c:bubble3D val="0"/>
            <c:spPr>
              <a:solidFill>
                <a:schemeClr val="accent2"/>
              </a:solidFill>
              <a:ln>
                <a:solidFill>
                  <a:schemeClr val="tx1">
                    <a:lumMod val="60000"/>
                    <a:lumOff val="40000"/>
                  </a:schemeClr>
                </a:solidFill>
              </a:ln>
            </c:spPr>
          </c:dPt>
          <c:dPt>
            <c:idx val="16"/>
            <c:bubble3D val="0"/>
            <c:spPr>
              <a:solidFill>
                <a:schemeClr val="accent2"/>
              </a:solidFill>
              <a:ln>
                <a:solidFill>
                  <a:schemeClr val="bg1"/>
                </a:solidFill>
              </a:ln>
            </c:spPr>
          </c:dPt>
          <c:dLbls>
            <c:dLbl>
              <c:idx val="0"/>
              <c:delete val="1"/>
            </c:dLbl>
            <c:dLbl>
              <c:idx val="1"/>
              <c:delete val="1"/>
            </c:dLbl>
            <c:dLbl>
              <c:idx val="2"/>
              <c:delete val="1"/>
            </c:dLbl>
            <c:dLbl>
              <c:idx val="3"/>
              <c:layout>
                <c:manualLayout>
                  <c:x val="-2.9523202614379084E-2"/>
                  <c:y val="2.0424999999999999E-2"/>
                </c:manualLayout>
              </c:layout>
              <c:showLegendKey val="0"/>
              <c:showVal val="0"/>
              <c:showCatName val="1"/>
              <c:showSerName val="0"/>
              <c:showPercent val="0"/>
              <c:showBubbleSize val="0"/>
            </c:dLbl>
            <c:dLbl>
              <c:idx val="4"/>
              <c:layout>
                <c:manualLayout>
                  <c:x val="-9.571078431372549E-3"/>
                  <c:y val="5.6770833333333335E-3"/>
                </c:manualLayout>
              </c:layout>
              <c:showLegendKey val="0"/>
              <c:showVal val="0"/>
              <c:showCatName val="1"/>
              <c:showSerName val="0"/>
              <c:showPercent val="0"/>
              <c:showBubbleSize val="0"/>
            </c:dLbl>
            <c:dLbl>
              <c:idx val="5"/>
              <c:layout>
                <c:manualLayout>
                  <c:x val="-2.4443627450980391E-3"/>
                  <c:y val="-1.5277430555555556E-2"/>
                </c:manualLayout>
              </c:layout>
              <c:showLegendKey val="0"/>
              <c:showVal val="0"/>
              <c:showCatName val="1"/>
              <c:showSerName val="0"/>
              <c:showPercent val="0"/>
              <c:showBubbleSize val="0"/>
            </c:dLbl>
            <c:dLbl>
              <c:idx val="6"/>
              <c:layout>
                <c:manualLayout>
                  <c:x val="-2.2874428104575163E-2"/>
                  <c:y val="3.6680208333333332E-2"/>
                </c:manualLayout>
              </c:layout>
              <c:showLegendKey val="0"/>
              <c:showVal val="0"/>
              <c:showCatName val="1"/>
              <c:showSerName val="0"/>
              <c:showPercent val="0"/>
              <c:showBubbleSize val="0"/>
            </c:dLbl>
            <c:dLbl>
              <c:idx val="7"/>
              <c:layout>
                <c:manualLayout>
                  <c:x val="-7.703063725490196E-2"/>
                  <c:y val="2.8319444444444447E-3"/>
                </c:manualLayout>
              </c:layout>
              <c:showLegendKey val="0"/>
              <c:showVal val="0"/>
              <c:showCatName val="1"/>
              <c:showSerName val="0"/>
              <c:showPercent val="0"/>
              <c:showBubbleSize val="0"/>
            </c:dLbl>
            <c:dLbl>
              <c:idx val="8"/>
              <c:layout>
                <c:manualLayout>
                  <c:x val="-7.2962826797385624E-2"/>
                  <c:y val="-4.0622222222222219E-2"/>
                </c:manualLayout>
              </c:layout>
              <c:showLegendKey val="0"/>
              <c:showVal val="0"/>
              <c:showCatName val="1"/>
              <c:showSerName val="0"/>
              <c:showPercent val="0"/>
              <c:showBubbleSize val="0"/>
            </c:dLbl>
            <c:dLbl>
              <c:idx val="9"/>
              <c:layout>
                <c:manualLayout>
                  <c:x val="-3.1798202614379085E-3"/>
                  <c:y val="-2.3713194444444443E-2"/>
                </c:manualLayout>
              </c:layout>
              <c:showLegendKey val="0"/>
              <c:showVal val="0"/>
              <c:showCatName val="1"/>
              <c:showSerName val="0"/>
              <c:showPercent val="0"/>
              <c:showBubbleSize val="0"/>
            </c:dLbl>
            <c:dLbl>
              <c:idx val="10"/>
              <c:layout>
                <c:manualLayout>
                  <c:x val="2.5294281045751633E-2"/>
                  <c:y val="3.2156250000000002E-3"/>
                </c:manualLayout>
              </c:layout>
              <c:showLegendKey val="0"/>
              <c:showVal val="0"/>
              <c:showCatName val="1"/>
              <c:showSerName val="0"/>
              <c:showPercent val="0"/>
              <c:showBubbleSize val="0"/>
            </c:dLbl>
            <c:dLbl>
              <c:idx val="11"/>
              <c:layout>
                <c:manualLayout>
                  <c:x val="8.9537581699346402E-3"/>
                  <c:y val="-2.5420833333333333E-2"/>
                </c:manualLayout>
              </c:layout>
              <c:showLegendKey val="0"/>
              <c:showVal val="0"/>
              <c:showCatName val="1"/>
              <c:showSerName val="0"/>
              <c:showPercent val="0"/>
              <c:showBubbleSize val="0"/>
            </c:dLbl>
            <c:dLbl>
              <c:idx val="13"/>
              <c:layout>
                <c:manualLayout>
                  <c:x val="4.0346405228758172E-3"/>
                  <c:y val="-1.2910069444444445E-2"/>
                </c:manualLayout>
              </c:layout>
              <c:showLegendKey val="0"/>
              <c:showVal val="0"/>
              <c:showCatName val="1"/>
              <c:showSerName val="0"/>
              <c:showPercent val="0"/>
              <c:showBubbleSize val="0"/>
            </c:dLbl>
            <c:dLbl>
              <c:idx val="14"/>
              <c:layout>
                <c:manualLayout>
                  <c:x val="1.2844199346405228E-2"/>
                  <c:y val="4.0972222222222226E-3"/>
                </c:manualLayout>
              </c:layout>
              <c:showLegendKey val="0"/>
              <c:showVal val="0"/>
              <c:showCatName val="1"/>
              <c:showSerName val="0"/>
              <c:showPercent val="0"/>
              <c:showBubbleSize val="0"/>
            </c:dLbl>
            <c:dLbl>
              <c:idx val="15"/>
              <c:layout>
                <c:manualLayout>
                  <c:x val="4.2059640522875814E-2"/>
                  <c:y val="1.9672569444444444E-2"/>
                </c:manualLayout>
              </c:layout>
              <c:showLegendKey val="0"/>
              <c:showVal val="0"/>
              <c:showCatName val="1"/>
              <c:showSerName val="0"/>
              <c:showPercent val="0"/>
              <c:showBubbleSize val="0"/>
            </c:dLbl>
            <c:dLbl>
              <c:idx val="16"/>
              <c:delete val="1"/>
            </c:dLbl>
            <c:txPr>
              <a:bodyPr/>
              <a:lstStyle/>
              <a:p>
                <a:pPr>
                  <a:defRPr sz="800">
                    <a:latin typeface="Arial" panose="020B0604020202020204" pitchFamily="34" charset="0"/>
                    <a:cs typeface="Arial" panose="020B0604020202020204" pitchFamily="34" charset="0"/>
                  </a:defRPr>
                </a:pPr>
                <a:endParaRPr lang="nb-NO"/>
              </a:p>
            </c:txPr>
            <c:showLegendKey val="0"/>
            <c:showVal val="0"/>
            <c:showCatName val="1"/>
            <c:showSerName val="0"/>
            <c:showPercent val="0"/>
            <c:showBubbleSize val="0"/>
            <c:showLeaderLines val="1"/>
            <c:leaderLines>
              <c:spPr>
                <a:ln w="3175"/>
              </c:spPr>
            </c:leaderLines>
          </c:dLbls>
          <c:cat>
            <c:strRef>
              <c:f>('EAD (1)'!$A$62,'EAD (1)'!$A$423,'EAD (1)'!$A$424,'EAD (1)'!$A$183,'EAD (1)'!$A$184,'EAD (1)'!$A$185,'EAD (1)'!$A$186,'EAD (1)'!$A$187,'EAD (1)'!$A$188,'EAD (1)'!$A$189,'EAD (1)'!$A$190,'EAD (1)'!$A$191,'EAD (1)'!$A$192,'EAD (1)'!$A$193,'EAD (1)'!$A$194,'EAD (1)'!$A$195)</c:f>
              <c:strCache>
                <c:ptCount val="16"/>
                <c:pt idx="0">
                  <c:v>Amounts in NOK billion</c:v>
                </c:pt>
                <c:pt idx="1">
                  <c:v>Per-sonal cus-tomers</c:v>
                </c:pt>
                <c:pt idx="2">
                  <c:v>SME</c:v>
                </c:pt>
                <c:pt idx="3">
                  <c:v>Commercial real estate</c:v>
                </c:pt>
                <c:pt idx="4">
                  <c:v>Shipping</c:v>
                </c:pt>
                <c:pt idx="5">
                  <c:v>Logistics</c:v>
                </c:pt>
                <c:pt idx="6">
                  <c:v>Oil, gas and offshore</c:v>
                </c:pt>
                <c:pt idx="7">
                  <c:v>Energy</c:v>
                </c:pt>
                <c:pt idx="8">
                  <c:v>Public sector</c:v>
                </c:pt>
                <c:pt idx="9">
                  <c:v>Fishing and fish farming</c:v>
                </c:pt>
                <c:pt idx="10">
                  <c:v>Trade</c:v>
                </c:pt>
                <c:pt idx="11">
                  <c:v>Manufacturing</c:v>
                </c:pt>
                <c:pt idx="12">
                  <c:v>Telecom and media</c:v>
                </c:pt>
                <c:pt idx="13">
                  <c:v>Services</c:v>
                </c:pt>
                <c:pt idx="14">
                  <c:v>Residential mortgages and consumer finance</c:v>
                </c:pt>
                <c:pt idx="15">
                  <c:v>Other corporate customers</c:v>
                </c:pt>
              </c:strCache>
            </c:strRef>
          </c:cat>
          <c:val>
            <c:numRef>
              <c:f>('EAD (1)'!$B$62,'EAD (1)'!$B$83,'EAD (1)'!$B$84,'EAD (1)'!$B$183,'EAD (1)'!$B$184,'EAD (1)'!$B$185,'EAD (1)'!$B$186,'EAD (1)'!$B$187,'EAD (1)'!$B$188,'EAD (1)'!$B$189,'EAD (1)'!$B$190,'EAD (1)'!$B$191,'EAD (1)'!$B$192,'EAD (1)'!$B$193,'EAD (1)'!$B$194,'EAD (1)'!$B$195)</c:f>
              <c:numCache>
                <c:formatCode>_(* #,##0.0_);_(* \(#,##0.0\);_(* "-"_);_(@_)</c:formatCode>
                <c:ptCount val="16"/>
                <c:pt idx="0" formatCode="@_)">
                  <c:v>0</c:v>
                </c:pt>
                <c:pt idx="1">
                  <c:v>837.37735281798007</c:v>
                </c:pt>
                <c:pt idx="2">
                  <c:v>264.01704370166993</c:v>
                </c:pt>
                <c:pt idx="3" formatCode="0.0_);\(0.0\);\-_)">
                  <c:v>114.00822508504835</c:v>
                </c:pt>
                <c:pt idx="4" formatCode="0.0_);\(0.0\);\-_)">
                  <c:v>132.34806809365998</c:v>
                </c:pt>
                <c:pt idx="5" formatCode="0.0_);\(0.0\);\-_)">
                  <c:v>32.161425116200007</c:v>
                </c:pt>
                <c:pt idx="6" formatCode="0.0_);\(0.0\);\-_)">
                  <c:v>141.71893500065138</c:v>
                </c:pt>
                <c:pt idx="7" formatCode="0.0_);\(0.0\);\-_)">
                  <c:v>42.590114623799806</c:v>
                </c:pt>
                <c:pt idx="8" formatCode="0.0_);\(0.0\);\-_)">
                  <c:v>19.587976926365521</c:v>
                </c:pt>
                <c:pt idx="9" formatCode="0.0_);\(0.0\);\-_)">
                  <c:v>24.094121926968903</c:v>
                </c:pt>
                <c:pt idx="10" formatCode="0.0_);\(0.0\);\-_)">
                  <c:v>31.573934178334795</c:v>
                </c:pt>
                <c:pt idx="11" formatCode="0.0_);\(0.0\);\-_)">
                  <c:v>72.372043657179063</c:v>
                </c:pt>
                <c:pt idx="12" formatCode="0.0_);\(0.0\);\-_)">
                  <c:v>36.143234477130655</c:v>
                </c:pt>
                <c:pt idx="13" formatCode="0.0_);\(0.0\);\-_)">
                  <c:v>25.841133834924747</c:v>
                </c:pt>
                <c:pt idx="14" formatCode="0.0_);\(0.0\);\-_)">
                  <c:v>57.36173634265446</c:v>
                </c:pt>
                <c:pt idx="15" formatCode="0.0_);\(0.0\);\-_)">
                  <c:v>84.656542154060915</c:v>
                </c:pt>
              </c:numCache>
            </c:numRef>
          </c:val>
        </c:ser>
        <c:dLbls>
          <c:showLegendKey val="0"/>
          <c:showVal val="0"/>
          <c:showCatName val="0"/>
          <c:showSerName val="0"/>
          <c:showPercent val="0"/>
          <c:showBubbleSize val="0"/>
          <c:showLeaderLines val="1"/>
        </c:dLbls>
        <c:gapWidth val="102"/>
        <c:splitType val="pos"/>
        <c:splitPos val="13"/>
        <c:secondPieSize val="120"/>
        <c:serLines/>
      </c:ofPieChart>
    </c:plotArea>
    <c:plotVisOnly val="1"/>
    <c:dispBlanksAs val="gap"/>
    <c:showDLblsOverMax val="0"/>
  </c:chart>
  <c:printSettings>
    <c:headerFooter/>
    <c:pageMargins b="0.75" l="0.7" r="0.7" t="0.75" header="0.3" footer="0.3"/>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 (1)'!$H$323</c:f>
              <c:strCache>
                <c:ptCount val="1"/>
                <c:pt idx="0">
                  <c:v>30 June 2014</c:v>
                </c:pt>
              </c:strCache>
            </c:strRef>
          </c:tx>
          <c:spPr>
            <a:ln>
              <a:solidFill>
                <a:schemeClr val="tx1">
                  <a:lumMod val="60000"/>
                  <a:lumOff val="40000"/>
                </a:schemeClr>
              </a:solidFill>
            </a:ln>
          </c:spPr>
          <c:invertIfNegative val="0"/>
          <c:cat>
            <c:strRef>
              <c:f>('EAD (1)'!$A$391,'EAD (1)'!$A$396,'EAD (1)'!$A$401,'EAD (1)'!$A$406)</c:f>
              <c:strCache>
                <c:ptCount val="4"/>
                <c:pt idx="0">
                  <c:v>The oil segment portfolio - Oil and gas sector</c:v>
                </c:pt>
                <c:pt idx="1">
                  <c:v>The oil segment portfolio - Oil and gas sector</c:v>
                </c:pt>
                <c:pt idx="2">
                  <c:v>The oil segment portfolio - Oil and gas sector</c:v>
                </c:pt>
                <c:pt idx="3">
                  <c:v>The oil segment portfolio - Oil and gas sector</c:v>
                </c:pt>
              </c:strCache>
            </c:strRef>
          </c:cat>
          <c:val>
            <c:numRef>
              <c:f>('EAD (1)'!$H$391,'EAD (1)'!$H$396,'EAD (1)'!$H$401,'EAD (1)'!$H$406)</c:f>
              <c:numCache>
                <c:formatCode>_(* #,##0.0_);_(* \(#,##0.0\);_(* "-"_);_(@_)</c:formatCode>
                <c:ptCount val="4"/>
                <c:pt idx="0">
                  <c:v>50.699072258670029</c:v>
                </c:pt>
                <c:pt idx="1">
                  <c:v>13.803478397570007</c:v>
                </c:pt>
                <c:pt idx="2">
                  <c:v>0.26416712370000001</c:v>
                </c:pt>
                <c:pt idx="3" formatCode="_(* #,##0.0_);_(* \(#,##0.0\);_(* &quot;0,0&quot;_);_(@_)">
                  <c:v>6.1965095040000008E-2</c:v>
                </c:pt>
              </c:numCache>
            </c:numRef>
          </c:val>
        </c:ser>
        <c:ser>
          <c:idx val="5"/>
          <c:order val="1"/>
          <c:tx>
            <c:strRef>
              <c:f>'EAD (1)'!$G$323</c:f>
              <c:strCache>
                <c:ptCount val="1"/>
                <c:pt idx="0">
                  <c:v>30 Sept. 2014</c:v>
                </c:pt>
              </c:strCache>
            </c:strRef>
          </c:tx>
          <c:spPr>
            <a:ln>
              <a:solidFill>
                <a:schemeClr val="tx1">
                  <a:lumMod val="60000"/>
                  <a:lumOff val="40000"/>
                </a:schemeClr>
              </a:solidFill>
            </a:ln>
          </c:spPr>
          <c:invertIfNegative val="0"/>
          <c:cat>
            <c:strRef>
              <c:f>('EAD (1)'!$A$391,'EAD (1)'!$A$396,'EAD (1)'!$A$401,'EAD (1)'!$A$406)</c:f>
              <c:strCache>
                <c:ptCount val="4"/>
                <c:pt idx="0">
                  <c:v>The oil segment portfolio - Oil and gas sector</c:v>
                </c:pt>
                <c:pt idx="1">
                  <c:v>The oil segment portfolio - Oil and gas sector</c:v>
                </c:pt>
                <c:pt idx="2">
                  <c:v>The oil segment portfolio - Oil and gas sector</c:v>
                </c:pt>
                <c:pt idx="3">
                  <c:v>The oil segment portfolio - Oil and gas sector</c:v>
                </c:pt>
              </c:strCache>
            </c:strRef>
          </c:cat>
          <c:val>
            <c:numRef>
              <c:f>('EAD (1)'!$G$391,'EAD (1)'!$G$396,'EAD (1)'!$G$401,'EAD (1)'!$G$407)</c:f>
              <c:numCache>
                <c:formatCode>_(* #,##0.0_);_(* \(#,##0.0\);_(* "-"_);_(@_)</c:formatCode>
                <c:ptCount val="4"/>
                <c:pt idx="0">
                  <c:v>55.872968084789989</c:v>
                </c:pt>
                <c:pt idx="1">
                  <c:v>14.167176274339997</c:v>
                </c:pt>
                <c:pt idx="2">
                  <c:v>0.25571468671999997</c:v>
                </c:pt>
                <c:pt idx="3" formatCode="_(* #,##0.0_);_(* \(#,##0.0\);_(* &quot;0,0&quot;_);_(@_)">
                  <c:v>7.0600000000000008E-9</c:v>
                </c:pt>
              </c:numCache>
            </c:numRef>
          </c:val>
        </c:ser>
        <c:ser>
          <c:idx val="4"/>
          <c:order val="2"/>
          <c:tx>
            <c:strRef>
              <c:f>'EAD (1)'!$F$323</c:f>
              <c:strCache>
                <c:ptCount val="1"/>
                <c:pt idx="0">
                  <c:v>31 Dec. 2014</c:v>
                </c:pt>
              </c:strCache>
            </c:strRef>
          </c:tx>
          <c:spPr>
            <a:ln>
              <a:solidFill>
                <a:schemeClr val="tx1">
                  <a:lumMod val="60000"/>
                  <a:lumOff val="40000"/>
                </a:schemeClr>
              </a:solidFill>
            </a:ln>
          </c:spPr>
          <c:invertIfNegative val="0"/>
          <c:cat>
            <c:strRef>
              <c:f>('EAD (1)'!$A$391,'EAD (1)'!$A$396,'EAD (1)'!$A$401,'EAD (1)'!$A$406)</c:f>
              <c:strCache>
                <c:ptCount val="4"/>
                <c:pt idx="0">
                  <c:v>The oil segment portfolio - Oil and gas sector</c:v>
                </c:pt>
                <c:pt idx="1">
                  <c:v>The oil segment portfolio - Oil and gas sector</c:v>
                </c:pt>
                <c:pt idx="2">
                  <c:v>The oil segment portfolio - Oil and gas sector</c:v>
                </c:pt>
                <c:pt idx="3">
                  <c:v>The oil segment portfolio - Oil and gas sector</c:v>
                </c:pt>
              </c:strCache>
            </c:strRef>
          </c:cat>
          <c:val>
            <c:numRef>
              <c:f>('EAD (1)'!$F$391,'EAD (1)'!$F$396,'EAD (1)'!$F$401,'EAD (1)'!$F$406)</c:f>
              <c:numCache>
                <c:formatCode>_(* #,##0.0_);_(* \(#,##0.0\);_(* "-"_);_(@_)</c:formatCode>
                <c:ptCount val="4"/>
                <c:pt idx="0">
                  <c:v>63.224257784679985</c:v>
                </c:pt>
                <c:pt idx="1">
                  <c:v>10.034818197010001</c:v>
                </c:pt>
                <c:pt idx="2">
                  <c:v>0.27294680770999996</c:v>
                </c:pt>
                <c:pt idx="3" formatCode="_(* #,##0.0_);_(* \(#,##0.0\);_(* &quot;0,0&quot;_);_(@_)">
                  <c:v>2.2753574449999998E-2</c:v>
                </c:pt>
              </c:numCache>
            </c:numRef>
          </c:val>
        </c:ser>
        <c:ser>
          <c:idx val="3"/>
          <c:order val="3"/>
          <c:tx>
            <c:strRef>
              <c:f>'EAD (1)'!$E$323</c:f>
              <c:strCache>
                <c:ptCount val="1"/>
                <c:pt idx="0">
                  <c:v>31 March 2015</c:v>
                </c:pt>
              </c:strCache>
            </c:strRef>
          </c:tx>
          <c:spPr>
            <a:ln>
              <a:solidFill>
                <a:schemeClr val="tx1">
                  <a:lumMod val="60000"/>
                  <a:lumOff val="40000"/>
                </a:schemeClr>
              </a:solidFill>
            </a:ln>
          </c:spPr>
          <c:invertIfNegative val="0"/>
          <c:cat>
            <c:strRef>
              <c:f>('EAD (1)'!$A$391,'EAD (1)'!$A$396,'EAD (1)'!$A$401,'EAD (1)'!$A$406)</c:f>
              <c:strCache>
                <c:ptCount val="4"/>
                <c:pt idx="0">
                  <c:v>The oil segment portfolio - Oil and gas sector</c:v>
                </c:pt>
                <c:pt idx="1">
                  <c:v>The oil segment portfolio - Oil and gas sector</c:v>
                </c:pt>
                <c:pt idx="2">
                  <c:v>The oil segment portfolio - Oil and gas sector</c:v>
                </c:pt>
                <c:pt idx="3">
                  <c:v>The oil segment portfolio - Oil and gas sector</c:v>
                </c:pt>
              </c:strCache>
            </c:strRef>
          </c:cat>
          <c:val>
            <c:numRef>
              <c:f>('EAD (1)'!$E$391,'EAD (1)'!$E$396,'EAD (1)'!$E$401,'EAD (1)'!$E$406)</c:f>
              <c:numCache>
                <c:formatCode>_(* #,##0.0_);_(* \(#,##0.0\);_(* "-"_);_(@_)</c:formatCode>
                <c:ptCount val="4"/>
                <c:pt idx="0">
                  <c:v>61.846507256079988</c:v>
                </c:pt>
                <c:pt idx="1">
                  <c:v>15.012889498429987</c:v>
                </c:pt>
                <c:pt idx="2">
                  <c:v>0.25671874419000001</c:v>
                </c:pt>
                <c:pt idx="3" formatCode="_(* #,##0.0_);_(* \(#,##0.0\);_(* &quot;0,0&quot;_);_(@_)">
                  <c:v>2.00170203E-2</c:v>
                </c:pt>
              </c:numCache>
            </c:numRef>
          </c:val>
        </c:ser>
        <c:ser>
          <c:idx val="2"/>
          <c:order val="4"/>
          <c:tx>
            <c:strRef>
              <c:f>'EAD (1)'!$D$323</c:f>
              <c:strCache>
                <c:ptCount val="1"/>
                <c:pt idx="0">
                  <c:v>30 June 2015</c:v>
                </c:pt>
              </c:strCache>
            </c:strRef>
          </c:tx>
          <c:spPr>
            <a:solidFill>
              <a:srgbClr val="80B9BA"/>
            </a:solidFill>
            <a:ln>
              <a:solidFill>
                <a:schemeClr val="tx1">
                  <a:lumMod val="60000"/>
                  <a:lumOff val="40000"/>
                </a:schemeClr>
              </a:solidFill>
            </a:ln>
          </c:spPr>
          <c:invertIfNegative val="0"/>
          <c:cat>
            <c:strRef>
              <c:f>('EAD (1)'!$A$391,'EAD (1)'!$A$396,'EAD (1)'!$A$401,'EAD (1)'!$A$406)</c:f>
              <c:strCache>
                <c:ptCount val="4"/>
                <c:pt idx="0">
                  <c:v>The oil segment portfolio - Oil and gas sector</c:v>
                </c:pt>
                <c:pt idx="1">
                  <c:v>The oil segment portfolio - Oil and gas sector</c:v>
                </c:pt>
                <c:pt idx="2">
                  <c:v>The oil segment portfolio - Oil and gas sector</c:v>
                </c:pt>
                <c:pt idx="3">
                  <c:v>The oil segment portfolio - Oil and gas sector</c:v>
                </c:pt>
              </c:strCache>
            </c:strRef>
          </c:cat>
          <c:val>
            <c:numRef>
              <c:f>('EAD (1)'!$D$391,'EAD (1)'!$D$396,'EAD (1)'!$D$401,'EAD (1)'!$D$406)</c:f>
              <c:numCache>
                <c:formatCode>_(* #,##0.0_);_(* \(#,##0.0\);_(* "-"_);_(@_)</c:formatCode>
                <c:ptCount val="4"/>
                <c:pt idx="0">
                  <c:v>57.858466050260013</c:v>
                </c:pt>
                <c:pt idx="1">
                  <c:v>14.393592965359993</c:v>
                </c:pt>
                <c:pt idx="2">
                  <c:v>1.0346656008599999</c:v>
                </c:pt>
                <c:pt idx="3" formatCode="_(* #,##0.0_);_(* \(#,##0.0\);_(* &quot;0,0&quot;_);_(@_)">
                  <c:v>2.062698684E-2</c:v>
                </c:pt>
              </c:numCache>
            </c:numRef>
          </c:val>
        </c:ser>
        <c:ser>
          <c:idx val="1"/>
          <c:order val="5"/>
          <c:tx>
            <c:strRef>
              <c:f>'EAD (1)'!$C$323</c:f>
              <c:strCache>
                <c:ptCount val="1"/>
                <c:pt idx="0">
                  <c:v>30 Sept. 2015</c:v>
                </c:pt>
              </c:strCache>
            </c:strRef>
          </c:tx>
          <c:spPr>
            <a:solidFill>
              <a:srgbClr val="C0C0C0"/>
            </a:solidFill>
            <a:ln>
              <a:solidFill>
                <a:schemeClr val="tx1">
                  <a:lumMod val="60000"/>
                  <a:lumOff val="40000"/>
                </a:schemeClr>
              </a:solidFill>
            </a:ln>
          </c:spPr>
          <c:invertIfNegative val="0"/>
          <c:cat>
            <c:strRef>
              <c:f>('EAD (1)'!$A$391,'EAD (1)'!$A$396,'EAD (1)'!$A$401,'EAD (1)'!$A$406)</c:f>
              <c:strCache>
                <c:ptCount val="4"/>
                <c:pt idx="0">
                  <c:v>The oil segment portfolio - Oil and gas sector</c:v>
                </c:pt>
                <c:pt idx="1">
                  <c:v>The oil segment portfolio - Oil and gas sector</c:v>
                </c:pt>
                <c:pt idx="2">
                  <c:v>The oil segment portfolio - Oil and gas sector</c:v>
                </c:pt>
                <c:pt idx="3">
                  <c:v>The oil segment portfolio - Oil and gas sector</c:v>
                </c:pt>
              </c:strCache>
            </c:strRef>
          </c:cat>
          <c:val>
            <c:numRef>
              <c:f>('EAD (1)'!$C$391,'EAD (1)'!$C$396,'EAD (1)'!$C$401,'EAD (1)'!$C$406)</c:f>
              <c:numCache>
                <c:formatCode>_(* #,##0.0_);_(* \(#,##0.0\);_(* "-"_);_(@_)</c:formatCode>
                <c:ptCount val="4"/>
                <c:pt idx="0">
                  <c:v>60.477462473290011</c:v>
                </c:pt>
                <c:pt idx="1">
                  <c:v>14.970283821849995</c:v>
                </c:pt>
                <c:pt idx="2">
                  <c:v>0.49159936764999995</c:v>
                </c:pt>
                <c:pt idx="3" formatCode="_(* #,##0.0_);_(* \(#,##0.0\);_(* &quot;0,0&quot;_);_(@_)">
                  <c:v>0.81649470942999991</c:v>
                </c:pt>
              </c:numCache>
            </c:numRef>
          </c:val>
        </c:ser>
        <c:ser>
          <c:idx val="0"/>
          <c:order val="6"/>
          <c:tx>
            <c:strRef>
              <c:f>'EAD (1)'!$B$323</c:f>
              <c:strCache>
                <c:ptCount val="1"/>
                <c:pt idx="0">
                  <c:v>31 Dec. 2015</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(1)'!$A$391,'EAD (1)'!$A$396,'EAD (1)'!$A$401,'EAD (1)'!$A$406)</c:f>
              <c:strCache>
                <c:ptCount val="4"/>
                <c:pt idx="0">
                  <c:v>The oil segment portfolio - Oil and gas sector</c:v>
                </c:pt>
                <c:pt idx="1">
                  <c:v>The oil segment portfolio - Oil and gas sector</c:v>
                </c:pt>
                <c:pt idx="2">
                  <c:v>The oil segment portfolio - Oil and gas sector</c:v>
                </c:pt>
                <c:pt idx="3">
                  <c:v>The oil segment portfolio - Oil and gas sector</c:v>
                </c:pt>
              </c:strCache>
            </c:strRef>
          </c:cat>
          <c:val>
            <c:numRef>
              <c:f>('EAD (1)'!$B$391,'EAD (1)'!$B$396,'EAD (1)'!$B$401,'EAD (1)'!$B$406)</c:f>
              <c:numCache>
                <c:formatCode>_(* #,##0.0_);_(* \(#,##0.0\);_(* "-"_);_(@_)</c:formatCode>
                <c:ptCount val="4"/>
                <c:pt idx="0">
                  <c:v>57.876724030739993</c:v>
                </c:pt>
                <c:pt idx="1">
                  <c:v>15.611914437479999</c:v>
                </c:pt>
                <c:pt idx="2">
                  <c:v>1.18047476729</c:v>
                </c:pt>
                <c:pt idx="3">
                  <c:v>0.83118043941999997</c:v>
                </c:pt>
              </c:numCache>
            </c:numRef>
          </c:val>
        </c:ser>
        <c:dLbls>
          <c:showLegendKey val="0"/>
          <c:showVal val="0"/>
          <c:showCatName val="0"/>
          <c:showSerName val="0"/>
          <c:showPercent val="0"/>
          <c:showBubbleSize val="0"/>
        </c:dLbls>
        <c:gapWidth val="150"/>
        <c:axId val="118505472"/>
        <c:axId val="118507008"/>
      </c:barChart>
      <c:catAx>
        <c:axId val="118505472"/>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118507008"/>
        <c:crosses val="autoZero"/>
        <c:auto val="1"/>
        <c:lblAlgn val="ctr"/>
        <c:lblOffset val="100"/>
        <c:noMultiLvlLbl val="0"/>
      </c:catAx>
      <c:valAx>
        <c:axId val="118507008"/>
        <c:scaling>
          <c:orientation val="minMax"/>
          <c:max val="10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118505472"/>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 (1)'!$H$323</c:f>
              <c:strCache>
                <c:ptCount val="1"/>
                <c:pt idx="0">
                  <c:v>30 June 2014</c:v>
                </c:pt>
              </c:strCache>
            </c:strRef>
          </c:tx>
          <c:spPr>
            <a:ln>
              <a:solidFill>
                <a:schemeClr val="tx1">
                  <a:lumMod val="60000"/>
                  <a:lumOff val="40000"/>
                </a:schemeClr>
              </a:solidFill>
            </a:ln>
          </c:spPr>
          <c:invertIfNegative val="0"/>
          <c:cat>
            <c:strRef>
              <c:f>('EAD (1)'!$A$392,'EAD (1)'!$A$397,'EAD (1)'!$A$402,'EAD (1)'!$A$407)</c:f>
              <c:strCache>
                <c:ptCount val="4"/>
                <c:pt idx="0">
                  <c:v>The oil segment portfolio - Offshore sector</c:v>
                </c:pt>
                <c:pt idx="1">
                  <c:v>The oil segment portfolio - Offshore sector</c:v>
                </c:pt>
                <c:pt idx="2">
                  <c:v>The oil segment portfolio - Offshore sector</c:v>
                </c:pt>
                <c:pt idx="3">
                  <c:v>The oil segment portfolio - Offshore sector</c:v>
                </c:pt>
              </c:strCache>
            </c:strRef>
          </c:cat>
          <c:val>
            <c:numRef>
              <c:f>('EAD (1)'!$H$392,'EAD (1)'!$H$397,'EAD (1)'!$H$402,'EAD (1)'!$H$407)</c:f>
              <c:numCache>
                <c:formatCode>_(* #,##0.0_);_(* \(#,##0.0\);_(* "-"_);_(@_)</c:formatCode>
                <c:ptCount val="4"/>
                <c:pt idx="0">
                  <c:v>14.882603530870004</c:v>
                </c:pt>
                <c:pt idx="1">
                  <c:v>26.018795130219988</c:v>
                </c:pt>
                <c:pt idx="2">
                  <c:v>0.98767436927000019</c:v>
                </c:pt>
                <c:pt idx="3" formatCode="_(* #,##0.0_);_(* \(#,##0.0\);_(* &quot;0,0&quot;_);_(@_)">
                  <c:v>0</c:v>
                </c:pt>
              </c:numCache>
            </c:numRef>
          </c:val>
        </c:ser>
        <c:ser>
          <c:idx val="5"/>
          <c:order val="1"/>
          <c:tx>
            <c:strRef>
              <c:f>'EAD (1)'!$G$323</c:f>
              <c:strCache>
                <c:ptCount val="1"/>
                <c:pt idx="0">
                  <c:v>30 Sept. 2014</c:v>
                </c:pt>
              </c:strCache>
            </c:strRef>
          </c:tx>
          <c:spPr>
            <a:ln>
              <a:solidFill>
                <a:schemeClr val="tx1">
                  <a:lumMod val="60000"/>
                  <a:lumOff val="40000"/>
                </a:schemeClr>
              </a:solidFill>
            </a:ln>
          </c:spPr>
          <c:invertIfNegative val="0"/>
          <c:cat>
            <c:strRef>
              <c:f>('EAD (1)'!$A$392,'EAD (1)'!$A$397,'EAD (1)'!$A$402,'EAD (1)'!$A$407)</c:f>
              <c:strCache>
                <c:ptCount val="4"/>
                <c:pt idx="0">
                  <c:v>The oil segment portfolio - Offshore sector</c:v>
                </c:pt>
                <c:pt idx="1">
                  <c:v>The oil segment portfolio - Offshore sector</c:v>
                </c:pt>
                <c:pt idx="2">
                  <c:v>The oil segment portfolio - Offshore sector</c:v>
                </c:pt>
                <c:pt idx="3">
                  <c:v>The oil segment portfolio - Offshore sector</c:v>
                </c:pt>
              </c:strCache>
            </c:strRef>
          </c:cat>
          <c:val>
            <c:numRef>
              <c:f>('EAD (1)'!$G$392,'EAD (1)'!$G$397,'EAD (1)'!$G$402,'EAD (1)'!$G$407)</c:f>
              <c:numCache>
                <c:formatCode>_(* #,##0.0_);_(* \(#,##0.0\);_(* "-"_);_(@_)</c:formatCode>
                <c:ptCount val="4"/>
                <c:pt idx="0">
                  <c:v>17.750086758859997</c:v>
                </c:pt>
                <c:pt idx="1">
                  <c:v>25.274371207919987</c:v>
                </c:pt>
                <c:pt idx="2">
                  <c:v>1.4670223878799999</c:v>
                </c:pt>
                <c:pt idx="3" formatCode="_(* #,##0.0_);_(* \(#,##0.0\);_(* &quot;0,0&quot;_);_(@_)">
                  <c:v>7.0600000000000008E-9</c:v>
                </c:pt>
              </c:numCache>
            </c:numRef>
          </c:val>
        </c:ser>
        <c:ser>
          <c:idx val="4"/>
          <c:order val="2"/>
          <c:tx>
            <c:strRef>
              <c:f>'EAD (1)'!$F$323</c:f>
              <c:strCache>
                <c:ptCount val="1"/>
                <c:pt idx="0">
                  <c:v>31 Dec. 2014</c:v>
                </c:pt>
              </c:strCache>
            </c:strRef>
          </c:tx>
          <c:spPr>
            <a:ln>
              <a:solidFill>
                <a:schemeClr val="tx1">
                  <a:lumMod val="60000"/>
                  <a:lumOff val="40000"/>
                </a:schemeClr>
              </a:solidFill>
            </a:ln>
          </c:spPr>
          <c:invertIfNegative val="0"/>
          <c:cat>
            <c:strRef>
              <c:f>('EAD (1)'!$A$392,'EAD (1)'!$A$397,'EAD (1)'!$A$402,'EAD (1)'!$A$407)</c:f>
              <c:strCache>
                <c:ptCount val="4"/>
                <c:pt idx="0">
                  <c:v>The oil segment portfolio - Offshore sector</c:v>
                </c:pt>
                <c:pt idx="1">
                  <c:v>The oil segment portfolio - Offshore sector</c:v>
                </c:pt>
                <c:pt idx="2">
                  <c:v>The oil segment portfolio - Offshore sector</c:v>
                </c:pt>
                <c:pt idx="3">
                  <c:v>The oil segment portfolio - Offshore sector</c:v>
                </c:pt>
              </c:strCache>
            </c:strRef>
          </c:cat>
          <c:val>
            <c:numRef>
              <c:f>('EAD (1)'!$F$392,'EAD (1)'!$F$397,'EAD (1)'!$F$402,'EAD (1)'!$F$407)</c:f>
              <c:numCache>
                <c:formatCode>_(* #,##0.0_);_(* \(#,##0.0\);_(* "-"_);_(@_)</c:formatCode>
                <c:ptCount val="4"/>
                <c:pt idx="0">
                  <c:v>18.457422401910001</c:v>
                </c:pt>
                <c:pt idx="1">
                  <c:v>32.318590426919982</c:v>
                </c:pt>
                <c:pt idx="2">
                  <c:v>0.31315088666000007</c:v>
                </c:pt>
                <c:pt idx="3" formatCode="_(* #,##0.0_);_(* \(#,##0.0\);_(* &quot;0,0&quot;_);_(@_)">
                  <c:v>1.1711646538400002</c:v>
                </c:pt>
              </c:numCache>
            </c:numRef>
          </c:val>
        </c:ser>
        <c:ser>
          <c:idx val="3"/>
          <c:order val="3"/>
          <c:tx>
            <c:strRef>
              <c:f>'EAD (1)'!$E$323</c:f>
              <c:strCache>
                <c:ptCount val="1"/>
                <c:pt idx="0">
                  <c:v>31 March 2015</c:v>
                </c:pt>
              </c:strCache>
            </c:strRef>
          </c:tx>
          <c:spPr>
            <a:ln>
              <a:solidFill>
                <a:schemeClr val="tx1">
                  <a:lumMod val="60000"/>
                  <a:lumOff val="40000"/>
                </a:schemeClr>
              </a:solidFill>
            </a:ln>
          </c:spPr>
          <c:invertIfNegative val="0"/>
          <c:cat>
            <c:strRef>
              <c:f>('EAD (1)'!$A$392,'EAD (1)'!$A$397,'EAD (1)'!$A$402,'EAD (1)'!$A$407)</c:f>
              <c:strCache>
                <c:ptCount val="4"/>
                <c:pt idx="0">
                  <c:v>The oil segment portfolio - Offshore sector</c:v>
                </c:pt>
                <c:pt idx="1">
                  <c:v>The oil segment portfolio - Offshore sector</c:v>
                </c:pt>
                <c:pt idx="2">
                  <c:v>The oil segment portfolio - Offshore sector</c:v>
                </c:pt>
                <c:pt idx="3">
                  <c:v>The oil segment portfolio - Offshore sector</c:v>
                </c:pt>
              </c:strCache>
            </c:strRef>
          </c:cat>
          <c:val>
            <c:numRef>
              <c:f>('EAD (1)'!$E$392,'EAD (1)'!$E$397,'EAD (1)'!$E$402,'EAD (1)'!$E$407)</c:f>
              <c:numCache>
                <c:formatCode>_(* #,##0.0_);_(* \(#,##0.0\);_(* "-"_);_(@_)</c:formatCode>
                <c:ptCount val="4"/>
                <c:pt idx="0">
                  <c:v>16.117002222980002</c:v>
                </c:pt>
                <c:pt idx="1">
                  <c:v>39.772054513619963</c:v>
                </c:pt>
                <c:pt idx="2">
                  <c:v>0.30023688696999995</c:v>
                </c:pt>
                <c:pt idx="3" formatCode="_(* #,##0.0_);_(* \(#,##0.0\);_(* &quot;0,0&quot;_);_(@_)">
                  <c:v>1.2862115272499997</c:v>
                </c:pt>
              </c:numCache>
            </c:numRef>
          </c:val>
        </c:ser>
        <c:ser>
          <c:idx val="2"/>
          <c:order val="4"/>
          <c:tx>
            <c:strRef>
              <c:f>'EAD (1)'!$D$323</c:f>
              <c:strCache>
                <c:ptCount val="1"/>
                <c:pt idx="0">
                  <c:v>30 June 2015</c:v>
                </c:pt>
              </c:strCache>
            </c:strRef>
          </c:tx>
          <c:spPr>
            <a:solidFill>
              <a:srgbClr val="80B9BA"/>
            </a:solidFill>
            <a:ln>
              <a:solidFill>
                <a:schemeClr val="tx1">
                  <a:lumMod val="60000"/>
                  <a:lumOff val="40000"/>
                </a:schemeClr>
              </a:solidFill>
            </a:ln>
          </c:spPr>
          <c:invertIfNegative val="0"/>
          <c:cat>
            <c:strRef>
              <c:f>('EAD (1)'!$A$392,'EAD (1)'!$A$397,'EAD (1)'!$A$402,'EAD (1)'!$A$407)</c:f>
              <c:strCache>
                <c:ptCount val="4"/>
                <c:pt idx="0">
                  <c:v>The oil segment portfolio - Offshore sector</c:v>
                </c:pt>
                <c:pt idx="1">
                  <c:v>The oil segment portfolio - Offshore sector</c:v>
                </c:pt>
                <c:pt idx="2">
                  <c:v>The oil segment portfolio - Offshore sector</c:v>
                </c:pt>
                <c:pt idx="3">
                  <c:v>The oil segment portfolio - Offshore sector</c:v>
                </c:pt>
              </c:strCache>
            </c:strRef>
          </c:cat>
          <c:val>
            <c:numRef>
              <c:f>('EAD (1)'!$D$392,'EAD (1)'!$D$397,'EAD (1)'!$D$402,'EAD (1)'!$D$407)</c:f>
              <c:numCache>
                <c:formatCode>_(* #,##0.0_);_(* \(#,##0.0\);_(* "-"_);_(@_)</c:formatCode>
                <c:ptCount val="4"/>
                <c:pt idx="0">
                  <c:v>16.379744074200001</c:v>
                </c:pt>
                <c:pt idx="1">
                  <c:v>34.973920431689997</c:v>
                </c:pt>
                <c:pt idx="2">
                  <c:v>3.9570566725499998</c:v>
                </c:pt>
                <c:pt idx="3" formatCode="_(* #,##0.0_);_(* \(#,##0.0\);_(* &quot;0,0&quot;_);_(@_)">
                  <c:v>1.2038160101799997</c:v>
                </c:pt>
              </c:numCache>
            </c:numRef>
          </c:val>
        </c:ser>
        <c:ser>
          <c:idx val="1"/>
          <c:order val="5"/>
          <c:tx>
            <c:strRef>
              <c:f>'EAD (1)'!$C$323</c:f>
              <c:strCache>
                <c:ptCount val="1"/>
                <c:pt idx="0">
                  <c:v>30 Sept. 2015</c:v>
                </c:pt>
              </c:strCache>
            </c:strRef>
          </c:tx>
          <c:spPr>
            <a:solidFill>
              <a:srgbClr val="C0C0C0"/>
            </a:solidFill>
            <a:ln>
              <a:solidFill>
                <a:schemeClr val="tx1">
                  <a:lumMod val="60000"/>
                  <a:lumOff val="40000"/>
                </a:schemeClr>
              </a:solidFill>
            </a:ln>
          </c:spPr>
          <c:invertIfNegative val="0"/>
          <c:cat>
            <c:strRef>
              <c:f>('EAD (1)'!$A$392,'EAD (1)'!$A$397,'EAD (1)'!$A$402,'EAD (1)'!$A$407)</c:f>
              <c:strCache>
                <c:ptCount val="4"/>
                <c:pt idx="0">
                  <c:v>The oil segment portfolio - Offshore sector</c:v>
                </c:pt>
                <c:pt idx="1">
                  <c:v>The oil segment portfolio - Offshore sector</c:v>
                </c:pt>
                <c:pt idx="2">
                  <c:v>The oil segment portfolio - Offshore sector</c:v>
                </c:pt>
                <c:pt idx="3">
                  <c:v>The oil segment portfolio - Offshore sector</c:v>
                </c:pt>
              </c:strCache>
            </c:strRef>
          </c:cat>
          <c:val>
            <c:numRef>
              <c:f>('EAD (1)'!$C$392,'EAD (1)'!$C$397,'EAD (1)'!$C$402,'EAD (1)'!$C$407)</c:f>
              <c:numCache>
                <c:formatCode>_(* #,##0.0_);_(* \(#,##0.0\);_(* "-"_);_(@_)</c:formatCode>
                <c:ptCount val="4"/>
                <c:pt idx="0">
                  <c:v>18.650126751560002</c:v>
                </c:pt>
                <c:pt idx="1">
                  <c:v>38.710384073839975</c:v>
                </c:pt>
                <c:pt idx="2">
                  <c:v>4.2866763774700001</c:v>
                </c:pt>
                <c:pt idx="3" formatCode="_(* #,##0.0_);_(* \(#,##0.0\);_(* &quot;0,0&quot;_);_(@_)">
                  <c:v>1.3704640154600001</c:v>
                </c:pt>
              </c:numCache>
            </c:numRef>
          </c:val>
        </c:ser>
        <c:ser>
          <c:idx val="0"/>
          <c:order val="6"/>
          <c:tx>
            <c:strRef>
              <c:f>'EAD (1)'!$B$323</c:f>
              <c:strCache>
                <c:ptCount val="1"/>
                <c:pt idx="0">
                  <c:v>31 Dec. 2015</c:v>
                </c:pt>
              </c:strCache>
            </c:strRef>
          </c:tx>
          <c:spPr>
            <a:solidFill>
              <a:schemeClr val="accent2"/>
            </a:solidFill>
            <a:ln>
              <a:solidFill>
                <a:schemeClr val="tx1">
                  <a:lumMod val="60000"/>
                  <a:lumOff val="40000"/>
                </a:schemeClr>
              </a:solidFill>
            </a:ln>
          </c:spPr>
          <c:invertIfNegative val="0"/>
          <c:dLbls>
            <c:dLbl>
              <c:idx val="1"/>
              <c:layout>
                <c:manualLayout>
                  <c:x val="1.3229166666666667E-2"/>
                  <c:y val="0"/>
                </c:manualLayout>
              </c:layout>
              <c:showLegendKey val="0"/>
              <c:showVal val="1"/>
              <c:showCatName val="0"/>
              <c:showSerName val="0"/>
              <c:showPercent val="0"/>
              <c:showBubbleSize val="0"/>
            </c:dLbl>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(1)'!$A$392,'EAD (1)'!$A$397,'EAD (1)'!$A$402,'EAD (1)'!$A$407)</c:f>
              <c:strCache>
                <c:ptCount val="4"/>
                <c:pt idx="0">
                  <c:v>The oil segment portfolio - Offshore sector</c:v>
                </c:pt>
                <c:pt idx="1">
                  <c:v>The oil segment portfolio - Offshore sector</c:v>
                </c:pt>
                <c:pt idx="2">
                  <c:v>The oil segment portfolio - Offshore sector</c:v>
                </c:pt>
                <c:pt idx="3">
                  <c:v>The oil segment portfolio - Offshore sector</c:v>
                </c:pt>
              </c:strCache>
            </c:strRef>
          </c:cat>
          <c:val>
            <c:numRef>
              <c:f>('EAD (1)'!$B$392,'EAD (1)'!$B$397,'EAD (1)'!$B$402,'EAD (1)'!$B$407)</c:f>
              <c:numCache>
                <c:formatCode>_(* #,##0.0_);_(* \(#,##0.0\);_(* "-"_);_(@_)</c:formatCode>
                <c:ptCount val="4"/>
                <c:pt idx="0">
                  <c:v>10.52931832076</c:v>
                </c:pt>
                <c:pt idx="1">
                  <c:v>38.751434739139981</c:v>
                </c:pt>
                <c:pt idx="2">
                  <c:v>11.866567207290004</c:v>
                </c:pt>
                <c:pt idx="3">
                  <c:v>1.0983404714399998</c:v>
                </c:pt>
              </c:numCache>
            </c:numRef>
          </c:val>
        </c:ser>
        <c:dLbls>
          <c:showLegendKey val="0"/>
          <c:showVal val="0"/>
          <c:showCatName val="0"/>
          <c:showSerName val="0"/>
          <c:showPercent val="0"/>
          <c:showBubbleSize val="0"/>
        </c:dLbls>
        <c:gapWidth val="150"/>
        <c:axId val="118567296"/>
        <c:axId val="118568832"/>
      </c:barChart>
      <c:catAx>
        <c:axId val="118567296"/>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118568832"/>
        <c:crosses val="autoZero"/>
        <c:auto val="1"/>
        <c:lblAlgn val="ctr"/>
        <c:lblOffset val="100"/>
        <c:noMultiLvlLbl val="0"/>
      </c:catAx>
      <c:valAx>
        <c:axId val="118568832"/>
        <c:scaling>
          <c:orientation val="minMax"/>
          <c:max val="10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118567296"/>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 (1)'!$H$323</c:f>
              <c:strCache>
                <c:ptCount val="1"/>
                <c:pt idx="0">
                  <c:v>30 June 2014</c:v>
                </c:pt>
              </c:strCache>
            </c:strRef>
          </c:tx>
          <c:spPr>
            <a:ln>
              <a:solidFill>
                <a:schemeClr val="tx1">
                  <a:lumMod val="60000"/>
                  <a:lumOff val="40000"/>
                </a:schemeClr>
              </a:solidFill>
            </a:ln>
          </c:spPr>
          <c:invertIfNegative val="0"/>
          <c:cat>
            <c:strRef>
              <c:f>('EAD (1)'!$A$393,'EAD (1)'!$A$398,'EAD (1)'!$A$403,'EAD (1)'!$A$408)</c:f>
              <c:strCache>
                <c:ptCount val="4"/>
                <c:pt idx="0">
                  <c:v>The oil segment portfolio - Oilfield services sector</c:v>
                </c:pt>
                <c:pt idx="1">
                  <c:v>The oil segment portfolio - Oilfield services sector</c:v>
                </c:pt>
                <c:pt idx="2">
                  <c:v>The oil segment portfolio - Oilfield services sector</c:v>
                </c:pt>
                <c:pt idx="3">
                  <c:v>The oil segment portfolio - Oilfield services sector</c:v>
                </c:pt>
              </c:strCache>
            </c:strRef>
          </c:cat>
          <c:val>
            <c:numRef>
              <c:f>('EAD (1)'!$H$393,'EAD (1)'!$H$398,'EAD (1)'!$H$403,'EAD (1)'!$H$408)</c:f>
              <c:numCache>
                <c:formatCode>_(* #,##0.0_);_(* \(#,##0.0\);_(* "-"_);_(@_)</c:formatCode>
                <c:ptCount val="4"/>
                <c:pt idx="0">
                  <c:v>18.007976485740006</c:v>
                </c:pt>
                <c:pt idx="1">
                  <c:v>4.5076279924699989</c:v>
                </c:pt>
                <c:pt idx="2">
                  <c:v>9.9744190730000015E-2</c:v>
                </c:pt>
                <c:pt idx="3" formatCode="_(* #,##0.0_);_(* \(#,##0.0\);_(* &quot;0,0&quot;_);_(@_)">
                  <c:v>4.1945044079999994E-2</c:v>
                </c:pt>
              </c:numCache>
            </c:numRef>
          </c:val>
        </c:ser>
        <c:ser>
          <c:idx val="5"/>
          <c:order val="1"/>
          <c:tx>
            <c:strRef>
              <c:f>'EAD (1)'!$G$323</c:f>
              <c:strCache>
                <c:ptCount val="1"/>
                <c:pt idx="0">
                  <c:v>30 Sept. 2014</c:v>
                </c:pt>
              </c:strCache>
            </c:strRef>
          </c:tx>
          <c:spPr>
            <a:ln>
              <a:solidFill>
                <a:schemeClr val="tx1">
                  <a:lumMod val="60000"/>
                  <a:lumOff val="40000"/>
                </a:schemeClr>
              </a:solidFill>
            </a:ln>
          </c:spPr>
          <c:invertIfNegative val="0"/>
          <c:cat>
            <c:strRef>
              <c:f>('EAD (1)'!$A$393,'EAD (1)'!$A$398,'EAD (1)'!$A$403,'EAD (1)'!$A$408)</c:f>
              <c:strCache>
                <c:ptCount val="4"/>
                <c:pt idx="0">
                  <c:v>The oil segment portfolio - Oilfield services sector</c:v>
                </c:pt>
                <c:pt idx="1">
                  <c:v>The oil segment portfolio - Oilfield services sector</c:v>
                </c:pt>
                <c:pt idx="2">
                  <c:v>The oil segment portfolio - Oilfield services sector</c:v>
                </c:pt>
                <c:pt idx="3">
                  <c:v>The oil segment portfolio - Oilfield services sector</c:v>
                </c:pt>
              </c:strCache>
            </c:strRef>
          </c:cat>
          <c:val>
            <c:numRef>
              <c:f>('EAD (1)'!$G$393,'EAD (1)'!$G$398,'EAD (1)'!$G$403,'EAD (1)'!$G$408)</c:f>
              <c:numCache>
                <c:formatCode>_(* #,##0.0_);_(* \(#,##0.0\);_(* "-"_);_(@_)</c:formatCode>
                <c:ptCount val="4"/>
                <c:pt idx="0">
                  <c:v>16.354311716310001</c:v>
                </c:pt>
                <c:pt idx="1">
                  <c:v>5.85612440393</c:v>
                </c:pt>
                <c:pt idx="2">
                  <c:v>0.10105268514000001</c:v>
                </c:pt>
                <c:pt idx="3" formatCode="_(* #,##0.0_);_(* \(#,##0.0\);_(* &quot;0,0&quot;_);_(@_)">
                  <c:v>4.3049722780000001E-2</c:v>
                </c:pt>
              </c:numCache>
            </c:numRef>
          </c:val>
        </c:ser>
        <c:ser>
          <c:idx val="4"/>
          <c:order val="2"/>
          <c:tx>
            <c:strRef>
              <c:f>'EAD (1)'!$F$323</c:f>
              <c:strCache>
                <c:ptCount val="1"/>
                <c:pt idx="0">
                  <c:v>31 Dec. 2014</c:v>
                </c:pt>
              </c:strCache>
            </c:strRef>
          </c:tx>
          <c:spPr>
            <a:ln>
              <a:solidFill>
                <a:schemeClr val="tx1">
                  <a:lumMod val="60000"/>
                  <a:lumOff val="40000"/>
                </a:schemeClr>
              </a:solidFill>
            </a:ln>
          </c:spPr>
          <c:invertIfNegative val="0"/>
          <c:cat>
            <c:strRef>
              <c:f>('EAD (1)'!$A$393,'EAD (1)'!$A$398,'EAD (1)'!$A$403,'EAD (1)'!$A$408)</c:f>
              <c:strCache>
                <c:ptCount val="4"/>
                <c:pt idx="0">
                  <c:v>The oil segment portfolio - Oilfield services sector</c:v>
                </c:pt>
                <c:pt idx="1">
                  <c:v>The oil segment portfolio - Oilfield services sector</c:v>
                </c:pt>
                <c:pt idx="2">
                  <c:v>The oil segment portfolio - Oilfield services sector</c:v>
                </c:pt>
                <c:pt idx="3">
                  <c:v>The oil segment portfolio - Oilfield services sector</c:v>
                </c:pt>
              </c:strCache>
            </c:strRef>
          </c:cat>
          <c:val>
            <c:numRef>
              <c:f>('EAD (1)'!$F$393,'EAD (1)'!$F$398,'EAD (1)'!$F$403,'EAD (1)'!$F$408)</c:f>
              <c:numCache>
                <c:formatCode>_(* #,##0.0_);_(* \(#,##0.0\);_(* "-"_);_(@_)</c:formatCode>
                <c:ptCount val="4"/>
                <c:pt idx="0">
                  <c:v>19.730228358890002</c:v>
                </c:pt>
                <c:pt idx="1">
                  <c:v>6.9007012466500033</c:v>
                </c:pt>
                <c:pt idx="2">
                  <c:v>0.10799264956999999</c:v>
                </c:pt>
                <c:pt idx="3" formatCode="_(* #,##0.0_);_(* \(#,##0.0\);_(* &quot;0,0&quot;_);_(@_)">
                  <c:v>0</c:v>
                </c:pt>
              </c:numCache>
            </c:numRef>
          </c:val>
        </c:ser>
        <c:ser>
          <c:idx val="3"/>
          <c:order val="3"/>
          <c:tx>
            <c:strRef>
              <c:f>'EAD (1)'!$E$323</c:f>
              <c:strCache>
                <c:ptCount val="1"/>
                <c:pt idx="0">
                  <c:v>31 March 2015</c:v>
                </c:pt>
              </c:strCache>
            </c:strRef>
          </c:tx>
          <c:spPr>
            <a:ln>
              <a:solidFill>
                <a:schemeClr val="tx1">
                  <a:lumMod val="60000"/>
                  <a:lumOff val="40000"/>
                </a:schemeClr>
              </a:solidFill>
            </a:ln>
          </c:spPr>
          <c:invertIfNegative val="0"/>
          <c:cat>
            <c:strRef>
              <c:f>('EAD (1)'!$A$393,'EAD (1)'!$A$398,'EAD (1)'!$A$403,'EAD (1)'!$A$408)</c:f>
              <c:strCache>
                <c:ptCount val="4"/>
                <c:pt idx="0">
                  <c:v>The oil segment portfolio - Oilfield services sector</c:v>
                </c:pt>
                <c:pt idx="1">
                  <c:v>The oil segment portfolio - Oilfield services sector</c:v>
                </c:pt>
                <c:pt idx="2">
                  <c:v>The oil segment portfolio - Oilfield services sector</c:v>
                </c:pt>
                <c:pt idx="3">
                  <c:v>The oil segment portfolio - Oilfield services sector</c:v>
                </c:pt>
              </c:strCache>
            </c:strRef>
          </c:cat>
          <c:val>
            <c:numRef>
              <c:f>('EAD (1)'!$E$393,'EAD (1)'!$E$398,'EAD (1)'!$E$403,'EAD (1)'!$E$408)</c:f>
              <c:numCache>
                <c:formatCode>_(* #,##0.0_);_(* \(#,##0.0\);_(* "-"_);_(@_)</c:formatCode>
                <c:ptCount val="4"/>
                <c:pt idx="0">
                  <c:v>17.607234727459989</c:v>
                </c:pt>
                <c:pt idx="1">
                  <c:v>7.4369737782400032</c:v>
                </c:pt>
                <c:pt idx="2">
                  <c:v>0.7479693283200004</c:v>
                </c:pt>
                <c:pt idx="3" formatCode="_(* #,##0.0_);_(* \(#,##0.0\);_(* &quot;0,0&quot;_);_(@_)">
                  <c:v>0</c:v>
                </c:pt>
              </c:numCache>
            </c:numRef>
          </c:val>
        </c:ser>
        <c:ser>
          <c:idx val="2"/>
          <c:order val="4"/>
          <c:tx>
            <c:strRef>
              <c:f>'EAD (1)'!$D$323</c:f>
              <c:strCache>
                <c:ptCount val="1"/>
                <c:pt idx="0">
                  <c:v>30 June 2015</c:v>
                </c:pt>
              </c:strCache>
            </c:strRef>
          </c:tx>
          <c:spPr>
            <a:solidFill>
              <a:srgbClr val="80B9BA"/>
            </a:solidFill>
            <a:ln>
              <a:solidFill>
                <a:schemeClr val="tx1">
                  <a:lumMod val="60000"/>
                  <a:lumOff val="40000"/>
                </a:schemeClr>
              </a:solidFill>
            </a:ln>
          </c:spPr>
          <c:invertIfNegative val="0"/>
          <c:cat>
            <c:strRef>
              <c:f>('EAD (1)'!$A$393,'EAD (1)'!$A$398,'EAD (1)'!$A$403,'EAD (1)'!$A$408)</c:f>
              <c:strCache>
                <c:ptCount val="4"/>
                <c:pt idx="0">
                  <c:v>The oil segment portfolio - Oilfield services sector</c:v>
                </c:pt>
                <c:pt idx="1">
                  <c:v>The oil segment portfolio - Oilfield services sector</c:v>
                </c:pt>
                <c:pt idx="2">
                  <c:v>The oil segment portfolio - Oilfield services sector</c:v>
                </c:pt>
                <c:pt idx="3">
                  <c:v>The oil segment portfolio - Oilfield services sector</c:v>
                </c:pt>
              </c:strCache>
            </c:strRef>
          </c:cat>
          <c:val>
            <c:numRef>
              <c:f>('EAD (1)'!$D$393,'EAD (1)'!$D$398,'EAD (1)'!$D$403,'EAD (1)'!$D$408)</c:f>
              <c:numCache>
                <c:formatCode>_(* #,##0.0_);_(* \(#,##0.0\);_(* "-"_);_(@_)</c:formatCode>
                <c:ptCount val="4"/>
                <c:pt idx="0">
                  <c:v>15.929383709399996</c:v>
                </c:pt>
                <c:pt idx="1">
                  <c:v>6.4372969578100001</c:v>
                </c:pt>
                <c:pt idx="2">
                  <c:v>0.62827565517999995</c:v>
                </c:pt>
                <c:pt idx="3" formatCode="_(* #,##0.0_);_(* \(#,##0.0\);_(* &quot;0,0&quot;_);_(@_)">
                  <c:v>1.1536737300000001E-2</c:v>
                </c:pt>
              </c:numCache>
            </c:numRef>
          </c:val>
        </c:ser>
        <c:ser>
          <c:idx val="1"/>
          <c:order val="5"/>
          <c:tx>
            <c:strRef>
              <c:f>'EAD (1)'!$C$323</c:f>
              <c:strCache>
                <c:ptCount val="1"/>
                <c:pt idx="0">
                  <c:v>30 Sept. 2015</c:v>
                </c:pt>
              </c:strCache>
            </c:strRef>
          </c:tx>
          <c:spPr>
            <a:solidFill>
              <a:srgbClr val="C0C0C0"/>
            </a:solidFill>
            <a:ln>
              <a:solidFill>
                <a:schemeClr val="tx1">
                  <a:lumMod val="60000"/>
                  <a:lumOff val="40000"/>
                </a:schemeClr>
              </a:solidFill>
            </a:ln>
          </c:spPr>
          <c:invertIfNegative val="0"/>
          <c:cat>
            <c:strRef>
              <c:f>('EAD (1)'!$A$393,'EAD (1)'!$A$398,'EAD (1)'!$A$403,'EAD (1)'!$A$408)</c:f>
              <c:strCache>
                <c:ptCount val="4"/>
                <c:pt idx="0">
                  <c:v>The oil segment portfolio - Oilfield services sector</c:v>
                </c:pt>
                <c:pt idx="1">
                  <c:v>The oil segment portfolio - Oilfield services sector</c:v>
                </c:pt>
                <c:pt idx="2">
                  <c:v>The oil segment portfolio - Oilfield services sector</c:v>
                </c:pt>
                <c:pt idx="3">
                  <c:v>The oil segment portfolio - Oilfield services sector</c:v>
                </c:pt>
              </c:strCache>
            </c:strRef>
          </c:cat>
          <c:val>
            <c:numRef>
              <c:f>('EAD (1)'!$C$393,'EAD (1)'!$C$398,'EAD (1)'!$C$403,'EAD (1)'!$C$408)</c:f>
              <c:numCache>
                <c:formatCode>_(* #,##0.0_);_(* \(#,##0.0\);_(* "-"_);_(@_)</c:formatCode>
                <c:ptCount val="4"/>
                <c:pt idx="0">
                  <c:v>16.45092970004</c:v>
                </c:pt>
                <c:pt idx="1">
                  <c:v>5.9071591533999968</c:v>
                </c:pt>
                <c:pt idx="2">
                  <c:v>1.8610413599299995</c:v>
                </c:pt>
                <c:pt idx="3" formatCode="_(* #,##0.0_);_(* \(#,##0.0\);_(* &quot;0,0&quot;_);_(@_)">
                  <c:v>0.11288531151999999</c:v>
                </c:pt>
              </c:numCache>
            </c:numRef>
          </c:val>
        </c:ser>
        <c:ser>
          <c:idx val="0"/>
          <c:order val="6"/>
          <c:tx>
            <c:strRef>
              <c:f>'EAD (1)'!$B$323</c:f>
              <c:strCache>
                <c:ptCount val="1"/>
                <c:pt idx="0">
                  <c:v>31 Dec. 2015</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(1)'!$A$393,'EAD (1)'!$A$398,'EAD (1)'!$A$403,'EAD (1)'!$A$408)</c:f>
              <c:strCache>
                <c:ptCount val="4"/>
                <c:pt idx="0">
                  <c:v>The oil segment portfolio - Oilfield services sector</c:v>
                </c:pt>
                <c:pt idx="1">
                  <c:v>The oil segment portfolio - Oilfield services sector</c:v>
                </c:pt>
                <c:pt idx="2">
                  <c:v>The oil segment portfolio - Oilfield services sector</c:v>
                </c:pt>
                <c:pt idx="3">
                  <c:v>The oil segment portfolio - Oilfield services sector</c:v>
                </c:pt>
              </c:strCache>
            </c:strRef>
          </c:cat>
          <c:val>
            <c:numRef>
              <c:f>('EAD (1)'!$B$393,'EAD (1)'!$B$398,'EAD (1)'!$B$403,'EAD (1)'!$B$408)</c:f>
              <c:numCache>
                <c:formatCode>_(* #,##0.0_);_(* \(#,##0.0\);_(* "-"_);_(@_)</c:formatCode>
                <c:ptCount val="4"/>
                <c:pt idx="0">
                  <c:v>13.966921212239995</c:v>
                </c:pt>
                <c:pt idx="1">
                  <c:v>6.3646655724400052</c:v>
                </c:pt>
                <c:pt idx="2">
                  <c:v>1.2643808433399999</c:v>
                </c:pt>
                <c:pt idx="3">
                  <c:v>1.40568075106</c:v>
                </c:pt>
              </c:numCache>
            </c:numRef>
          </c:val>
        </c:ser>
        <c:dLbls>
          <c:showLegendKey val="0"/>
          <c:showVal val="0"/>
          <c:showCatName val="0"/>
          <c:showSerName val="0"/>
          <c:showPercent val="0"/>
          <c:showBubbleSize val="0"/>
        </c:dLbls>
        <c:gapWidth val="150"/>
        <c:axId val="118694656"/>
        <c:axId val="118696192"/>
      </c:barChart>
      <c:catAx>
        <c:axId val="118694656"/>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118696192"/>
        <c:crosses val="autoZero"/>
        <c:auto val="1"/>
        <c:lblAlgn val="ctr"/>
        <c:lblOffset val="100"/>
        <c:noMultiLvlLbl val="0"/>
      </c:catAx>
      <c:valAx>
        <c:axId val="118696192"/>
        <c:scaling>
          <c:orientation val="minMax"/>
          <c:max val="10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118694656"/>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737503673857608"/>
          <c:y val="0.16855743188044131"/>
          <c:w val="0.40687574792882514"/>
          <c:h val="0.63372657936917198"/>
        </c:manualLayout>
      </c:layout>
      <c:pieChart>
        <c:varyColors val="1"/>
        <c:ser>
          <c:idx val="0"/>
          <c:order val="0"/>
          <c:tx>
            <c:strRef>
              <c:f>'EAD (1)'!$B$6:$B$7</c:f>
              <c:strCache>
                <c:ptCount val="1"/>
                <c:pt idx="0">
                  <c:v>31 Dec. 2015</c:v>
                </c:pt>
              </c:strCache>
            </c:strRef>
          </c:tx>
          <c:dPt>
            <c:idx val="0"/>
            <c:bubble3D val="0"/>
            <c:spPr>
              <a:solidFill>
                <a:schemeClr val="accent2"/>
              </a:solidFill>
              <a:ln>
                <a:solidFill>
                  <a:schemeClr val="tx1">
                    <a:lumMod val="60000"/>
                    <a:lumOff val="40000"/>
                  </a:schemeClr>
                </a:solidFill>
              </a:ln>
            </c:spPr>
          </c:dPt>
          <c:dPt>
            <c:idx val="1"/>
            <c:bubble3D val="0"/>
            <c:spPr>
              <a:solidFill>
                <a:srgbClr val="80B9BA"/>
              </a:solidFill>
              <a:ln>
                <a:solidFill>
                  <a:schemeClr val="tx1">
                    <a:lumMod val="60000"/>
                    <a:lumOff val="40000"/>
                  </a:schemeClr>
                </a:solidFill>
              </a:ln>
            </c:spPr>
          </c:dPt>
          <c:dPt>
            <c:idx val="2"/>
            <c:bubble3D val="0"/>
            <c:spPr>
              <a:solidFill>
                <a:schemeClr val="bg1"/>
              </a:solidFill>
              <a:ln>
                <a:solidFill>
                  <a:schemeClr val="tx1">
                    <a:lumMod val="60000"/>
                    <a:lumOff val="40000"/>
                  </a:schemeClr>
                </a:solidFill>
              </a:ln>
            </c:spPr>
          </c:dPt>
          <c:dPt>
            <c:idx val="3"/>
            <c:bubble3D val="0"/>
            <c:spPr>
              <a:solidFill>
                <a:schemeClr val="accent2"/>
              </a:solidFill>
              <a:ln>
                <a:solidFill>
                  <a:schemeClr val="tx1">
                    <a:lumMod val="60000"/>
                    <a:lumOff val="40000"/>
                  </a:schemeClr>
                </a:solidFill>
              </a:ln>
            </c:spPr>
          </c:dPt>
          <c:dPt>
            <c:idx val="4"/>
            <c:bubble3D val="0"/>
            <c:spPr>
              <a:solidFill>
                <a:srgbClr val="80B9BA"/>
              </a:solidFill>
              <a:ln>
                <a:solidFill>
                  <a:schemeClr val="tx1">
                    <a:lumMod val="60000"/>
                    <a:lumOff val="40000"/>
                  </a:schemeClr>
                </a:solidFill>
              </a:ln>
            </c:spPr>
          </c:dPt>
          <c:dPt>
            <c:idx val="5"/>
            <c:bubble3D val="0"/>
            <c:spPr>
              <a:solidFill>
                <a:schemeClr val="bg1"/>
              </a:solidFill>
              <a:ln>
                <a:solidFill>
                  <a:schemeClr val="tx1">
                    <a:lumMod val="60000"/>
                    <a:lumOff val="40000"/>
                  </a:schemeClr>
                </a:solidFill>
              </a:ln>
            </c:spPr>
          </c:dPt>
          <c:dPt>
            <c:idx val="6"/>
            <c:bubble3D val="0"/>
            <c:spPr>
              <a:solidFill>
                <a:schemeClr val="accent2"/>
              </a:solidFill>
              <a:ln>
                <a:solidFill>
                  <a:schemeClr val="tx1">
                    <a:lumMod val="60000"/>
                    <a:lumOff val="40000"/>
                  </a:schemeClr>
                </a:solidFill>
              </a:ln>
            </c:spPr>
          </c:dPt>
          <c:dPt>
            <c:idx val="7"/>
            <c:bubble3D val="0"/>
            <c:spPr>
              <a:solidFill>
                <a:srgbClr val="80B9BA"/>
              </a:solidFill>
              <a:ln>
                <a:solidFill>
                  <a:schemeClr val="tx1">
                    <a:lumMod val="60000"/>
                    <a:lumOff val="40000"/>
                  </a:schemeClr>
                </a:solidFill>
              </a:ln>
            </c:spPr>
          </c:dPt>
          <c:dPt>
            <c:idx val="8"/>
            <c:bubble3D val="0"/>
            <c:spPr>
              <a:solidFill>
                <a:schemeClr val="bg1"/>
              </a:solidFill>
              <a:ln>
                <a:solidFill>
                  <a:schemeClr val="tx1">
                    <a:lumMod val="60000"/>
                    <a:lumOff val="40000"/>
                  </a:schemeClr>
                </a:solidFill>
              </a:ln>
            </c:spPr>
          </c:dPt>
          <c:dPt>
            <c:idx val="9"/>
            <c:bubble3D val="0"/>
            <c:spPr>
              <a:solidFill>
                <a:schemeClr val="accent2"/>
              </a:solidFill>
              <a:ln>
                <a:solidFill>
                  <a:schemeClr val="tx1">
                    <a:lumMod val="60000"/>
                    <a:lumOff val="40000"/>
                  </a:schemeClr>
                </a:solidFill>
              </a:ln>
            </c:spPr>
          </c:dPt>
          <c:dPt>
            <c:idx val="10"/>
            <c:bubble3D val="0"/>
            <c:spPr>
              <a:solidFill>
                <a:srgbClr val="80B9BA"/>
              </a:solidFill>
              <a:ln>
                <a:solidFill>
                  <a:schemeClr val="tx1">
                    <a:lumMod val="60000"/>
                    <a:lumOff val="40000"/>
                  </a:schemeClr>
                </a:solidFill>
              </a:ln>
            </c:spPr>
          </c:dPt>
          <c:dPt>
            <c:idx val="11"/>
            <c:bubble3D val="0"/>
            <c:spPr>
              <a:solidFill>
                <a:schemeClr val="bg1"/>
              </a:solidFill>
              <a:ln>
                <a:solidFill>
                  <a:schemeClr val="tx1">
                    <a:lumMod val="60000"/>
                    <a:lumOff val="40000"/>
                  </a:schemeClr>
                </a:solidFill>
              </a:ln>
            </c:spPr>
          </c:dPt>
          <c:dPt>
            <c:idx val="12"/>
            <c:bubble3D val="0"/>
            <c:spPr>
              <a:solidFill>
                <a:srgbClr val="80B9BA"/>
              </a:solidFill>
              <a:ln>
                <a:solidFill>
                  <a:schemeClr val="tx1">
                    <a:lumMod val="60000"/>
                    <a:lumOff val="40000"/>
                  </a:schemeClr>
                </a:solidFill>
              </a:ln>
            </c:spPr>
          </c:dPt>
          <c:dPt>
            <c:idx val="13"/>
            <c:bubble3D val="0"/>
            <c:spPr>
              <a:solidFill>
                <a:schemeClr val="bg1"/>
              </a:solidFill>
              <a:ln>
                <a:solidFill>
                  <a:schemeClr val="tx1">
                    <a:lumMod val="60000"/>
                    <a:lumOff val="40000"/>
                  </a:schemeClr>
                </a:solidFill>
              </a:ln>
            </c:spPr>
          </c:dPt>
          <c:dLbls>
            <c:dLbl>
              <c:idx val="0"/>
              <c:layout>
                <c:manualLayout>
                  <c:x val="-0.13222904664444343"/>
                  <c:y val="-4.7448255651166608E-2"/>
                </c:manualLayout>
              </c:layout>
              <c:showLegendKey val="0"/>
              <c:showVal val="0"/>
              <c:showCatName val="1"/>
              <c:showSerName val="0"/>
              <c:showPercent val="1"/>
              <c:showBubbleSize val="0"/>
              <c:separator>
</c:separator>
            </c:dLbl>
            <c:dLbl>
              <c:idx val="1"/>
              <c:layout>
                <c:manualLayout>
                  <c:x val="-1.8468702283045542E-2"/>
                  <c:y val="-0.17958952911662712"/>
                </c:manualLayout>
              </c:layout>
              <c:showLegendKey val="0"/>
              <c:showVal val="0"/>
              <c:showCatName val="1"/>
              <c:showSerName val="0"/>
              <c:showPercent val="1"/>
              <c:showBubbleSize val="0"/>
              <c:separator>
</c:separator>
            </c:dLbl>
            <c:dLbl>
              <c:idx val="2"/>
              <c:layout>
                <c:manualLayout>
                  <c:x val="8.6394784053746274E-2"/>
                  <c:y val="-0.21073284246104235"/>
                </c:manualLayout>
              </c:layout>
              <c:showLegendKey val="0"/>
              <c:showVal val="0"/>
              <c:showCatName val="1"/>
              <c:showSerName val="0"/>
              <c:showPercent val="1"/>
              <c:showBubbleSize val="0"/>
              <c:separator>
</c:separator>
            </c:dLbl>
            <c:dLbl>
              <c:idx val="3"/>
              <c:layout>
                <c:manualLayout>
                  <c:x val="0.12094638201457733"/>
                  <c:y val="-0.17626854572231257"/>
                </c:manualLayout>
              </c:layout>
              <c:showLegendKey val="0"/>
              <c:showVal val="0"/>
              <c:showCatName val="1"/>
              <c:showSerName val="0"/>
              <c:showPercent val="1"/>
              <c:showBubbleSize val="0"/>
              <c:separator>
</c:separator>
            </c:dLbl>
            <c:dLbl>
              <c:idx val="4"/>
              <c:layout>
                <c:manualLayout>
                  <c:x val="0.17838600002236796"/>
                  <c:y val="-0.17320654984818107"/>
                </c:manualLayout>
              </c:layout>
              <c:showLegendKey val="0"/>
              <c:showVal val="0"/>
              <c:showCatName val="1"/>
              <c:showSerName val="0"/>
              <c:showPercent val="1"/>
              <c:showBubbleSize val="0"/>
              <c:separator>
</c:separator>
            </c:dLbl>
            <c:dLbl>
              <c:idx val="5"/>
              <c:layout>
                <c:manualLayout>
                  <c:x val="0.17755937214438389"/>
                  <c:y val="-0.12916176421991346"/>
                </c:manualLayout>
              </c:layout>
              <c:showLegendKey val="0"/>
              <c:showVal val="0"/>
              <c:showCatName val="1"/>
              <c:showSerName val="0"/>
              <c:showPercent val="1"/>
              <c:showBubbleSize val="0"/>
              <c:separator>
</c:separator>
            </c:dLbl>
            <c:dLbl>
              <c:idx val="6"/>
              <c:layout>
                <c:manualLayout>
                  <c:x val="0.20495058982349701"/>
                  <c:y val="-5.7598465851176193E-2"/>
                </c:manualLayout>
              </c:layout>
              <c:showLegendKey val="0"/>
              <c:showVal val="0"/>
              <c:showCatName val="1"/>
              <c:showSerName val="0"/>
              <c:showPercent val="1"/>
              <c:showBubbleSize val="0"/>
              <c:separator>
</c:separator>
            </c:dLbl>
            <c:dLbl>
              <c:idx val="7"/>
              <c:layout>
                <c:manualLayout>
                  <c:x val="0.19902686195215755"/>
                  <c:y val="2.3035799965314629E-2"/>
                </c:manualLayout>
              </c:layout>
              <c:showLegendKey val="0"/>
              <c:showVal val="0"/>
              <c:showCatName val="1"/>
              <c:showSerName val="0"/>
              <c:showPercent val="1"/>
              <c:showBubbleSize val="0"/>
              <c:separator>
</c:separator>
            </c:dLbl>
            <c:dLbl>
              <c:idx val="8"/>
              <c:layout>
                <c:manualLayout>
                  <c:x val="0.1584464395791928"/>
                  <c:y val="9.1609598471999246E-2"/>
                </c:manualLayout>
              </c:layout>
              <c:showLegendKey val="0"/>
              <c:showVal val="0"/>
              <c:showCatName val="1"/>
              <c:showSerName val="0"/>
              <c:showPercent val="1"/>
              <c:showBubbleSize val="0"/>
              <c:separator>
</c:separator>
            </c:dLbl>
            <c:dLbl>
              <c:idx val="9"/>
              <c:layout>
                <c:manualLayout>
                  <c:x val="3.4190421116411442E-2"/>
                  <c:y val="0.11426268097425429"/>
                </c:manualLayout>
              </c:layout>
              <c:showLegendKey val="0"/>
              <c:showVal val="0"/>
              <c:showCatName val="1"/>
              <c:showSerName val="0"/>
              <c:showPercent val="1"/>
              <c:showBubbleSize val="0"/>
              <c:separator>
</c:separator>
            </c:dLbl>
            <c:dLbl>
              <c:idx val="10"/>
              <c:layout>
                <c:manualLayout>
                  <c:x val="-0.14556643910551825"/>
                  <c:y val="0.10597712968563117"/>
                </c:manualLayout>
              </c:layout>
              <c:showLegendKey val="0"/>
              <c:showVal val="0"/>
              <c:showCatName val="1"/>
              <c:showSerName val="0"/>
              <c:showPercent val="1"/>
              <c:showBubbleSize val="0"/>
              <c:separator>
</c:separator>
            </c:dLbl>
            <c:dLbl>
              <c:idx val="11"/>
              <c:layout>
                <c:manualLayout>
                  <c:x val="-0.19963441535073956"/>
                  <c:y val="1.774538427113213E-2"/>
                </c:manualLayout>
              </c:layout>
              <c:showLegendKey val="0"/>
              <c:showVal val="0"/>
              <c:showCatName val="1"/>
              <c:showSerName val="0"/>
              <c:showPercent val="1"/>
              <c:showBubbleSize val="0"/>
              <c:separator>
</c:separator>
            </c:dLbl>
            <c:dLbl>
              <c:idx val="12"/>
              <c:layout>
                <c:manualLayout>
                  <c:x val="2.5808190754004364E-2"/>
                  <c:y val="0.18258543322002949"/>
                </c:manualLayout>
              </c:layout>
              <c:showLegendKey val="0"/>
              <c:showVal val="0"/>
              <c:showCatName val="1"/>
              <c:showSerName val="0"/>
              <c:showPercent val="1"/>
              <c:showBubbleSize val="0"/>
              <c:separator>
</c:separator>
            </c:dLbl>
            <c:dLbl>
              <c:idx val="13"/>
              <c:layout>
                <c:manualLayout>
                  <c:x val="-0.11918227325626912"/>
                  <c:y val="-3.3080724437534695E-2"/>
                </c:manualLayout>
              </c:layout>
              <c:showLegendKey val="0"/>
              <c:showVal val="0"/>
              <c:showCatName val="1"/>
              <c:showSerName val="0"/>
              <c:showPercent val="1"/>
              <c:showBubbleSize val="0"/>
              <c:separator>
</c:separator>
            </c:dLbl>
            <c:numFmt formatCode="0%" sourceLinked="0"/>
            <c:txPr>
              <a:bodyPr/>
              <a:lstStyle/>
              <a:p>
                <a:pPr>
                  <a:defRPr sz="9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leaderLines>
              <c:spPr>
                <a:ln w="3175"/>
              </c:spPr>
            </c:leaderLines>
          </c:dLbls>
          <c:cat>
            <c:strRef>
              <c:f>'EAD (1)'!$A$8:$A$21</c:f>
              <c:strCache>
                <c:ptCount val="14"/>
                <c:pt idx="0">
                  <c:v>Commercial real estate</c:v>
                </c:pt>
                <c:pt idx="1">
                  <c:v>Shipping</c:v>
                </c:pt>
                <c:pt idx="2">
                  <c:v>Logistics</c:v>
                </c:pt>
                <c:pt idx="3">
                  <c:v>Oil, gas and offshore</c:v>
                </c:pt>
                <c:pt idx="4">
                  <c:v>Energy</c:v>
                </c:pt>
                <c:pt idx="5">
                  <c:v>Other corporate customers</c:v>
                </c:pt>
                <c:pt idx="6">
                  <c:v>Public sector</c:v>
                </c:pt>
                <c:pt idx="7">
                  <c:v>Fishing and fish farming</c:v>
                </c:pt>
                <c:pt idx="8">
                  <c:v>Trade</c:v>
                </c:pt>
                <c:pt idx="9">
                  <c:v>Manufacturing</c:v>
                </c:pt>
                <c:pt idx="10">
                  <c:v>Telecom and media</c:v>
                </c:pt>
                <c:pt idx="11">
                  <c:v>Services</c:v>
                </c:pt>
                <c:pt idx="12">
                  <c:v>Residential mortgages</c:v>
                </c:pt>
                <c:pt idx="13">
                  <c:v>Consumer finance</c:v>
                </c:pt>
              </c:strCache>
            </c:strRef>
          </c:cat>
          <c:val>
            <c:numRef>
              <c:f>'EAD (1)'!$B$8:$B$21</c:f>
              <c:numCache>
                <c:formatCode>#,##0.0_);\(#,##0.0\)</c:formatCode>
                <c:ptCount val="14"/>
                <c:pt idx="0">
                  <c:v>214.67921266932862</c:v>
                </c:pt>
                <c:pt idx="1">
                  <c:v>133.50821923945</c:v>
                </c:pt>
                <c:pt idx="2">
                  <c:v>32.161425116200007</c:v>
                </c:pt>
                <c:pt idx="3">
                  <c:v>142.33948661647142</c:v>
                </c:pt>
                <c:pt idx="4">
                  <c:v>49.862703788909798</c:v>
                </c:pt>
                <c:pt idx="5">
                  <c:v>111.83408192736088</c:v>
                </c:pt>
                <c:pt idx="6">
                  <c:v>34.596731424505521</c:v>
                </c:pt>
                <c:pt idx="7">
                  <c:v>38.550628848868918</c:v>
                </c:pt>
                <c:pt idx="8">
                  <c:v>49.401348865974789</c:v>
                </c:pt>
                <c:pt idx="9">
                  <c:v>90.993243204619063</c:v>
                </c:pt>
                <c:pt idx="10">
                  <c:v>38.261168760000636</c:v>
                </c:pt>
                <c:pt idx="11">
                  <c:v>37.423903591524741</c:v>
                </c:pt>
                <c:pt idx="12">
                  <c:v>803.26952415341577</c:v>
                </c:pt>
                <c:pt idx="13">
                  <c:v>134.74756755285878</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405535970753373E-2"/>
          <c:y val="8.819444444444445E-2"/>
          <c:w val="0.895087478783131"/>
          <c:h val="0.76187494715604775"/>
        </c:manualLayout>
      </c:layout>
      <c:barChart>
        <c:barDir val="col"/>
        <c:grouping val="clustered"/>
        <c:varyColors val="0"/>
        <c:ser>
          <c:idx val="6"/>
          <c:order val="0"/>
          <c:tx>
            <c:strRef>
              <c:f>'EAD (1)'!$H$323</c:f>
              <c:strCache>
                <c:ptCount val="1"/>
                <c:pt idx="0">
                  <c:v>30 June 2014</c:v>
                </c:pt>
              </c:strCache>
            </c:strRef>
          </c:tx>
          <c:spPr>
            <a:ln>
              <a:solidFill>
                <a:schemeClr val="tx1">
                  <a:lumMod val="60000"/>
                  <a:lumOff val="40000"/>
                </a:schemeClr>
              </a:solidFill>
            </a:ln>
          </c:spPr>
          <c:invertIfNegative val="0"/>
          <c:cat>
            <c:strRef>
              <c:f>('EAD (1)'!$A$67,'EAD (1)'!$A$72,'EAD (1)'!$A$77,'EAD (1)'!$A$82)</c:f>
              <c:strCache>
                <c:ptCount val="4"/>
                <c:pt idx="0">
                  <c:v>Total DNB Group *)</c:v>
                </c:pt>
                <c:pt idx="1">
                  <c:v>Total DNB Group *)</c:v>
                </c:pt>
                <c:pt idx="2">
                  <c:v>Total DNB Group *)</c:v>
                </c:pt>
                <c:pt idx="3">
                  <c:v>Total DNB Group *)</c:v>
                </c:pt>
              </c:strCache>
            </c:strRef>
          </c:cat>
          <c:val>
            <c:numRef>
              <c:f>('EAD (1)'!$H$67,'EAD (1)'!$H$72,'EAD (1)'!$H$77,'EAD (1)'!$H$82)</c:f>
              <c:numCache>
                <c:formatCode>_(* #,##0.0_);_(* \(#,##0.0\);_(* "-"_);_(@_)</c:formatCode>
                <c:ptCount val="4"/>
                <c:pt idx="0">
                  <c:v>1185.1440632085628</c:v>
                </c:pt>
                <c:pt idx="1">
                  <c:v>526.6053486654007</c:v>
                </c:pt>
                <c:pt idx="2">
                  <c:v>73.253556063205039</c:v>
                </c:pt>
                <c:pt idx="3">
                  <c:v>19.027306292620946</c:v>
                </c:pt>
              </c:numCache>
            </c:numRef>
          </c:val>
        </c:ser>
        <c:ser>
          <c:idx val="5"/>
          <c:order val="1"/>
          <c:tx>
            <c:strRef>
              <c:f>'EAD (1)'!$G$323</c:f>
              <c:strCache>
                <c:ptCount val="1"/>
                <c:pt idx="0">
                  <c:v>30 Sept. 2014</c:v>
                </c:pt>
              </c:strCache>
            </c:strRef>
          </c:tx>
          <c:spPr>
            <a:ln>
              <a:solidFill>
                <a:schemeClr val="tx1">
                  <a:lumMod val="60000"/>
                  <a:lumOff val="40000"/>
                </a:schemeClr>
              </a:solidFill>
            </a:ln>
          </c:spPr>
          <c:invertIfNegative val="0"/>
          <c:cat>
            <c:strRef>
              <c:f>('EAD (1)'!$A$67,'EAD (1)'!$A$72,'EAD (1)'!$A$77,'EAD (1)'!$A$82)</c:f>
              <c:strCache>
                <c:ptCount val="4"/>
                <c:pt idx="0">
                  <c:v>Total DNB Group *)</c:v>
                </c:pt>
                <c:pt idx="1">
                  <c:v>Total DNB Group *)</c:v>
                </c:pt>
                <c:pt idx="2">
                  <c:v>Total DNB Group *)</c:v>
                </c:pt>
                <c:pt idx="3">
                  <c:v>Total DNB Group *)</c:v>
                </c:pt>
              </c:strCache>
            </c:strRef>
          </c:cat>
          <c:val>
            <c:numRef>
              <c:f>('EAD (1)'!$G$67,'EAD (1)'!$G$72,'EAD (1)'!$G$77,'EAD (1)'!$G$82)</c:f>
              <c:numCache>
                <c:formatCode>_(* #,##0.0_);_(* \(#,##0.0\);_(* "-"_);_(@_)</c:formatCode>
                <c:ptCount val="4"/>
                <c:pt idx="0">
                  <c:v>1194.7241933297983</c:v>
                </c:pt>
                <c:pt idx="1">
                  <c:v>548.39855965893923</c:v>
                </c:pt>
                <c:pt idx="2">
                  <c:v>72.388576444023272</c:v>
                </c:pt>
                <c:pt idx="3">
                  <c:v>18.326962242993748</c:v>
                </c:pt>
              </c:numCache>
            </c:numRef>
          </c:val>
        </c:ser>
        <c:ser>
          <c:idx val="4"/>
          <c:order val="2"/>
          <c:tx>
            <c:strRef>
              <c:f>'EAD (1)'!$F$323</c:f>
              <c:strCache>
                <c:ptCount val="1"/>
                <c:pt idx="0">
                  <c:v>31 Dec. 2014</c:v>
                </c:pt>
              </c:strCache>
            </c:strRef>
          </c:tx>
          <c:spPr>
            <a:ln>
              <a:solidFill>
                <a:schemeClr val="tx1">
                  <a:lumMod val="60000"/>
                  <a:lumOff val="40000"/>
                </a:schemeClr>
              </a:solidFill>
            </a:ln>
          </c:spPr>
          <c:invertIfNegative val="0"/>
          <c:cat>
            <c:strRef>
              <c:f>('EAD (1)'!$A$67,'EAD (1)'!$A$72,'EAD (1)'!$A$77,'EAD (1)'!$A$82)</c:f>
              <c:strCache>
                <c:ptCount val="4"/>
                <c:pt idx="0">
                  <c:v>Total DNB Group *)</c:v>
                </c:pt>
                <c:pt idx="1">
                  <c:v>Total DNB Group *)</c:v>
                </c:pt>
                <c:pt idx="2">
                  <c:v>Total DNB Group *)</c:v>
                </c:pt>
                <c:pt idx="3">
                  <c:v>Total DNB Group *)</c:v>
                </c:pt>
              </c:strCache>
            </c:strRef>
          </c:cat>
          <c:val>
            <c:numRef>
              <c:f>('EAD (1)'!$F$67,'EAD (1)'!$F$72,'EAD (1)'!$F$77,'EAD (1)'!$F$82)</c:f>
              <c:numCache>
                <c:formatCode>_(* #,##0.0_);_(* \(#,##0.0\);_(* "-"_);_(@_)</c:formatCode>
                <c:ptCount val="4"/>
                <c:pt idx="0">
                  <c:v>1273.8026726197918</c:v>
                </c:pt>
                <c:pt idx="1">
                  <c:v>541.79568514159519</c:v>
                </c:pt>
                <c:pt idx="2">
                  <c:v>73.369144575135635</c:v>
                </c:pt>
                <c:pt idx="3">
                  <c:v>20.614390553207112</c:v>
                </c:pt>
              </c:numCache>
            </c:numRef>
          </c:val>
        </c:ser>
        <c:ser>
          <c:idx val="3"/>
          <c:order val="3"/>
          <c:tx>
            <c:strRef>
              <c:f>'EAD (1)'!$E$323</c:f>
              <c:strCache>
                <c:ptCount val="1"/>
                <c:pt idx="0">
                  <c:v>31 March 2015</c:v>
                </c:pt>
              </c:strCache>
            </c:strRef>
          </c:tx>
          <c:spPr>
            <a:ln>
              <a:solidFill>
                <a:schemeClr val="tx1">
                  <a:lumMod val="60000"/>
                  <a:lumOff val="40000"/>
                </a:schemeClr>
              </a:solidFill>
            </a:ln>
          </c:spPr>
          <c:invertIfNegative val="0"/>
          <c:cat>
            <c:strRef>
              <c:f>('EAD (1)'!$A$67,'EAD (1)'!$A$72,'EAD (1)'!$A$77,'EAD (1)'!$A$82)</c:f>
              <c:strCache>
                <c:ptCount val="4"/>
                <c:pt idx="0">
                  <c:v>Total DNB Group *)</c:v>
                </c:pt>
                <c:pt idx="1">
                  <c:v>Total DNB Group *)</c:v>
                </c:pt>
                <c:pt idx="2">
                  <c:v>Total DNB Group *)</c:v>
                </c:pt>
                <c:pt idx="3">
                  <c:v>Total DNB Group *)</c:v>
                </c:pt>
              </c:strCache>
            </c:strRef>
          </c:cat>
          <c:val>
            <c:numRef>
              <c:f>('EAD (1)'!$E$67,'EAD (1)'!$E$72,'EAD (1)'!$E$77,'EAD (1)'!$E$82)</c:f>
              <c:numCache>
                <c:formatCode>_(* #,##0.0_);_(* \(#,##0.0\);_(* "-"_);_(@_)</c:formatCode>
                <c:ptCount val="4"/>
                <c:pt idx="0">
                  <c:v>1290.2791279431221</c:v>
                </c:pt>
                <c:pt idx="1">
                  <c:v>560.91663924730904</c:v>
                </c:pt>
                <c:pt idx="2">
                  <c:v>72.749868859792173</c:v>
                </c:pt>
                <c:pt idx="3">
                  <c:v>18.217669720650932</c:v>
                </c:pt>
              </c:numCache>
            </c:numRef>
          </c:val>
        </c:ser>
        <c:ser>
          <c:idx val="2"/>
          <c:order val="4"/>
          <c:tx>
            <c:strRef>
              <c:f>'EAD (1)'!$D$323</c:f>
              <c:strCache>
                <c:ptCount val="1"/>
                <c:pt idx="0">
                  <c:v>30 June 2015</c:v>
                </c:pt>
              </c:strCache>
            </c:strRef>
          </c:tx>
          <c:spPr>
            <a:solidFill>
              <a:srgbClr val="80B9BA"/>
            </a:solidFill>
            <a:ln>
              <a:solidFill>
                <a:schemeClr val="tx1">
                  <a:lumMod val="60000"/>
                  <a:lumOff val="40000"/>
                </a:schemeClr>
              </a:solidFill>
            </a:ln>
          </c:spPr>
          <c:invertIfNegative val="0"/>
          <c:cat>
            <c:strRef>
              <c:f>('EAD (1)'!$A$67,'EAD (1)'!$A$72,'EAD (1)'!$A$77,'EAD (1)'!$A$82)</c:f>
              <c:strCache>
                <c:ptCount val="4"/>
                <c:pt idx="0">
                  <c:v>Total DNB Group *)</c:v>
                </c:pt>
                <c:pt idx="1">
                  <c:v>Total DNB Group *)</c:v>
                </c:pt>
                <c:pt idx="2">
                  <c:v>Total DNB Group *)</c:v>
                </c:pt>
                <c:pt idx="3">
                  <c:v>Total DNB Group *)</c:v>
                </c:pt>
              </c:strCache>
            </c:strRef>
          </c:cat>
          <c:val>
            <c:numRef>
              <c:f>('EAD (1)'!$D$67,'EAD (1)'!$D$72,'EAD (1)'!$D$77,'EAD (1)'!$D$82)</c:f>
              <c:numCache>
                <c:formatCode>_(* #,##0.0_);_(* \(#,##0.0\);_(* "-"_);_(@_)</c:formatCode>
                <c:ptCount val="4"/>
                <c:pt idx="0">
                  <c:v>1292.4090050097893</c:v>
                </c:pt>
                <c:pt idx="1">
                  <c:v>555.3997174079575</c:v>
                </c:pt>
                <c:pt idx="2">
                  <c:v>73.496558880492515</c:v>
                </c:pt>
                <c:pt idx="3">
                  <c:v>17.834281498281321</c:v>
                </c:pt>
              </c:numCache>
            </c:numRef>
          </c:val>
        </c:ser>
        <c:ser>
          <c:idx val="1"/>
          <c:order val="5"/>
          <c:tx>
            <c:strRef>
              <c:f>'EAD (1)'!$C$323</c:f>
              <c:strCache>
                <c:ptCount val="1"/>
                <c:pt idx="0">
                  <c:v>30 Sept. 2015</c:v>
                </c:pt>
              </c:strCache>
            </c:strRef>
          </c:tx>
          <c:spPr>
            <a:solidFill>
              <a:srgbClr val="C0C0C0"/>
            </a:solidFill>
            <a:ln>
              <a:solidFill>
                <a:schemeClr val="tx1">
                  <a:lumMod val="60000"/>
                  <a:lumOff val="40000"/>
                </a:schemeClr>
              </a:solidFill>
            </a:ln>
          </c:spPr>
          <c:invertIfNegative val="0"/>
          <c:cat>
            <c:strRef>
              <c:f>('EAD (1)'!$A$67,'EAD (1)'!$A$72,'EAD (1)'!$A$77,'EAD (1)'!$A$82)</c:f>
              <c:strCache>
                <c:ptCount val="4"/>
                <c:pt idx="0">
                  <c:v>Total DNB Group *)</c:v>
                </c:pt>
                <c:pt idx="1">
                  <c:v>Total DNB Group *)</c:v>
                </c:pt>
                <c:pt idx="2">
                  <c:v>Total DNB Group *)</c:v>
                </c:pt>
                <c:pt idx="3">
                  <c:v>Total DNB Group *)</c:v>
                </c:pt>
              </c:strCache>
            </c:strRef>
          </c:cat>
          <c:val>
            <c:numRef>
              <c:f>('EAD (1)'!$C$67,'EAD (1)'!$C$72,'EAD (1)'!$C$77,'EAD (1)'!$C$82)</c:f>
              <c:numCache>
                <c:formatCode>_(* #,##0.0_);_(* \(#,##0.0\);_(* "-"_);_(@_)</c:formatCode>
                <c:ptCount val="4"/>
                <c:pt idx="0">
                  <c:v>1346.5448035827596</c:v>
                </c:pt>
                <c:pt idx="1">
                  <c:v>556.83451105983181</c:v>
                </c:pt>
                <c:pt idx="2">
                  <c:v>76.732694371646531</c:v>
                </c:pt>
                <c:pt idx="3">
                  <c:v>18.488003965784241</c:v>
                </c:pt>
              </c:numCache>
            </c:numRef>
          </c:val>
        </c:ser>
        <c:ser>
          <c:idx val="0"/>
          <c:order val="6"/>
          <c:tx>
            <c:strRef>
              <c:f>'EAD (1)'!$B$323</c:f>
              <c:strCache>
                <c:ptCount val="1"/>
                <c:pt idx="0">
                  <c:v>31 Dec. 2015</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8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(1)'!$A$67,'EAD (1)'!$A$72,'EAD (1)'!$A$77,'EAD (1)'!$A$82)</c:f>
              <c:strCache>
                <c:ptCount val="4"/>
                <c:pt idx="0">
                  <c:v>Total DNB Group *)</c:v>
                </c:pt>
                <c:pt idx="1">
                  <c:v>Total DNB Group *)</c:v>
                </c:pt>
                <c:pt idx="2">
                  <c:v>Total DNB Group *)</c:v>
                </c:pt>
                <c:pt idx="3">
                  <c:v>Total DNB Group *)</c:v>
                </c:pt>
              </c:strCache>
            </c:strRef>
          </c:cat>
          <c:val>
            <c:numRef>
              <c:f>('EAD (1)'!$B$67,'EAD (1)'!$B$72,'EAD (1)'!$B$77,'EAD (1)'!$B$82)</c:f>
              <c:numCache>
                <c:formatCode>_(* #,##0.0_);_(* \(#,##0.0\);_(* "-"_);_(@_)</c:formatCode>
                <c:ptCount val="4"/>
                <c:pt idx="0">
                  <c:v>1322.5531961252727</c:v>
                </c:pt>
                <c:pt idx="1">
                  <c:v>505.17035471513555</c:v>
                </c:pt>
                <c:pt idx="2">
                  <c:v>93.234636160035279</c:v>
                </c:pt>
                <c:pt idx="3">
                  <c:v>18.711143447598587</c:v>
                </c:pt>
              </c:numCache>
            </c:numRef>
          </c:val>
        </c:ser>
        <c:dLbls>
          <c:showLegendKey val="0"/>
          <c:showVal val="0"/>
          <c:showCatName val="0"/>
          <c:showSerName val="0"/>
          <c:showPercent val="0"/>
          <c:showBubbleSize val="0"/>
        </c:dLbls>
        <c:gapWidth val="150"/>
        <c:axId val="107797120"/>
        <c:axId val="108077440"/>
      </c:barChart>
      <c:catAx>
        <c:axId val="107797120"/>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108077440"/>
        <c:crosses val="autoZero"/>
        <c:auto val="1"/>
        <c:lblAlgn val="ctr"/>
        <c:lblOffset val="100"/>
        <c:noMultiLvlLbl val="0"/>
      </c:catAx>
      <c:valAx>
        <c:axId val="108077440"/>
        <c:scaling>
          <c:orientation val="minMax"/>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nb-NO"/>
          </a:p>
        </c:txPr>
        <c:crossAx val="107797120"/>
        <c:crosses val="autoZero"/>
        <c:crossBetween val="between"/>
      </c:valAx>
    </c:plotArea>
    <c:legend>
      <c:legendPos val="l"/>
      <c:layout>
        <c:manualLayout>
          <c:xMode val="edge"/>
          <c:yMode val="edge"/>
          <c:x val="0.78879031205118166"/>
          <c:y val="6.4228927203065139E-2"/>
          <c:w val="0.18388366627497063"/>
          <c:h val="0.37643648227969351"/>
        </c:manualLayout>
      </c:layout>
      <c:overlay val="1"/>
      <c:spPr>
        <a:solidFill>
          <a:schemeClr val="bg1"/>
        </a:solidFill>
      </c:spPr>
      <c:txPr>
        <a:bodyPr/>
        <a:lstStyle/>
        <a:p>
          <a:pPr>
            <a:defRPr sz="8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 (1)'!$H$323</c:f>
              <c:strCache>
                <c:ptCount val="1"/>
                <c:pt idx="0">
                  <c:v>30 June 2014</c:v>
                </c:pt>
              </c:strCache>
            </c:strRef>
          </c:tx>
          <c:spPr>
            <a:ln>
              <a:solidFill>
                <a:schemeClr val="tx1">
                  <a:lumMod val="60000"/>
                  <a:lumOff val="40000"/>
                </a:schemeClr>
              </a:solidFill>
            </a:ln>
          </c:spPr>
          <c:invertIfNegative val="0"/>
          <c:cat>
            <c:strRef>
              <c:f>('EAD (1)'!$A$91,'EAD (1)'!$A$92,'EAD (1)'!$A$93,'EAD (1)'!$A$94)</c:f>
              <c:strCache>
                <c:ptCount val="4"/>
                <c:pt idx="0">
                  <c:v>PD 0.01% -</c:v>
                </c:pt>
                <c:pt idx="1">
                  <c:v>PD 0.75% -</c:v>
                </c:pt>
                <c:pt idx="2">
                  <c:v>PD 3.00% -</c:v>
                </c:pt>
                <c:pt idx="3">
                  <c:v>Net non-performing and net doubtful commitments</c:v>
                </c:pt>
              </c:strCache>
            </c:strRef>
          </c:cat>
          <c:val>
            <c:numRef>
              <c:f>('EAD (1)'!$H$91,'EAD (1)'!$H$92,'EAD (1)'!$H$93,'EAD (1)'!$H$94)</c:f>
              <c:numCache>
                <c:formatCode>_(* #,##0.0_);_(* \(#,##0.0\);_(* "-"_);_(@_)</c:formatCode>
                <c:ptCount val="4"/>
                <c:pt idx="0">
                  <c:v>240.42135397054278</c:v>
                </c:pt>
                <c:pt idx="1">
                  <c:v>147.52078549092042</c:v>
                </c:pt>
                <c:pt idx="2">
                  <c:v>18.785357890808882</c:v>
                </c:pt>
                <c:pt idx="3">
                  <c:v>10.382771664660947</c:v>
                </c:pt>
              </c:numCache>
            </c:numRef>
          </c:val>
        </c:ser>
        <c:ser>
          <c:idx val="5"/>
          <c:order val="1"/>
          <c:tx>
            <c:strRef>
              <c:f>'EAD (1)'!$G$323</c:f>
              <c:strCache>
                <c:ptCount val="1"/>
                <c:pt idx="0">
                  <c:v>30 Sept. 2014</c:v>
                </c:pt>
              </c:strCache>
            </c:strRef>
          </c:tx>
          <c:spPr>
            <a:ln>
              <a:solidFill>
                <a:schemeClr val="tx1">
                  <a:lumMod val="60000"/>
                  <a:lumOff val="40000"/>
                </a:schemeClr>
              </a:solidFill>
            </a:ln>
          </c:spPr>
          <c:invertIfNegative val="0"/>
          <c:cat>
            <c:strRef>
              <c:f>('EAD (1)'!$A$91,'EAD (1)'!$A$92,'EAD (1)'!$A$93,'EAD (1)'!$A$94)</c:f>
              <c:strCache>
                <c:ptCount val="4"/>
                <c:pt idx="0">
                  <c:v>PD 0.01% -</c:v>
                </c:pt>
                <c:pt idx="1">
                  <c:v>PD 0.75% -</c:v>
                </c:pt>
                <c:pt idx="2">
                  <c:v>PD 3.00% -</c:v>
                </c:pt>
                <c:pt idx="3">
                  <c:v>Net non-performing and net doubtful commitments</c:v>
                </c:pt>
              </c:strCache>
            </c:strRef>
          </c:cat>
          <c:val>
            <c:numRef>
              <c:f>('EAD (1)'!$G$91,'EAD (1)'!$G$92,'EAD (1)'!$G$93,'EAD (1)'!$G$94)</c:f>
              <c:numCache>
                <c:formatCode>_(* #,##0.0_);_(* \(#,##0.0\);_(* "-"_);_(@_)</c:formatCode>
                <c:ptCount val="4"/>
                <c:pt idx="0">
                  <c:v>258.75177388469842</c:v>
                </c:pt>
                <c:pt idx="1">
                  <c:v>161.00568083156915</c:v>
                </c:pt>
                <c:pt idx="2">
                  <c:v>16.68174580919333</c:v>
                </c:pt>
                <c:pt idx="3">
                  <c:v>8.9789235989737453</c:v>
                </c:pt>
              </c:numCache>
            </c:numRef>
          </c:val>
        </c:ser>
        <c:ser>
          <c:idx val="4"/>
          <c:order val="2"/>
          <c:tx>
            <c:strRef>
              <c:f>'EAD (1)'!$F$323</c:f>
              <c:strCache>
                <c:ptCount val="1"/>
                <c:pt idx="0">
                  <c:v>31 Dec. 2014</c:v>
                </c:pt>
              </c:strCache>
            </c:strRef>
          </c:tx>
          <c:spPr>
            <a:ln>
              <a:solidFill>
                <a:schemeClr val="tx1">
                  <a:lumMod val="60000"/>
                  <a:lumOff val="40000"/>
                </a:schemeClr>
              </a:solidFill>
            </a:ln>
          </c:spPr>
          <c:invertIfNegative val="0"/>
          <c:cat>
            <c:strRef>
              <c:f>('EAD (1)'!$A$91,'EAD (1)'!$A$92,'EAD (1)'!$A$93,'EAD (1)'!$A$94)</c:f>
              <c:strCache>
                <c:ptCount val="4"/>
                <c:pt idx="0">
                  <c:v>PD 0.01% -</c:v>
                </c:pt>
                <c:pt idx="1">
                  <c:v>PD 0.75% -</c:v>
                </c:pt>
                <c:pt idx="2">
                  <c:v>PD 3.00% -</c:v>
                </c:pt>
                <c:pt idx="3">
                  <c:v>Net non-performing and net doubtful commitments</c:v>
                </c:pt>
              </c:strCache>
            </c:strRef>
          </c:cat>
          <c:val>
            <c:numRef>
              <c:f>('EAD (1)'!$F$91,'EAD (1)'!$F$92,'EAD (1)'!$F$93,'EAD (1)'!$F$94)</c:f>
              <c:numCache>
                <c:formatCode>_(* #,##0.0_);_(* \(#,##0.0\);_(* "-"_);_(@_)</c:formatCode>
                <c:ptCount val="4"/>
                <c:pt idx="0">
                  <c:v>301.44498084520239</c:v>
                </c:pt>
                <c:pt idx="1">
                  <c:v>166.24535596522523</c:v>
                </c:pt>
                <c:pt idx="2">
                  <c:v>17.713369390395641</c:v>
                </c:pt>
                <c:pt idx="3">
                  <c:v>11.023803702617119</c:v>
                </c:pt>
              </c:numCache>
            </c:numRef>
          </c:val>
        </c:ser>
        <c:ser>
          <c:idx val="3"/>
          <c:order val="3"/>
          <c:tx>
            <c:strRef>
              <c:f>'EAD (1)'!$E$323</c:f>
              <c:strCache>
                <c:ptCount val="1"/>
                <c:pt idx="0">
                  <c:v>31 March 2015</c:v>
                </c:pt>
              </c:strCache>
            </c:strRef>
          </c:tx>
          <c:spPr>
            <a:ln>
              <a:solidFill>
                <a:schemeClr val="tx1">
                  <a:lumMod val="60000"/>
                  <a:lumOff val="40000"/>
                </a:schemeClr>
              </a:solidFill>
            </a:ln>
          </c:spPr>
          <c:invertIfNegative val="0"/>
          <c:cat>
            <c:strRef>
              <c:f>('EAD (1)'!$A$91,'EAD (1)'!$A$92,'EAD (1)'!$A$93,'EAD (1)'!$A$94)</c:f>
              <c:strCache>
                <c:ptCount val="4"/>
                <c:pt idx="0">
                  <c:v>PD 0.01% -</c:v>
                </c:pt>
                <c:pt idx="1">
                  <c:v>PD 0.75% -</c:v>
                </c:pt>
                <c:pt idx="2">
                  <c:v>PD 3.00% -</c:v>
                </c:pt>
                <c:pt idx="3">
                  <c:v>Net non-performing and net doubtful commitments</c:v>
                </c:pt>
              </c:strCache>
            </c:strRef>
          </c:cat>
          <c:val>
            <c:numRef>
              <c:f>('EAD (1)'!$E$91,'EAD (1)'!$E$92,'EAD (1)'!$E$93,'EAD (1)'!$E$94)</c:f>
              <c:numCache>
                <c:formatCode>_(* #,##0.0_);_(* \(#,##0.0\);_(* "-"_);_(@_)</c:formatCode>
                <c:ptCount val="4"/>
                <c:pt idx="0">
                  <c:v>304.79033299118174</c:v>
                </c:pt>
                <c:pt idx="1">
                  <c:v>183.62804577895898</c:v>
                </c:pt>
                <c:pt idx="2">
                  <c:v>18.562617342882184</c:v>
                </c:pt>
                <c:pt idx="3">
                  <c:v>8.8562351761109372</c:v>
                </c:pt>
              </c:numCache>
            </c:numRef>
          </c:val>
        </c:ser>
        <c:ser>
          <c:idx val="2"/>
          <c:order val="4"/>
          <c:tx>
            <c:strRef>
              <c:f>'EAD (1)'!$D$323</c:f>
              <c:strCache>
                <c:ptCount val="1"/>
                <c:pt idx="0">
                  <c:v>30 June 2015</c:v>
                </c:pt>
              </c:strCache>
            </c:strRef>
          </c:tx>
          <c:spPr>
            <a:solidFill>
              <a:srgbClr val="80B9BA"/>
            </a:solidFill>
            <a:ln>
              <a:solidFill>
                <a:schemeClr val="tx1">
                  <a:lumMod val="60000"/>
                  <a:lumOff val="40000"/>
                </a:schemeClr>
              </a:solidFill>
            </a:ln>
          </c:spPr>
          <c:invertIfNegative val="0"/>
          <c:cat>
            <c:strRef>
              <c:f>('EAD (1)'!$A$91,'EAD (1)'!$A$92,'EAD (1)'!$A$93,'EAD (1)'!$A$94)</c:f>
              <c:strCache>
                <c:ptCount val="4"/>
                <c:pt idx="0">
                  <c:v>PD 0.01% -</c:v>
                </c:pt>
                <c:pt idx="1">
                  <c:v>PD 0.75% -</c:v>
                </c:pt>
                <c:pt idx="2">
                  <c:v>PD 3.00% -</c:v>
                </c:pt>
                <c:pt idx="3">
                  <c:v>Net non-performing and net doubtful commitments</c:v>
                </c:pt>
              </c:strCache>
            </c:strRef>
          </c:cat>
          <c:val>
            <c:numRef>
              <c:f>('EAD (1)'!$D$91,'EAD (1)'!$D$92,'EAD (1)'!$D$93,'EAD (1)'!$D$94)</c:f>
              <c:numCache>
                <c:formatCode>_(* #,##0.0_);_(* \(#,##0.0\);_(* "-"_);_(@_)</c:formatCode>
                <c:ptCount val="4"/>
                <c:pt idx="0">
                  <c:v>309.83482007311937</c:v>
                </c:pt>
                <c:pt idx="1">
                  <c:v>176.66163508063732</c:v>
                </c:pt>
                <c:pt idx="2">
                  <c:v>15.746566479312509</c:v>
                </c:pt>
                <c:pt idx="3">
                  <c:v>7.8846756056113314</c:v>
                </c:pt>
              </c:numCache>
            </c:numRef>
          </c:val>
        </c:ser>
        <c:ser>
          <c:idx val="1"/>
          <c:order val="5"/>
          <c:tx>
            <c:strRef>
              <c:f>'EAD (1)'!$C$323</c:f>
              <c:strCache>
                <c:ptCount val="1"/>
                <c:pt idx="0">
                  <c:v>30 Sept. 2015</c:v>
                </c:pt>
              </c:strCache>
            </c:strRef>
          </c:tx>
          <c:spPr>
            <a:solidFill>
              <a:srgbClr val="C0C0C0"/>
            </a:solidFill>
            <a:ln>
              <a:solidFill>
                <a:schemeClr val="tx1">
                  <a:lumMod val="60000"/>
                  <a:lumOff val="40000"/>
                </a:schemeClr>
              </a:solidFill>
            </a:ln>
          </c:spPr>
          <c:invertIfNegative val="0"/>
          <c:cat>
            <c:strRef>
              <c:f>('EAD (1)'!$A$91,'EAD (1)'!$A$92,'EAD (1)'!$A$93,'EAD (1)'!$A$94)</c:f>
              <c:strCache>
                <c:ptCount val="4"/>
                <c:pt idx="0">
                  <c:v>PD 0.01% -</c:v>
                </c:pt>
                <c:pt idx="1">
                  <c:v>PD 0.75% -</c:v>
                </c:pt>
                <c:pt idx="2">
                  <c:v>PD 3.00% -</c:v>
                </c:pt>
                <c:pt idx="3">
                  <c:v>Net non-performing and net doubtful commitments</c:v>
                </c:pt>
              </c:strCache>
            </c:strRef>
          </c:cat>
          <c:val>
            <c:numRef>
              <c:f>('EAD (1)'!$C$91,'EAD (1)'!$C$92,'EAD (1)'!$C$93,'EAD (1)'!$C$94)</c:f>
              <c:numCache>
                <c:formatCode>_(* #,##0.0_);_(* \(#,##0.0\);_(* "-"_);_(@_)</c:formatCode>
                <c:ptCount val="4"/>
                <c:pt idx="0">
                  <c:v>336.59928251417023</c:v>
                </c:pt>
                <c:pt idx="1">
                  <c:v>181.13935003749182</c:v>
                </c:pt>
                <c:pt idx="2">
                  <c:v>15.685932755806526</c:v>
                </c:pt>
                <c:pt idx="3">
                  <c:v>8.9162740439942425</c:v>
                </c:pt>
              </c:numCache>
            </c:numRef>
          </c:val>
        </c:ser>
        <c:ser>
          <c:idx val="0"/>
          <c:order val="6"/>
          <c:tx>
            <c:strRef>
              <c:f>'EAD (1)'!$B$323</c:f>
              <c:strCache>
                <c:ptCount val="1"/>
                <c:pt idx="0">
                  <c:v>31 Dec. 2015</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(1)'!$A$91,'EAD (1)'!$A$92,'EAD (1)'!$A$93,'EAD (1)'!$A$94)</c:f>
              <c:strCache>
                <c:ptCount val="4"/>
                <c:pt idx="0">
                  <c:v>PD 0.01% -</c:v>
                </c:pt>
                <c:pt idx="1">
                  <c:v>PD 0.75% -</c:v>
                </c:pt>
                <c:pt idx="2">
                  <c:v>PD 3.00% -</c:v>
                </c:pt>
                <c:pt idx="3">
                  <c:v>Net non-performing and net doubtful commitments</c:v>
                </c:pt>
              </c:strCache>
            </c:strRef>
          </c:cat>
          <c:val>
            <c:numRef>
              <c:f>('EAD (1)'!$B$91,'EAD (1)'!$B$92,'EAD (1)'!$B$93,'EAD (1)'!$B$94)</c:f>
              <c:numCache>
                <c:formatCode>_(* #,##0.0_);_(* \(#,##0.0\);_(* "-"_);_(@_)</c:formatCode>
                <c:ptCount val="4"/>
                <c:pt idx="0">
                  <c:v>325.74594791110275</c:v>
                </c:pt>
                <c:pt idx="1">
                  <c:v>154.69328801326554</c:v>
                </c:pt>
                <c:pt idx="2">
                  <c:v>24.767961644255276</c:v>
                </c:pt>
                <c:pt idx="3">
                  <c:v>9.5558689964285914</c:v>
                </c:pt>
              </c:numCache>
            </c:numRef>
          </c:val>
        </c:ser>
        <c:dLbls>
          <c:showLegendKey val="0"/>
          <c:showVal val="0"/>
          <c:showCatName val="0"/>
          <c:showSerName val="0"/>
          <c:showPercent val="0"/>
          <c:showBubbleSize val="0"/>
        </c:dLbls>
        <c:gapWidth val="150"/>
        <c:axId val="108104704"/>
        <c:axId val="108118784"/>
      </c:barChart>
      <c:catAx>
        <c:axId val="108104704"/>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108118784"/>
        <c:crosses val="autoZero"/>
        <c:auto val="1"/>
        <c:lblAlgn val="ctr"/>
        <c:lblOffset val="100"/>
        <c:noMultiLvlLbl val="0"/>
      </c:catAx>
      <c:valAx>
        <c:axId val="108118784"/>
        <c:scaling>
          <c:orientation val="minMax"/>
          <c:max val="140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108104704"/>
        <c:crosses val="autoZero"/>
        <c:crossBetween val="between"/>
      </c:valAx>
    </c:plotArea>
    <c:legend>
      <c:legendPos val="l"/>
      <c:layout>
        <c:manualLayout>
          <c:xMode val="edge"/>
          <c:yMode val="edge"/>
          <c:x val="0.74520198398594384"/>
          <c:y val="7.183177845011543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 (1)'!$H$323</c:f>
              <c:strCache>
                <c:ptCount val="1"/>
                <c:pt idx="0">
                  <c:v>30 June 2014</c:v>
                </c:pt>
              </c:strCache>
            </c:strRef>
          </c:tx>
          <c:spPr>
            <a:ln>
              <a:solidFill>
                <a:schemeClr val="tx1">
                  <a:lumMod val="60000"/>
                  <a:lumOff val="40000"/>
                </a:schemeClr>
              </a:solidFill>
            </a:ln>
          </c:spPr>
          <c:invertIfNegative val="0"/>
          <c:cat>
            <c:strRef>
              <c:f>('EAD (1)'!$A$97,'EAD (1)'!$A$98,'EAD (1)'!$A$99,'EAD (1)'!$A$100)</c:f>
              <c:strCache>
                <c:ptCount val="4"/>
                <c:pt idx="0">
                  <c:v>PD 0.01% -</c:v>
                </c:pt>
                <c:pt idx="1">
                  <c:v>PD 0.75% -</c:v>
                </c:pt>
                <c:pt idx="2">
                  <c:v>PD 3.00% -</c:v>
                </c:pt>
                <c:pt idx="3">
                  <c:v>Net non-performing and net doubtful commitments</c:v>
                </c:pt>
              </c:strCache>
            </c:strRef>
          </c:cat>
          <c:val>
            <c:numRef>
              <c:f>('EAD (1)'!$H$97,'EAD (1)'!$H$98,'EAD (1)'!$H$99,'EAD (1)'!$H$100)</c:f>
              <c:numCache>
                <c:formatCode>_(* #,##0.0_);_(* \(#,##0.0\);_(* "-"_);_(@_)</c:formatCode>
                <c:ptCount val="4"/>
                <c:pt idx="0">
                  <c:v>124.40384833108826</c:v>
                </c:pt>
                <c:pt idx="1">
                  <c:v>68.730270841144531</c:v>
                </c:pt>
                <c:pt idx="2">
                  <c:v>10.177778277147588</c:v>
                </c:pt>
                <c:pt idx="3">
                  <c:v>3.4213062167491168</c:v>
                </c:pt>
              </c:numCache>
            </c:numRef>
          </c:val>
        </c:ser>
        <c:ser>
          <c:idx val="5"/>
          <c:order val="1"/>
          <c:tx>
            <c:strRef>
              <c:f>'EAD (1)'!$G$323</c:f>
              <c:strCache>
                <c:ptCount val="1"/>
                <c:pt idx="0">
                  <c:v>30 Sept. 2014</c:v>
                </c:pt>
              </c:strCache>
            </c:strRef>
          </c:tx>
          <c:spPr>
            <a:ln>
              <a:solidFill>
                <a:schemeClr val="tx1">
                  <a:lumMod val="60000"/>
                  <a:lumOff val="40000"/>
                </a:schemeClr>
              </a:solidFill>
            </a:ln>
          </c:spPr>
          <c:invertIfNegative val="0"/>
          <c:cat>
            <c:strRef>
              <c:f>('EAD (1)'!$A$97,'EAD (1)'!$A$98,'EAD (1)'!$A$99,'EAD (1)'!$A$100)</c:f>
              <c:strCache>
                <c:ptCount val="4"/>
                <c:pt idx="0">
                  <c:v>PD 0.01% -</c:v>
                </c:pt>
                <c:pt idx="1">
                  <c:v>PD 0.75% -</c:v>
                </c:pt>
                <c:pt idx="2">
                  <c:v>PD 3.00% -</c:v>
                </c:pt>
                <c:pt idx="3">
                  <c:v>Net non-performing and net doubtful commitments</c:v>
                </c:pt>
              </c:strCache>
            </c:strRef>
          </c:cat>
          <c:val>
            <c:numRef>
              <c:f>('EAD (1)'!$G$97,'EAD (1)'!$G$98,'EAD (1)'!$G$99,'EAD (1)'!$G$100)</c:f>
              <c:numCache>
                <c:formatCode>_(* #,##0.0_);_(* \(#,##0.0\);_(* "-"_);_(@_)</c:formatCode>
                <c:ptCount val="4"/>
                <c:pt idx="0">
                  <c:v>124.31072402920404</c:v>
                </c:pt>
                <c:pt idx="1">
                  <c:v>69.566791736449915</c:v>
                </c:pt>
                <c:pt idx="2">
                  <c:v>11.301071060525276</c:v>
                </c:pt>
                <c:pt idx="3">
                  <c:v>3.3120181053644293</c:v>
                </c:pt>
              </c:numCache>
            </c:numRef>
          </c:val>
        </c:ser>
        <c:ser>
          <c:idx val="4"/>
          <c:order val="2"/>
          <c:tx>
            <c:strRef>
              <c:f>'EAD (1)'!$F$323</c:f>
              <c:strCache>
                <c:ptCount val="1"/>
                <c:pt idx="0">
                  <c:v>31 Dec. 2014</c:v>
                </c:pt>
              </c:strCache>
            </c:strRef>
          </c:tx>
          <c:spPr>
            <a:ln>
              <a:solidFill>
                <a:schemeClr val="tx1">
                  <a:lumMod val="60000"/>
                  <a:lumOff val="40000"/>
                </a:schemeClr>
              </a:solidFill>
            </a:ln>
          </c:spPr>
          <c:invertIfNegative val="0"/>
          <c:cat>
            <c:strRef>
              <c:f>('EAD (1)'!$A$97,'EAD (1)'!$A$98,'EAD (1)'!$A$99,'EAD (1)'!$A$100)</c:f>
              <c:strCache>
                <c:ptCount val="4"/>
                <c:pt idx="0">
                  <c:v>PD 0.01% -</c:v>
                </c:pt>
                <c:pt idx="1">
                  <c:v>PD 0.75% -</c:v>
                </c:pt>
                <c:pt idx="2">
                  <c:v>PD 3.00% -</c:v>
                </c:pt>
                <c:pt idx="3">
                  <c:v>Net non-performing and net doubtful commitments</c:v>
                </c:pt>
              </c:strCache>
            </c:strRef>
          </c:cat>
          <c:val>
            <c:numRef>
              <c:f>('EAD (1)'!$F$97,'EAD (1)'!$F$98,'EAD (1)'!$F$99,'EAD (1)'!$F$100)</c:f>
              <c:numCache>
                <c:formatCode>_(* #,##0.0_);_(* \(#,##0.0\);_(* "-"_);_(@_)</c:formatCode>
                <c:ptCount val="4"/>
                <c:pt idx="0">
                  <c:v>135.56782764004333</c:v>
                </c:pt>
                <c:pt idx="1">
                  <c:v>58.697550242450681</c:v>
                </c:pt>
                <c:pt idx="2">
                  <c:v>9.6971461717509353</c:v>
                </c:pt>
                <c:pt idx="3">
                  <c:v>3.2819055872875751</c:v>
                </c:pt>
              </c:numCache>
            </c:numRef>
          </c:val>
        </c:ser>
        <c:ser>
          <c:idx val="3"/>
          <c:order val="3"/>
          <c:tx>
            <c:strRef>
              <c:f>'EAD (1)'!$E$323</c:f>
              <c:strCache>
                <c:ptCount val="1"/>
                <c:pt idx="0">
                  <c:v>31 March 2015</c:v>
                </c:pt>
              </c:strCache>
            </c:strRef>
          </c:tx>
          <c:spPr>
            <a:ln>
              <a:solidFill>
                <a:schemeClr val="tx1">
                  <a:lumMod val="60000"/>
                  <a:lumOff val="40000"/>
                </a:schemeClr>
              </a:solidFill>
            </a:ln>
          </c:spPr>
          <c:invertIfNegative val="0"/>
          <c:cat>
            <c:strRef>
              <c:f>('EAD (1)'!$A$97,'EAD (1)'!$A$98,'EAD (1)'!$A$99,'EAD (1)'!$A$100)</c:f>
              <c:strCache>
                <c:ptCount val="4"/>
                <c:pt idx="0">
                  <c:v>PD 0.01% -</c:v>
                </c:pt>
                <c:pt idx="1">
                  <c:v>PD 0.75% -</c:v>
                </c:pt>
                <c:pt idx="2">
                  <c:v>PD 3.00% -</c:v>
                </c:pt>
                <c:pt idx="3">
                  <c:v>Net non-performing and net doubtful commitments</c:v>
                </c:pt>
              </c:strCache>
            </c:strRef>
          </c:cat>
          <c:val>
            <c:numRef>
              <c:f>('EAD (1)'!$E$97,'EAD (1)'!$E$98,'EAD (1)'!$E$99,'EAD (1)'!$E$100)</c:f>
              <c:numCache>
                <c:formatCode>_(* #,##0.0_);_(* \(#,##0.0\);_(* "-"_);_(@_)</c:formatCode>
                <c:ptCount val="4"/>
                <c:pt idx="0">
                  <c:v>139.14571932932057</c:v>
                </c:pt>
                <c:pt idx="1">
                  <c:v>56.669488593687952</c:v>
                </c:pt>
                <c:pt idx="2">
                  <c:v>9.8021339392807061</c:v>
                </c:pt>
                <c:pt idx="3">
                  <c:v>2.9851658802283687</c:v>
                </c:pt>
              </c:numCache>
            </c:numRef>
          </c:val>
        </c:ser>
        <c:ser>
          <c:idx val="2"/>
          <c:order val="4"/>
          <c:tx>
            <c:strRef>
              <c:f>'EAD (1)'!$D$323</c:f>
              <c:strCache>
                <c:ptCount val="1"/>
                <c:pt idx="0">
                  <c:v>30 June 2015</c:v>
                </c:pt>
              </c:strCache>
            </c:strRef>
          </c:tx>
          <c:spPr>
            <a:solidFill>
              <a:srgbClr val="80B9BA"/>
            </a:solidFill>
            <a:ln>
              <a:solidFill>
                <a:schemeClr val="tx1">
                  <a:lumMod val="60000"/>
                  <a:lumOff val="40000"/>
                </a:schemeClr>
              </a:solidFill>
            </a:ln>
          </c:spPr>
          <c:invertIfNegative val="0"/>
          <c:cat>
            <c:strRef>
              <c:f>('EAD (1)'!$A$97,'EAD (1)'!$A$98,'EAD (1)'!$A$99,'EAD (1)'!$A$100)</c:f>
              <c:strCache>
                <c:ptCount val="4"/>
                <c:pt idx="0">
                  <c:v>PD 0.01% -</c:v>
                </c:pt>
                <c:pt idx="1">
                  <c:v>PD 0.75% -</c:v>
                </c:pt>
                <c:pt idx="2">
                  <c:v>PD 3.00% -</c:v>
                </c:pt>
                <c:pt idx="3">
                  <c:v>Net non-performing and net doubtful commitments</c:v>
                </c:pt>
              </c:strCache>
            </c:strRef>
          </c:cat>
          <c:val>
            <c:numRef>
              <c:f>('EAD (1)'!$D$97,'EAD (1)'!$D$98,'EAD (1)'!$D$99,'EAD (1)'!$D$100)</c:f>
              <c:numCache>
                <c:formatCode>_(* #,##0.0_);_(* \(#,##0.0\);_(* "-"_);_(@_)</c:formatCode>
                <c:ptCount val="4"/>
                <c:pt idx="0">
                  <c:v>136.26019526062615</c:v>
                </c:pt>
                <c:pt idx="1">
                  <c:v>59.914639740467734</c:v>
                </c:pt>
                <c:pt idx="2">
                  <c:v>8.6584263362652276</c:v>
                </c:pt>
                <c:pt idx="3">
                  <c:v>2.8660682518126865</c:v>
                </c:pt>
              </c:numCache>
            </c:numRef>
          </c:val>
        </c:ser>
        <c:ser>
          <c:idx val="1"/>
          <c:order val="5"/>
          <c:tx>
            <c:strRef>
              <c:f>'EAD (1)'!$C$323</c:f>
              <c:strCache>
                <c:ptCount val="1"/>
                <c:pt idx="0">
                  <c:v>30 Sept. 2015</c:v>
                </c:pt>
              </c:strCache>
            </c:strRef>
          </c:tx>
          <c:spPr>
            <a:solidFill>
              <a:srgbClr val="C0C0C0"/>
            </a:solidFill>
            <a:ln>
              <a:solidFill>
                <a:schemeClr val="tx1">
                  <a:lumMod val="60000"/>
                  <a:lumOff val="40000"/>
                </a:schemeClr>
              </a:solidFill>
            </a:ln>
          </c:spPr>
          <c:invertIfNegative val="0"/>
          <c:cat>
            <c:strRef>
              <c:f>('EAD (1)'!$A$97,'EAD (1)'!$A$98,'EAD (1)'!$A$99,'EAD (1)'!$A$100)</c:f>
              <c:strCache>
                <c:ptCount val="4"/>
                <c:pt idx="0">
                  <c:v>PD 0.01% -</c:v>
                </c:pt>
                <c:pt idx="1">
                  <c:v>PD 0.75% -</c:v>
                </c:pt>
                <c:pt idx="2">
                  <c:v>PD 3.00% -</c:v>
                </c:pt>
                <c:pt idx="3">
                  <c:v>Net non-performing and net doubtful commitments</c:v>
                </c:pt>
              </c:strCache>
            </c:strRef>
          </c:cat>
          <c:val>
            <c:numRef>
              <c:f>('EAD (1)'!$C$97,'EAD (1)'!$C$98,'EAD (1)'!$C$99,'EAD (1)'!$C$100)</c:f>
              <c:numCache>
                <c:formatCode>_(* #,##0.0_);_(* \(#,##0.0\);_(* "-"_);_(@_)</c:formatCode>
                <c:ptCount val="4"/>
                <c:pt idx="0">
                  <c:v>143.59749623948997</c:v>
                </c:pt>
                <c:pt idx="1">
                  <c:v>60.735093888281334</c:v>
                </c:pt>
                <c:pt idx="2">
                  <c:v>8.6818854017226812</c:v>
                </c:pt>
                <c:pt idx="3">
                  <c:v>2.9232196506391088</c:v>
                </c:pt>
              </c:numCache>
            </c:numRef>
          </c:val>
        </c:ser>
        <c:ser>
          <c:idx val="0"/>
          <c:order val="6"/>
          <c:tx>
            <c:strRef>
              <c:f>'EAD (1)'!$B$323</c:f>
              <c:strCache>
                <c:ptCount val="1"/>
                <c:pt idx="0">
                  <c:v>31 Dec. 2015</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(1)'!$A$97,'EAD (1)'!$A$98,'EAD (1)'!$A$99,'EAD (1)'!$A$100)</c:f>
              <c:strCache>
                <c:ptCount val="4"/>
                <c:pt idx="0">
                  <c:v>PD 0.01% -</c:v>
                </c:pt>
                <c:pt idx="1">
                  <c:v>PD 0.75% -</c:v>
                </c:pt>
                <c:pt idx="2">
                  <c:v>PD 3.00% -</c:v>
                </c:pt>
                <c:pt idx="3">
                  <c:v>Net non-performing and net doubtful commitments</c:v>
                </c:pt>
              </c:strCache>
            </c:strRef>
          </c:cat>
          <c:val>
            <c:numRef>
              <c:f>('EAD (1)'!$B$97,'EAD (1)'!$B$98,'EAD (1)'!$B$99,'EAD (1)'!$B$100)</c:f>
              <c:numCache>
                <c:formatCode>_(* #,##0.0_);_(* \(#,##0.0\);_(* "-"_);_(@_)</c:formatCode>
                <c:ptCount val="4"/>
                <c:pt idx="0">
                  <c:v>147.69779887631273</c:v>
                </c:pt>
                <c:pt idx="1">
                  <c:v>53.63994620728436</c:v>
                </c:pt>
                <c:pt idx="2">
                  <c:v>10.491839835327726</c:v>
                </c:pt>
                <c:pt idx="3">
                  <c:v>2.8496277504035255</c:v>
                </c:pt>
              </c:numCache>
            </c:numRef>
          </c:val>
        </c:ser>
        <c:dLbls>
          <c:showLegendKey val="0"/>
          <c:showVal val="0"/>
          <c:showCatName val="0"/>
          <c:showSerName val="0"/>
          <c:showPercent val="0"/>
          <c:showBubbleSize val="0"/>
        </c:dLbls>
        <c:gapWidth val="150"/>
        <c:axId val="108338560"/>
        <c:axId val="108356736"/>
      </c:barChart>
      <c:catAx>
        <c:axId val="108338560"/>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108356736"/>
        <c:crosses val="autoZero"/>
        <c:auto val="1"/>
        <c:lblAlgn val="ctr"/>
        <c:lblOffset val="100"/>
        <c:noMultiLvlLbl val="0"/>
      </c:catAx>
      <c:valAx>
        <c:axId val="108356736"/>
        <c:scaling>
          <c:orientation val="minMax"/>
          <c:max val="140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108338560"/>
        <c:crosses val="autoZero"/>
        <c:crossBetween val="between"/>
      </c:valAx>
    </c:plotArea>
    <c:legend>
      <c:legendPos val="l"/>
      <c:layout>
        <c:manualLayout>
          <c:xMode val="edge"/>
          <c:yMode val="edge"/>
          <c:x val="0.73639829975933913"/>
          <c:y val="8.0747916554776158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11694849619207E-4"/>
          <c:y val="2.4309298333795439E-2"/>
          <c:w val="0.98587436570428688"/>
          <c:h val="0.73186345422414378"/>
        </c:manualLayout>
      </c:layout>
      <c:barChart>
        <c:barDir val="col"/>
        <c:grouping val="stacked"/>
        <c:varyColors val="0"/>
        <c:ser>
          <c:idx val="0"/>
          <c:order val="0"/>
          <c:tx>
            <c:strRef>
              <c:f>'Liq.&amp;funding (2)'!$A$28</c:f>
              <c:strCache>
                <c:ptCount val="1"/>
                <c:pt idx="0">
                  <c:v>Senior unsecured bonds</c:v>
                </c:pt>
              </c:strCache>
            </c:strRef>
          </c:tx>
          <c:spPr>
            <a:solidFill>
              <a:schemeClr val="accent2"/>
            </a:solidFill>
            <a:ln w="3175">
              <a:noFill/>
              <a:prstDash val="solid"/>
            </a:ln>
          </c:spPr>
          <c:invertIfNegative val="0"/>
          <c:cat>
            <c:strRef>
              <c:f>'Liq.&amp;funding (2)'!$B$27:$L$27</c:f>
              <c:strCache>
                <c:ptCount val="11"/>
                <c:pt idx="0">
                  <c:v>2016 </c:v>
                </c:pt>
                <c:pt idx="1">
                  <c:v>2017 </c:v>
                </c:pt>
                <c:pt idx="2">
                  <c:v>2018 </c:v>
                </c:pt>
                <c:pt idx="3">
                  <c:v>2019 </c:v>
                </c:pt>
                <c:pt idx="4">
                  <c:v>2020 </c:v>
                </c:pt>
                <c:pt idx="5">
                  <c:v>2021 </c:v>
                </c:pt>
                <c:pt idx="6">
                  <c:v>2022 </c:v>
                </c:pt>
                <c:pt idx="7">
                  <c:v>2023</c:v>
                </c:pt>
                <c:pt idx="8">
                  <c:v>2024</c:v>
                </c:pt>
                <c:pt idx="9">
                  <c:v>2025</c:v>
                </c:pt>
                <c:pt idx="10">
                  <c:v>&gt;2025</c:v>
                </c:pt>
              </c:strCache>
            </c:strRef>
          </c:cat>
          <c:val>
            <c:numRef>
              <c:f>'Liq.&amp;funding (2)'!$B$28:$L$28</c:f>
              <c:numCache>
                <c:formatCode>#,##0.0_);\(#,##0.0\)</c:formatCode>
                <c:ptCount val="11"/>
                <c:pt idx="0">
                  <c:v>15.3</c:v>
                </c:pt>
                <c:pt idx="1">
                  <c:v>35.1</c:v>
                </c:pt>
                <c:pt idx="2">
                  <c:v>19.8</c:v>
                </c:pt>
                <c:pt idx="3">
                  <c:v>15.8</c:v>
                </c:pt>
                <c:pt idx="4">
                  <c:v>35.1</c:v>
                </c:pt>
                <c:pt idx="5">
                  <c:v>22.8</c:v>
                </c:pt>
                <c:pt idx="6">
                  <c:v>19.399999999999999</c:v>
                </c:pt>
                <c:pt idx="7">
                  <c:v>1.3</c:v>
                </c:pt>
                <c:pt idx="8">
                  <c:v>1.5</c:v>
                </c:pt>
                <c:pt idx="9">
                  <c:v>0.5</c:v>
                </c:pt>
                <c:pt idx="10">
                  <c:v>4.4000000000000004</c:v>
                </c:pt>
              </c:numCache>
            </c:numRef>
          </c:val>
        </c:ser>
        <c:ser>
          <c:idx val="1"/>
          <c:order val="1"/>
          <c:tx>
            <c:strRef>
              <c:f>'Liq.&amp;funding (2)'!$A$29</c:f>
              <c:strCache>
                <c:ptCount val="1"/>
                <c:pt idx="0">
                  <c:v>Covered bonds</c:v>
                </c:pt>
              </c:strCache>
            </c:strRef>
          </c:tx>
          <c:spPr>
            <a:solidFill>
              <a:srgbClr val="80B9BA"/>
            </a:solidFill>
          </c:spPr>
          <c:invertIfNegative val="0"/>
          <c:cat>
            <c:strRef>
              <c:f>'Liq.&amp;funding (2)'!$B$27:$L$27</c:f>
              <c:strCache>
                <c:ptCount val="11"/>
                <c:pt idx="0">
                  <c:v>2016 </c:v>
                </c:pt>
                <c:pt idx="1">
                  <c:v>2017 </c:v>
                </c:pt>
                <c:pt idx="2">
                  <c:v>2018 </c:v>
                </c:pt>
                <c:pt idx="3">
                  <c:v>2019 </c:v>
                </c:pt>
                <c:pt idx="4">
                  <c:v>2020 </c:v>
                </c:pt>
                <c:pt idx="5">
                  <c:v>2021 </c:v>
                </c:pt>
                <c:pt idx="6">
                  <c:v>2022 </c:v>
                </c:pt>
                <c:pt idx="7">
                  <c:v>2023</c:v>
                </c:pt>
                <c:pt idx="8">
                  <c:v>2024</c:v>
                </c:pt>
                <c:pt idx="9">
                  <c:v>2025</c:v>
                </c:pt>
                <c:pt idx="10">
                  <c:v>&gt;2025</c:v>
                </c:pt>
              </c:strCache>
            </c:strRef>
          </c:cat>
          <c:val>
            <c:numRef>
              <c:f>'Liq.&amp;funding (2)'!$B$29:$L$29</c:f>
              <c:numCache>
                <c:formatCode>#,##0.0_);\(#,##0.0\)</c:formatCode>
                <c:ptCount val="11"/>
                <c:pt idx="0">
                  <c:v>72.599999999999994</c:v>
                </c:pt>
                <c:pt idx="1">
                  <c:v>62.7</c:v>
                </c:pt>
                <c:pt idx="2">
                  <c:v>71.2</c:v>
                </c:pt>
                <c:pt idx="3">
                  <c:v>57.5</c:v>
                </c:pt>
                <c:pt idx="4">
                  <c:v>44.7</c:v>
                </c:pt>
                <c:pt idx="5">
                  <c:v>43.7</c:v>
                </c:pt>
                <c:pt idx="6">
                  <c:v>35.200000000000003</c:v>
                </c:pt>
                <c:pt idx="7">
                  <c:v>10.7</c:v>
                </c:pt>
                <c:pt idx="8">
                  <c:v>9.6999999999999993</c:v>
                </c:pt>
                <c:pt idx="9">
                  <c:v>10</c:v>
                </c:pt>
                <c:pt idx="10">
                  <c:v>22</c:v>
                </c:pt>
              </c:numCache>
            </c:numRef>
          </c:val>
        </c:ser>
        <c:dLbls>
          <c:showLegendKey val="0"/>
          <c:showVal val="0"/>
          <c:showCatName val="0"/>
          <c:showSerName val="0"/>
          <c:showPercent val="0"/>
          <c:showBubbleSize val="0"/>
        </c:dLbls>
        <c:gapWidth val="55"/>
        <c:overlap val="100"/>
        <c:axId val="108590208"/>
        <c:axId val="108591744"/>
      </c:barChart>
      <c:catAx>
        <c:axId val="108590208"/>
        <c:scaling>
          <c:orientation val="minMax"/>
        </c:scaling>
        <c:delete val="0"/>
        <c:axPos val="b"/>
        <c:numFmt formatCode="@" sourceLinked="1"/>
        <c:majorTickMark val="none"/>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nb-NO"/>
          </a:p>
        </c:txPr>
        <c:crossAx val="108591744"/>
        <c:crosses val="autoZero"/>
        <c:auto val="1"/>
        <c:lblAlgn val="ctr"/>
        <c:lblOffset val="100"/>
        <c:tickLblSkip val="1"/>
        <c:tickMarkSkip val="1"/>
        <c:noMultiLvlLbl val="0"/>
      </c:catAx>
      <c:valAx>
        <c:axId val="108591744"/>
        <c:scaling>
          <c:orientation val="minMax"/>
          <c:min val="0"/>
        </c:scaling>
        <c:delete val="1"/>
        <c:axPos val="l"/>
        <c:numFmt formatCode="#,##0.0_);\(#,##0.0\)" sourceLinked="1"/>
        <c:majorTickMark val="out"/>
        <c:minorTickMark val="none"/>
        <c:tickLblPos val="nextTo"/>
        <c:crossAx val="108590208"/>
        <c:crosses val="autoZero"/>
        <c:crossBetween val="between"/>
      </c:valAx>
    </c:plotArea>
    <c:legend>
      <c:legendPos val="r"/>
      <c:layout>
        <c:manualLayout>
          <c:xMode val="edge"/>
          <c:yMode val="edge"/>
          <c:x val="0.20558139534883718"/>
          <c:y val="0.84777982731566148"/>
          <c:w val="0.53333333333333333"/>
          <c:h val="0.15222013078657962"/>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nb-NO"/>
        </a:p>
      </c:txPr>
    </c:legend>
    <c:plotVisOnly val="1"/>
    <c:dispBlanksAs val="gap"/>
    <c:showDLblsOverMax val="0"/>
  </c:chart>
  <c:spPr>
    <a:solidFill>
      <a:srgbClr val="FFFFFF"/>
    </a:solidFill>
    <a:ln w="9525">
      <a:noFill/>
      <a:prstDash val="solid"/>
    </a:ln>
  </c:spPr>
  <c:txPr>
    <a:bodyPr/>
    <a:lstStyle/>
    <a:p>
      <a:pPr>
        <a:defRPr sz="1625" b="0" i="0" u="none" strike="noStrike" baseline="0">
          <a:solidFill>
            <a:srgbClr val="000000"/>
          </a:solidFill>
          <a:latin typeface="Arial"/>
          <a:ea typeface="Arial"/>
          <a:cs typeface="Arial"/>
        </a:defRPr>
      </a:pPr>
      <a:endParaRPr lang="nb-NO"/>
    </a:p>
  </c:tx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260877730741564E-2"/>
          <c:y val="8.5484148960469755E-2"/>
          <c:w val="0.93034286964931734"/>
          <c:h val="0.77581381312967157"/>
        </c:manualLayout>
      </c:layout>
      <c:barChart>
        <c:barDir val="col"/>
        <c:grouping val="clustered"/>
        <c:varyColors val="0"/>
        <c:ser>
          <c:idx val="5"/>
          <c:order val="0"/>
          <c:tx>
            <c:strRef>
              <c:f>'Personal cust'!$D$127</c:f>
              <c:strCache>
                <c:ptCount val="1"/>
                <c:pt idx="0">
                  <c:v>30 June 2015</c:v>
                </c:pt>
              </c:strCache>
            </c:strRef>
          </c:tx>
          <c:spPr>
            <a:ln>
              <a:solidFill>
                <a:schemeClr val="tx1">
                  <a:lumMod val="60000"/>
                  <a:lumOff val="40000"/>
                </a:schemeClr>
              </a:solidFill>
            </a:ln>
          </c:spPr>
          <c:invertIfNegative val="0"/>
          <c:cat>
            <c:strRef>
              <c:f>'Personal cust'!$A$131:$A$135</c:f>
              <c:strCache>
                <c:ptCount val="5"/>
                <c:pt idx="0">
                  <c:v>0-40</c:v>
                </c:pt>
                <c:pt idx="1">
                  <c:v>40-60</c:v>
                </c:pt>
                <c:pt idx="2">
                  <c:v>60-75</c:v>
                </c:pt>
                <c:pt idx="3">
                  <c:v>75-85</c:v>
                </c:pt>
                <c:pt idx="4">
                  <c:v>&gt;85</c:v>
                </c:pt>
              </c:strCache>
            </c:strRef>
          </c:cat>
          <c:val>
            <c:numRef>
              <c:f>'Personal cust'!$D$131:$D$135</c:f>
              <c:numCache>
                <c:formatCode>0.0\ %</c:formatCode>
                <c:ptCount val="5"/>
                <c:pt idx="0">
                  <c:v>0.15820200861414574</c:v>
                </c:pt>
                <c:pt idx="1">
                  <c:v>0.29914593689114299</c:v>
                </c:pt>
                <c:pt idx="2">
                  <c:v>0.33476835448290709</c:v>
                </c:pt>
                <c:pt idx="3">
                  <c:v>0.13815859789872068</c:v>
                </c:pt>
                <c:pt idx="4">
                  <c:v>6.9725102113083415E-2</c:v>
                </c:pt>
              </c:numCache>
            </c:numRef>
          </c:val>
        </c:ser>
        <c:ser>
          <c:idx val="1"/>
          <c:order val="1"/>
          <c:tx>
            <c:strRef>
              <c:f>'Personal cust'!$C$127</c:f>
              <c:strCache>
                <c:ptCount val="1"/>
                <c:pt idx="0">
                  <c:v>30 Sept. 2015</c:v>
                </c:pt>
              </c:strCache>
            </c:strRef>
          </c:tx>
          <c:spPr>
            <a:solidFill>
              <a:srgbClr val="C0C0C0"/>
            </a:solidFill>
            <a:ln>
              <a:solidFill>
                <a:schemeClr val="tx1">
                  <a:lumMod val="60000"/>
                  <a:lumOff val="40000"/>
                </a:schemeClr>
              </a:solidFill>
            </a:ln>
          </c:spPr>
          <c:invertIfNegative val="0"/>
          <c:cat>
            <c:strRef>
              <c:f>'Personal cust'!$A$131:$A$135</c:f>
              <c:strCache>
                <c:ptCount val="5"/>
                <c:pt idx="0">
                  <c:v>0-40</c:v>
                </c:pt>
                <c:pt idx="1">
                  <c:v>40-60</c:v>
                </c:pt>
                <c:pt idx="2">
                  <c:v>60-75</c:v>
                </c:pt>
                <c:pt idx="3">
                  <c:v>75-85</c:v>
                </c:pt>
                <c:pt idx="4">
                  <c:v>&gt;85</c:v>
                </c:pt>
              </c:strCache>
            </c:strRef>
          </c:cat>
          <c:val>
            <c:numRef>
              <c:f>'Personal cust'!$C$131:$C$135</c:f>
              <c:numCache>
                <c:formatCode>0.0\ %</c:formatCode>
                <c:ptCount val="5"/>
                <c:pt idx="0">
                  <c:v>0.1623212418922951</c:v>
                </c:pt>
                <c:pt idx="1">
                  <c:v>0.3064714860111693</c:v>
                </c:pt>
                <c:pt idx="2">
                  <c:v>0.33204421744155976</c:v>
                </c:pt>
                <c:pt idx="3">
                  <c:v>0.13196671155624998</c:v>
                </c:pt>
                <c:pt idx="4">
                  <c:v>6.7196343098725797E-2</c:v>
                </c:pt>
              </c:numCache>
            </c:numRef>
          </c:val>
        </c:ser>
        <c:ser>
          <c:idx val="0"/>
          <c:order val="2"/>
          <c:tx>
            <c:strRef>
              <c:f>'Personal cust'!$B$127</c:f>
              <c:strCache>
                <c:ptCount val="1"/>
                <c:pt idx="0">
                  <c:v>31 Dec. 2015</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8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'Personal cust'!$A$131:$A$135</c:f>
              <c:strCache>
                <c:ptCount val="5"/>
                <c:pt idx="0">
                  <c:v>0-40</c:v>
                </c:pt>
                <c:pt idx="1">
                  <c:v>40-60</c:v>
                </c:pt>
                <c:pt idx="2">
                  <c:v>60-75</c:v>
                </c:pt>
                <c:pt idx="3">
                  <c:v>75-85</c:v>
                </c:pt>
                <c:pt idx="4">
                  <c:v>&gt;85</c:v>
                </c:pt>
              </c:strCache>
            </c:strRef>
          </c:cat>
          <c:val>
            <c:numRef>
              <c:f>'Personal cust'!$B$131:$B$135</c:f>
              <c:numCache>
                <c:formatCode>0.0\ %</c:formatCode>
                <c:ptCount val="5"/>
                <c:pt idx="0">
                  <c:v>0.15054944258231928</c:v>
                </c:pt>
                <c:pt idx="1">
                  <c:v>0.28322581781733797</c:v>
                </c:pt>
                <c:pt idx="2">
                  <c:v>0.34519869207558468</c:v>
                </c:pt>
                <c:pt idx="3">
                  <c:v>0.14776635217720116</c:v>
                </c:pt>
                <c:pt idx="4">
                  <c:v>7.3259695347557011E-2</c:v>
                </c:pt>
              </c:numCache>
            </c:numRef>
          </c:val>
        </c:ser>
        <c:dLbls>
          <c:showLegendKey val="0"/>
          <c:showVal val="0"/>
          <c:showCatName val="0"/>
          <c:showSerName val="0"/>
          <c:showPercent val="0"/>
          <c:showBubbleSize val="0"/>
        </c:dLbls>
        <c:gapWidth val="150"/>
        <c:axId val="110627456"/>
        <c:axId val="110666112"/>
      </c:barChart>
      <c:catAx>
        <c:axId val="110627456"/>
        <c:scaling>
          <c:orientation val="minMax"/>
        </c:scaling>
        <c:delete val="0"/>
        <c:axPos val="b"/>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nb-NO"/>
          </a:p>
        </c:txPr>
        <c:crossAx val="110666112"/>
        <c:crosses val="autoZero"/>
        <c:auto val="1"/>
        <c:lblAlgn val="ctr"/>
        <c:lblOffset val="100"/>
        <c:noMultiLvlLbl val="0"/>
      </c:catAx>
      <c:valAx>
        <c:axId val="110666112"/>
        <c:scaling>
          <c:orientation val="minMax"/>
          <c:max val="0.35000000000000003"/>
        </c:scaling>
        <c:delete val="0"/>
        <c:axPos val="l"/>
        <c:majorGridlines>
          <c:spPr>
            <a:ln>
              <a:solidFill>
                <a:schemeClr val="accent1"/>
              </a:solidFill>
            </a:ln>
          </c:spPr>
        </c:majorGridlines>
        <c:numFmt formatCode="0%"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nb-NO"/>
          </a:p>
        </c:txPr>
        <c:crossAx val="110627456"/>
        <c:crosses val="autoZero"/>
        <c:crossBetween val="between"/>
      </c:valAx>
    </c:plotArea>
    <c:legend>
      <c:legendPos val="r"/>
      <c:layout>
        <c:manualLayout>
          <c:xMode val="edge"/>
          <c:yMode val="edge"/>
          <c:x val="0.85478428259257422"/>
          <c:y val="2.1804460607824462E-2"/>
          <c:w val="0.13691232450705551"/>
          <c:h val="0.2543997302587353"/>
        </c:manualLayout>
      </c:layout>
      <c:overlay val="0"/>
      <c:spPr>
        <a:solidFill>
          <a:schemeClr val="bg1"/>
        </a:solidFill>
      </c:spPr>
      <c:txPr>
        <a:bodyPr/>
        <a:lstStyle/>
        <a:p>
          <a:pPr>
            <a:defRPr sz="8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47826086956523E-2"/>
          <c:y val="8.819444444444445E-2"/>
          <c:w val="0.89301475388431906"/>
          <c:h val="0.76187494715604775"/>
        </c:manualLayout>
      </c:layout>
      <c:barChart>
        <c:barDir val="col"/>
        <c:grouping val="clustered"/>
        <c:varyColors val="0"/>
        <c:ser>
          <c:idx val="6"/>
          <c:order val="0"/>
          <c:tx>
            <c:strRef>
              <c:f>'EAD (1)'!$H$323</c:f>
              <c:strCache>
                <c:ptCount val="1"/>
                <c:pt idx="0">
                  <c:v>30 June 2014</c:v>
                </c:pt>
              </c:strCache>
            </c:strRef>
          </c:tx>
          <c:spPr>
            <a:ln>
              <a:solidFill>
                <a:schemeClr val="tx1">
                  <a:lumMod val="60000"/>
                  <a:lumOff val="40000"/>
                </a:schemeClr>
              </a:solidFill>
            </a:ln>
          </c:spPr>
          <c:invertIfNegative val="0"/>
          <c:cat>
            <c:strRef>
              <c:f>('EAD (1)'!$A$64,'EAD (1)'!$A$69,'EAD (1)'!$A$74,'EAD (1)'!$A$79)</c:f>
              <c:strCache>
                <c:ptCount val="4"/>
                <c:pt idx="0">
                  <c:v>Personal customers</c:v>
                </c:pt>
                <c:pt idx="1">
                  <c:v>Personal customers</c:v>
                </c:pt>
                <c:pt idx="2">
                  <c:v>Personal customers</c:v>
                </c:pt>
                <c:pt idx="3">
                  <c:v>Personal customers</c:v>
                </c:pt>
              </c:strCache>
            </c:strRef>
          </c:cat>
          <c:val>
            <c:numRef>
              <c:f>('EAD (1)'!$H$64,'EAD (1)'!$H$69,'EAD (1)'!$H$74,'EAD (1)'!$H$79)</c:f>
              <c:numCache>
                <c:formatCode>_(* #,##0.0_);_(* \(#,##0.0\);_(* "-"_);_(@_)</c:formatCode>
                <c:ptCount val="4"/>
                <c:pt idx="0">
                  <c:v>612.75861280888978</c:v>
                </c:pt>
                <c:pt idx="1">
                  <c:v>168.16553490195002</c:v>
                </c:pt>
                <c:pt idx="2">
                  <c:v>23.539529920269999</c:v>
                </c:pt>
                <c:pt idx="3">
                  <c:v>3.0929012543199996</c:v>
                </c:pt>
              </c:numCache>
            </c:numRef>
          </c:val>
        </c:ser>
        <c:ser>
          <c:idx val="5"/>
          <c:order val="1"/>
          <c:tx>
            <c:strRef>
              <c:f>'EAD (1)'!$G$323</c:f>
              <c:strCache>
                <c:ptCount val="1"/>
                <c:pt idx="0">
                  <c:v>30 Sept. 2014</c:v>
                </c:pt>
              </c:strCache>
            </c:strRef>
          </c:tx>
          <c:spPr>
            <a:ln>
              <a:solidFill>
                <a:schemeClr val="tx1">
                  <a:lumMod val="60000"/>
                  <a:lumOff val="40000"/>
                </a:schemeClr>
              </a:solidFill>
            </a:ln>
          </c:spPr>
          <c:invertIfNegative val="0"/>
          <c:cat>
            <c:strRef>
              <c:f>('EAD (1)'!$A$64,'EAD (1)'!$A$69,'EAD (1)'!$A$74,'EAD (1)'!$A$79)</c:f>
              <c:strCache>
                <c:ptCount val="4"/>
                <c:pt idx="0">
                  <c:v>Personal customers</c:v>
                </c:pt>
                <c:pt idx="1">
                  <c:v>Personal customers</c:v>
                </c:pt>
                <c:pt idx="2">
                  <c:v>Personal customers</c:v>
                </c:pt>
                <c:pt idx="3">
                  <c:v>Personal customers</c:v>
                </c:pt>
              </c:strCache>
            </c:strRef>
          </c:cat>
          <c:val>
            <c:numRef>
              <c:f>('EAD (1)'!$G$64,'EAD (1)'!$G$69,'EAD (1)'!$G$74,'EAD (1)'!$G$79)</c:f>
              <c:numCache>
                <c:formatCode>_(* #,##0.0_);_(* \(#,##0.0\);_(* "-"_);_(@_)</c:formatCode>
                <c:ptCount val="4"/>
                <c:pt idx="0">
                  <c:v>622.99588632728978</c:v>
                </c:pt>
                <c:pt idx="1">
                  <c:v>169.81907529290004</c:v>
                </c:pt>
                <c:pt idx="2">
                  <c:v>23.0302899729</c:v>
                </c:pt>
                <c:pt idx="3">
                  <c:v>3.4728764491700002</c:v>
                </c:pt>
              </c:numCache>
            </c:numRef>
          </c:val>
        </c:ser>
        <c:ser>
          <c:idx val="4"/>
          <c:order val="2"/>
          <c:tx>
            <c:strRef>
              <c:f>'EAD (1)'!$F$323</c:f>
              <c:strCache>
                <c:ptCount val="1"/>
                <c:pt idx="0">
                  <c:v>31 Dec. 2014</c:v>
                </c:pt>
              </c:strCache>
            </c:strRef>
          </c:tx>
          <c:spPr>
            <a:ln>
              <a:solidFill>
                <a:schemeClr val="tx1">
                  <a:lumMod val="60000"/>
                  <a:lumOff val="40000"/>
                </a:schemeClr>
              </a:solidFill>
            </a:ln>
          </c:spPr>
          <c:invertIfNegative val="0"/>
          <c:cat>
            <c:strRef>
              <c:f>('EAD (1)'!$A$64,'EAD (1)'!$A$69,'EAD (1)'!$A$74,'EAD (1)'!$A$79)</c:f>
              <c:strCache>
                <c:ptCount val="4"/>
                <c:pt idx="0">
                  <c:v>Personal customers</c:v>
                </c:pt>
                <c:pt idx="1">
                  <c:v>Personal customers</c:v>
                </c:pt>
                <c:pt idx="2">
                  <c:v>Personal customers</c:v>
                </c:pt>
                <c:pt idx="3">
                  <c:v>Personal customers</c:v>
                </c:pt>
              </c:strCache>
            </c:strRef>
          </c:cat>
          <c:val>
            <c:numRef>
              <c:f>('EAD (1)'!$F$64,'EAD (1)'!$F$69,'EAD (1)'!$F$74,'EAD (1)'!$F$79)</c:f>
              <c:numCache>
                <c:formatCode>_(* #,##0.0_);_(* \(#,##0.0\);_(* "-"_);_(@_)</c:formatCode>
                <c:ptCount val="4"/>
                <c:pt idx="0">
                  <c:v>636.34295240064978</c:v>
                </c:pt>
                <c:pt idx="1">
                  <c:v>164.51872960674001</c:v>
                </c:pt>
                <c:pt idx="2">
                  <c:v>21.86452016046</c:v>
                </c:pt>
                <c:pt idx="3">
                  <c:v>3.4733801362500003</c:v>
                </c:pt>
              </c:numCache>
            </c:numRef>
          </c:val>
        </c:ser>
        <c:ser>
          <c:idx val="3"/>
          <c:order val="3"/>
          <c:tx>
            <c:strRef>
              <c:f>'EAD (1)'!$E$323</c:f>
              <c:strCache>
                <c:ptCount val="1"/>
                <c:pt idx="0">
                  <c:v>31 March 2015</c:v>
                </c:pt>
              </c:strCache>
            </c:strRef>
          </c:tx>
          <c:spPr>
            <a:ln>
              <a:solidFill>
                <a:schemeClr val="tx1">
                  <a:lumMod val="60000"/>
                  <a:lumOff val="40000"/>
                </a:schemeClr>
              </a:solidFill>
            </a:ln>
          </c:spPr>
          <c:invertIfNegative val="0"/>
          <c:cat>
            <c:strRef>
              <c:f>('EAD (1)'!$A$64,'EAD (1)'!$A$69,'EAD (1)'!$A$74,'EAD (1)'!$A$79)</c:f>
              <c:strCache>
                <c:ptCount val="4"/>
                <c:pt idx="0">
                  <c:v>Personal customers</c:v>
                </c:pt>
                <c:pt idx="1">
                  <c:v>Personal customers</c:v>
                </c:pt>
                <c:pt idx="2">
                  <c:v>Personal customers</c:v>
                </c:pt>
                <c:pt idx="3">
                  <c:v>Personal customers</c:v>
                </c:pt>
              </c:strCache>
            </c:strRef>
          </c:cat>
          <c:val>
            <c:numRef>
              <c:f>('EAD (1)'!$E$64,'EAD (1)'!$E$69,'EAD (1)'!$E$74,'EAD (1)'!$E$79)</c:f>
              <c:numCache>
                <c:formatCode>_(* #,##0.0_);_(* \(#,##0.0\);_(* "-"_);_(@_)</c:formatCode>
                <c:ptCount val="4"/>
                <c:pt idx="0">
                  <c:v>646.43850945877023</c:v>
                </c:pt>
                <c:pt idx="1">
                  <c:v>164.98120174199002</c:v>
                </c:pt>
                <c:pt idx="2">
                  <c:v>20.768645343949991</c:v>
                </c:pt>
                <c:pt idx="3">
                  <c:v>3.3525331256000004</c:v>
                </c:pt>
              </c:numCache>
            </c:numRef>
          </c:val>
        </c:ser>
        <c:ser>
          <c:idx val="2"/>
          <c:order val="4"/>
          <c:tx>
            <c:strRef>
              <c:f>'EAD (1)'!$D$323</c:f>
              <c:strCache>
                <c:ptCount val="1"/>
                <c:pt idx="0">
                  <c:v>30 June 2015</c:v>
                </c:pt>
              </c:strCache>
            </c:strRef>
          </c:tx>
          <c:spPr>
            <a:solidFill>
              <a:srgbClr val="80B9BA"/>
            </a:solidFill>
            <a:ln>
              <a:solidFill>
                <a:schemeClr val="tx1">
                  <a:lumMod val="60000"/>
                  <a:lumOff val="40000"/>
                </a:schemeClr>
              </a:solidFill>
            </a:ln>
          </c:spPr>
          <c:invertIfNegative val="0"/>
          <c:cat>
            <c:strRef>
              <c:f>('EAD (1)'!$A$64,'EAD (1)'!$A$69,'EAD (1)'!$A$74,'EAD (1)'!$A$79)</c:f>
              <c:strCache>
                <c:ptCount val="4"/>
                <c:pt idx="0">
                  <c:v>Personal customers</c:v>
                </c:pt>
                <c:pt idx="1">
                  <c:v>Personal customers</c:v>
                </c:pt>
                <c:pt idx="2">
                  <c:v>Personal customers</c:v>
                </c:pt>
                <c:pt idx="3">
                  <c:v>Personal customers</c:v>
                </c:pt>
              </c:strCache>
            </c:strRef>
          </c:cat>
          <c:val>
            <c:numRef>
              <c:f>('EAD (1)'!$D$64,'EAD (1)'!$D$69,'EAD (1)'!$D$74,'EAD (1)'!$D$79)</c:f>
              <c:numCache>
                <c:formatCode>_(* #,##0.0_);_(* \(#,##0.0\);_(* "-"_);_(@_)</c:formatCode>
                <c:ptCount val="4"/>
                <c:pt idx="0">
                  <c:v>655.33101689801003</c:v>
                </c:pt>
                <c:pt idx="1">
                  <c:v>170.55223507732995</c:v>
                </c:pt>
                <c:pt idx="2">
                  <c:v>20.961269729040005</c:v>
                </c:pt>
                <c:pt idx="3">
                  <c:v>3.526402268</c:v>
                </c:pt>
              </c:numCache>
            </c:numRef>
          </c:val>
        </c:ser>
        <c:ser>
          <c:idx val="1"/>
          <c:order val="5"/>
          <c:tx>
            <c:strRef>
              <c:f>'EAD (1)'!$C$323</c:f>
              <c:strCache>
                <c:ptCount val="1"/>
                <c:pt idx="0">
                  <c:v>30 Sept. 2015</c:v>
                </c:pt>
              </c:strCache>
            </c:strRef>
          </c:tx>
          <c:spPr>
            <a:solidFill>
              <a:srgbClr val="C0C0C0"/>
            </a:solidFill>
            <a:ln>
              <a:solidFill>
                <a:schemeClr val="tx1">
                  <a:lumMod val="60000"/>
                  <a:lumOff val="40000"/>
                </a:schemeClr>
              </a:solidFill>
            </a:ln>
          </c:spPr>
          <c:invertIfNegative val="0"/>
          <c:cat>
            <c:strRef>
              <c:f>('EAD (1)'!$A$64,'EAD (1)'!$A$69,'EAD (1)'!$A$74,'EAD (1)'!$A$79)</c:f>
              <c:strCache>
                <c:ptCount val="4"/>
                <c:pt idx="0">
                  <c:v>Personal customers</c:v>
                </c:pt>
                <c:pt idx="1">
                  <c:v>Personal customers</c:v>
                </c:pt>
                <c:pt idx="2">
                  <c:v>Personal customers</c:v>
                </c:pt>
                <c:pt idx="3">
                  <c:v>Personal customers</c:v>
                </c:pt>
              </c:strCache>
            </c:strRef>
          </c:cat>
          <c:val>
            <c:numRef>
              <c:f>('EAD (1)'!$C$64,'EAD (1)'!$C$69,'EAD (1)'!$C$74,'EAD (1)'!$C$79)</c:f>
              <c:numCache>
                <c:formatCode>_(* #,##0.0_);_(* \(#,##0.0\);_(* "-"_);_(@_)</c:formatCode>
                <c:ptCount val="4"/>
                <c:pt idx="0">
                  <c:v>661.66443836079964</c:v>
                </c:pt>
                <c:pt idx="1">
                  <c:v>171.40308444146001</c:v>
                </c:pt>
                <c:pt idx="2">
                  <c:v>20.337964053409998</c:v>
                </c:pt>
                <c:pt idx="3">
                  <c:v>3.1985976032599988</c:v>
                </c:pt>
              </c:numCache>
            </c:numRef>
          </c:val>
        </c:ser>
        <c:ser>
          <c:idx val="0"/>
          <c:order val="6"/>
          <c:tx>
            <c:strRef>
              <c:f>'EAD (1)'!$B$323</c:f>
              <c:strCache>
                <c:ptCount val="1"/>
                <c:pt idx="0">
                  <c:v>31 Dec. 2015</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8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(1)'!$A$64,'EAD (1)'!$A$69,'EAD (1)'!$A$74,'EAD (1)'!$A$79)</c:f>
              <c:strCache>
                <c:ptCount val="4"/>
                <c:pt idx="0">
                  <c:v>Personal customers</c:v>
                </c:pt>
                <c:pt idx="1">
                  <c:v>Personal customers</c:v>
                </c:pt>
                <c:pt idx="2">
                  <c:v>Personal customers</c:v>
                </c:pt>
                <c:pt idx="3">
                  <c:v>Personal customers</c:v>
                </c:pt>
              </c:strCache>
            </c:strRef>
          </c:cat>
          <c:val>
            <c:numRef>
              <c:f>('EAD (1)'!$B$64,'EAD (1)'!$B$69,'EAD (1)'!$B$74,'EAD (1)'!$B$79)</c:f>
              <c:numCache>
                <c:formatCode>_(* #,##0.0_);_(* \(#,##0.0\);_(* "-"_);_(@_)</c:formatCode>
                <c:ptCount val="4"/>
                <c:pt idx="0">
                  <c:v>655.23105054307996</c:v>
                </c:pt>
                <c:pt idx="1">
                  <c:v>160.17073476765003</c:v>
                </c:pt>
                <c:pt idx="2">
                  <c:v>19.235645084310001</c:v>
                </c:pt>
                <c:pt idx="3">
                  <c:v>2.7399224229400003</c:v>
                </c:pt>
              </c:numCache>
            </c:numRef>
          </c:val>
        </c:ser>
        <c:dLbls>
          <c:showLegendKey val="0"/>
          <c:showVal val="0"/>
          <c:showCatName val="0"/>
          <c:showSerName val="0"/>
          <c:showPercent val="0"/>
          <c:showBubbleSize val="0"/>
        </c:dLbls>
        <c:gapWidth val="150"/>
        <c:axId val="110872448"/>
        <c:axId val="110873984"/>
      </c:barChart>
      <c:catAx>
        <c:axId val="110872448"/>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110873984"/>
        <c:crosses val="autoZero"/>
        <c:auto val="1"/>
        <c:lblAlgn val="ctr"/>
        <c:lblOffset val="100"/>
        <c:noMultiLvlLbl val="0"/>
      </c:catAx>
      <c:valAx>
        <c:axId val="110873984"/>
        <c:scaling>
          <c:orientation val="minMax"/>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nb-NO"/>
          </a:p>
        </c:txPr>
        <c:crossAx val="110872448"/>
        <c:crosses val="autoZero"/>
        <c:crossBetween val="between"/>
      </c:valAx>
    </c:plotArea>
    <c:legend>
      <c:legendPos val="l"/>
      <c:layout>
        <c:manualLayout>
          <c:xMode val="edge"/>
          <c:yMode val="edge"/>
          <c:x val="0.80014949732341034"/>
          <c:y val="4.1420019157088123E-2"/>
          <c:w val="0.16937459198328766"/>
          <c:h val="0.38403945162835251"/>
        </c:manualLayout>
      </c:layout>
      <c:overlay val="1"/>
      <c:spPr>
        <a:solidFill>
          <a:schemeClr val="bg1"/>
        </a:solidFill>
      </c:spPr>
      <c:txPr>
        <a:bodyPr/>
        <a:lstStyle/>
        <a:p>
          <a:pPr>
            <a:defRPr sz="8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9.xml.rels><?xml version="1.0" encoding="UTF-8" standalone="yes"?>
<Relationships xmlns="http://schemas.openxmlformats.org/package/2006/relationships"><Relationship Id="rId8" Type="http://schemas.openxmlformats.org/officeDocument/2006/relationships/chart" Target="../charts/chart20.xml"/><Relationship Id="rId13" Type="http://schemas.openxmlformats.org/officeDocument/2006/relationships/chart" Target="../charts/chart25.xml"/><Relationship Id="rId3" Type="http://schemas.openxmlformats.org/officeDocument/2006/relationships/chart" Target="../charts/chart15.xml"/><Relationship Id="rId7" Type="http://schemas.openxmlformats.org/officeDocument/2006/relationships/chart" Target="../charts/chart19.xml"/><Relationship Id="rId12" Type="http://schemas.openxmlformats.org/officeDocument/2006/relationships/chart" Target="../charts/chart24.xml"/><Relationship Id="rId17" Type="http://schemas.openxmlformats.org/officeDocument/2006/relationships/chart" Target="../charts/chart29.xml"/><Relationship Id="rId2" Type="http://schemas.openxmlformats.org/officeDocument/2006/relationships/chart" Target="../charts/chart14.xml"/><Relationship Id="rId16" Type="http://schemas.openxmlformats.org/officeDocument/2006/relationships/chart" Target="../charts/chart28.xml"/><Relationship Id="rId1" Type="http://schemas.openxmlformats.org/officeDocument/2006/relationships/chart" Target="../charts/chart13.xml"/><Relationship Id="rId6" Type="http://schemas.openxmlformats.org/officeDocument/2006/relationships/chart" Target="../charts/chart18.xml"/><Relationship Id="rId11" Type="http://schemas.openxmlformats.org/officeDocument/2006/relationships/chart" Target="../charts/chart23.xml"/><Relationship Id="rId5" Type="http://schemas.openxmlformats.org/officeDocument/2006/relationships/chart" Target="../charts/chart17.xml"/><Relationship Id="rId15" Type="http://schemas.openxmlformats.org/officeDocument/2006/relationships/chart" Target="../charts/chart27.xml"/><Relationship Id="rId10" Type="http://schemas.openxmlformats.org/officeDocument/2006/relationships/chart" Target="../charts/chart22.xml"/><Relationship Id="rId4" Type="http://schemas.openxmlformats.org/officeDocument/2006/relationships/chart" Target="../charts/chart16.xml"/><Relationship Id="rId9" Type="http://schemas.openxmlformats.org/officeDocument/2006/relationships/chart" Target="../charts/chart21.xml"/><Relationship Id="rId14" Type="http://schemas.openxmlformats.org/officeDocument/2006/relationships/chart" Target="../charts/chart26.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5" Type="http://schemas.openxmlformats.org/officeDocument/2006/relationships/image" Target="../media/image7.emf"/><Relationship Id="rId4" Type="http://schemas.openxmlformats.org/officeDocument/2006/relationships/image" Target="../media/image6.emf"/></Relationships>
</file>

<file path=xl/drawings/_rels/drawing33.xml.rels><?xml version="1.0" encoding="UTF-8" standalone="yes"?>
<Relationships xmlns="http://schemas.openxmlformats.org/package/2006/relationships"><Relationship Id="rId1" Type="http://schemas.openxmlformats.org/officeDocument/2006/relationships/image" Target="../media/image11.emf"/></Relationships>
</file>

<file path=xl/drawings/_rels/drawing34.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emf"/></Relationships>
</file>

<file path=xl/drawings/_rels/drawing3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36.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image" Target="../media/image18.png"/><Relationship Id="rId7" Type="http://schemas.openxmlformats.org/officeDocument/2006/relationships/image" Target="../media/image22.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s>
</file>

<file path=xl/drawings/_rels/drawing4.x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image" Target="../media/image8.emf"/></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6124575</xdr:colOff>
      <xdr:row>50</xdr:row>
      <xdr:rowOff>50716</xdr:rowOff>
    </xdr:to>
    <xdr:pic>
      <xdr:nvPicPr>
        <xdr:cNvPr id="2" name="Bild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505"/>
        <a:stretch/>
      </xdr:blipFill>
      <xdr:spPr>
        <a:xfrm>
          <a:off x="0" y="0"/>
          <a:ext cx="6124575" cy="8975641"/>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0.01336</cdr:x>
      <cdr:y>0.15152</cdr:y>
    </cdr:from>
    <cdr:to>
      <cdr:x>0.07618</cdr:x>
      <cdr:y>0.21882</cdr:y>
    </cdr:to>
    <cdr:sp macro="" textlink="'Liq.&amp;funding (2)'!$B$32">
      <cdr:nvSpPr>
        <cdr:cNvPr id="2" name="TekstSylinder 1"/>
        <cdr:cNvSpPr txBox="1"/>
      </cdr:nvSpPr>
      <cdr:spPr>
        <a:xfrm xmlns:a="http://schemas.openxmlformats.org/drawingml/2006/main">
          <a:off x="82094" y="496223"/>
          <a:ext cx="385943" cy="22040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A050D69B-06BA-413D-8395-8C0C196C4443}" type="TxLink">
            <a:rPr lang="en-US" sz="1000" b="0" i="0" u="none" strike="noStrike">
              <a:solidFill>
                <a:sysClr val="windowText" lastClr="000000"/>
              </a:solidFill>
              <a:latin typeface="Arial"/>
              <a:cs typeface="Arial"/>
            </a:rPr>
            <a:pPr algn="ctr"/>
            <a:t>88</a:t>
          </a:fld>
          <a:endParaRPr lang="nb-NO" sz="1100">
            <a:solidFill>
              <a:sysClr val="windowText" lastClr="000000"/>
            </a:solidFill>
          </a:endParaRPr>
        </a:p>
      </cdr:txBody>
    </cdr:sp>
  </cdr:relSizeAnchor>
  <cdr:relSizeAnchor xmlns:cdr="http://schemas.openxmlformats.org/drawingml/2006/chartDrawing">
    <cdr:from>
      <cdr:x>0.10532</cdr:x>
      <cdr:y>0.09046</cdr:y>
    </cdr:from>
    <cdr:to>
      <cdr:x>0.16814</cdr:x>
      <cdr:y>0.15775</cdr:y>
    </cdr:to>
    <cdr:sp macro="" textlink="'Liq.&amp;funding (2)'!$C$32">
      <cdr:nvSpPr>
        <cdr:cNvPr id="21" name="TekstSylinder 20"/>
        <cdr:cNvSpPr txBox="1"/>
      </cdr:nvSpPr>
      <cdr:spPr>
        <a:xfrm xmlns:a="http://schemas.openxmlformats.org/drawingml/2006/main">
          <a:off x="647031" y="296246"/>
          <a:ext cx="385943" cy="22037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90B6DAA7-1AB8-48AD-820B-15E3A3315B90}" type="TxLink">
            <a:rPr lang="en-US" sz="1000" b="0" i="0" u="none" strike="noStrike">
              <a:solidFill>
                <a:srgbClr val="000000"/>
              </a:solidFill>
              <a:latin typeface="Arial"/>
              <a:cs typeface="Arial"/>
            </a:rPr>
            <a:pPr algn="ctr"/>
            <a:t>98</a:t>
          </a:fld>
          <a:endParaRPr lang="nb-NO" sz="1100"/>
        </a:p>
      </cdr:txBody>
    </cdr:sp>
  </cdr:relSizeAnchor>
  <cdr:relSizeAnchor xmlns:cdr="http://schemas.openxmlformats.org/drawingml/2006/chartDrawing">
    <cdr:from>
      <cdr:x>0.19055</cdr:x>
      <cdr:y>0.13439</cdr:y>
    </cdr:from>
    <cdr:to>
      <cdr:x>0.25336</cdr:x>
      <cdr:y>0.20168</cdr:y>
    </cdr:to>
    <cdr:sp macro="" textlink="'Liq.&amp;funding (2)'!$D$32">
      <cdr:nvSpPr>
        <cdr:cNvPr id="22" name="TekstSylinder 21"/>
        <cdr:cNvSpPr txBox="1"/>
      </cdr:nvSpPr>
      <cdr:spPr>
        <a:xfrm xmlns:a="http://schemas.openxmlformats.org/drawingml/2006/main">
          <a:off x="1170670" y="440121"/>
          <a:ext cx="385881" cy="22037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44A0CCEC-84EB-44C2-858A-66F90D14B386}" type="TxLink">
            <a:rPr lang="en-US" sz="1000" b="0" i="0" u="none" strike="noStrike">
              <a:solidFill>
                <a:srgbClr val="000000"/>
              </a:solidFill>
              <a:latin typeface="Arial"/>
              <a:cs typeface="Arial"/>
            </a:rPr>
            <a:pPr algn="ctr"/>
            <a:t>91</a:t>
          </a:fld>
          <a:endParaRPr lang="nb-NO" sz="1100"/>
        </a:p>
      </cdr:txBody>
    </cdr:sp>
  </cdr:relSizeAnchor>
  <cdr:relSizeAnchor xmlns:cdr="http://schemas.openxmlformats.org/drawingml/2006/chartDrawing">
    <cdr:from>
      <cdr:x>0.28336</cdr:x>
      <cdr:y>0.24039</cdr:y>
    </cdr:from>
    <cdr:to>
      <cdr:x>0.34618</cdr:x>
      <cdr:y>0.30768</cdr:y>
    </cdr:to>
    <cdr:sp macro="" textlink="'Liq.&amp;funding (2)'!$E$32">
      <cdr:nvSpPr>
        <cdr:cNvPr id="23" name="TekstSylinder 22"/>
        <cdr:cNvSpPr txBox="1"/>
      </cdr:nvSpPr>
      <cdr:spPr>
        <a:xfrm xmlns:a="http://schemas.openxmlformats.org/drawingml/2006/main">
          <a:off x="1740858" y="787280"/>
          <a:ext cx="385942" cy="22037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6C199D7E-1931-4D11-99AF-4BCF7986A98B}" type="TxLink">
            <a:rPr lang="en-US" sz="1000" b="0" i="0" u="none" strike="noStrike">
              <a:solidFill>
                <a:srgbClr val="000000"/>
              </a:solidFill>
              <a:latin typeface="Arial"/>
              <a:cs typeface="Arial"/>
            </a:rPr>
            <a:pPr algn="ctr"/>
            <a:t>73</a:t>
          </a:fld>
          <a:endParaRPr lang="nb-NO" sz="1100"/>
        </a:p>
      </cdr:txBody>
    </cdr:sp>
  </cdr:relSizeAnchor>
  <cdr:relSizeAnchor xmlns:cdr="http://schemas.openxmlformats.org/drawingml/2006/chartDrawing">
    <cdr:from>
      <cdr:x>0.37328</cdr:x>
      <cdr:y>0.20433</cdr:y>
    </cdr:from>
    <cdr:to>
      <cdr:x>0.4361</cdr:x>
      <cdr:y>0.27163</cdr:y>
    </cdr:to>
    <cdr:sp macro="" textlink="'Liq.&amp;funding (2)'!$F$32">
      <cdr:nvSpPr>
        <cdr:cNvPr id="24" name="TekstSylinder 23"/>
        <cdr:cNvSpPr txBox="1"/>
      </cdr:nvSpPr>
      <cdr:spPr>
        <a:xfrm xmlns:a="http://schemas.openxmlformats.org/drawingml/2006/main">
          <a:off x="2293277" y="669167"/>
          <a:ext cx="385942" cy="22040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30146745-56D9-4969-897E-D823C86C641D}" type="TxLink">
            <a:rPr lang="en-US" sz="1000" b="0" i="0" u="none" strike="noStrike">
              <a:solidFill>
                <a:srgbClr val="000000"/>
              </a:solidFill>
              <a:latin typeface="Arial"/>
              <a:cs typeface="Arial"/>
            </a:rPr>
            <a:pPr algn="ctr"/>
            <a:t>80</a:t>
          </a:fld>
          <a:endParaRPr lang="nb-NO" sz="1100"/>
        </a:p>
      </cdr:txBody>
    </cdr:sp>
  </cdr:relSizeAnchor>
  <cdr:relSizeAnchor xmlns:cdr="http://schemas.openxmlformats.org/drawingml/2006/chartDrawing">
    <cdr:from>
      <cdr:x>0.45832</cdr:x>
      <cdr:y>0.28219</cdr:y>
    </cdr:from>
    <cdr:to>
      <cdr:x>0.52114</cdr:x>
      <cdr:y>0.34949</cdr:y>
    </cdr:to>
    <cdr:sp macro="" textlink="'Liq.&amp;funding (2)'!$G$32">
      <cdr:nvSpPr>
        <cdr:cNvPr id="25" name="TekstSylinder 24"/>
        <cdr:cNvSpPr txBox="1"/>
      </cdr:nvSpPr>
      <cdr:spPr>
        <a:xfrm xmlns:a="http://schemas.openxmlformats.org/drawingml/2006/main">
          <a:off x="2815762" y="924180"/>
          <a:ext cx="385942" cy="22040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0DFF168A-FCD2-4EF4-81F1-164859799410}" type="TxLink">
            <a:rPr lang="en-US" sz="1000" b="0" i="0" u="none" strike="noStrike">
              <a:solidFill>
                <a:srgbClr val="000000"/>
              </a:solidFill>
              <a:latin typeface="Arial"/>
              <a:cs typeface="Arial"/>
            </a:rPr>
            <a:pPr algn="ctr"/>
            <a:t>67</a:t>
          </a:fld>
          <a:endParaRPr lang="nb-NO" sz="1100"/>
        </a:p>
      </cdr:txBody>
    </cdr:sp>
  </cdr:relSizeAnchor>
  <cdr:relSizeAnchor xmlns:cdr="http://schemas.openxmlformats.org/drawingml/2006/chartDrawing">
    <cdr:from>
      <cdr:x>0.55047</cdr:x>
      <cdr:y>0.35947</cdr:y>
    </cdr:from>
    <cdr:to>
      <cdr:x>0.61329</cdr:x>
      <cdr:y>0.42677</cdr:y>
    </cdr:to>
    <cdr:sp macro="" textlink="'Liq.&amp;funding (2)'!$H$32">
      <cdr:nvSpPr>
        <cdr:cNvPr id="26" name="TekstSylinder 25"/>
        <cdr:cNvSpPr txBox="1"/>
      </cdr:nvSpPr>
      <cdr:spPr>
        <a:xfrm xmlns:a="http://schemas.openxmlformats.org/drawingml/2006/main">
          <a:off x="3381866" y="1177269"/>
          <a:ext cx="385942" cy="22040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8B8B3008-6B6D-4458-A8F9-27C44A5D15B8}" type="TxLink">
            <a:rPr lang="en-US" sz="1000" b="0" i="0" u="none" strike="noStrike">
              <a:solidFill>
                <a:srgbClr val="000000"/>
              </a:solidFill>
              <a:latin typeface="Arial"/>
              <a:cs typeface="Arial"/>
            </a:rPr>
            <a:pPr algn="ctr"/>
            <a:t>55</a:t>
          </a:fld>
          <a:endParaRPr lang="nb-NO" sz="1100"/>
        </a:p>
      </cdr:txBody>
    </cdr:sp>
  </cdr:relSizeAnchor>
  <cdr:relSizeAnchor xmlns:cdr="http://schemas.openxmlformats.org/drawingml/2006/chartDrawing">
    <cdr:from>
      <cdr:x>0.64013</cdr:x>
      <cdr:y>0.61309</cdr:y>
    </cdr:from>
    <cdr:to>
      <cdr:x>0.70294</cdr:x>
      <cdr:y>0.68038</cdr:y>
    </cdr:to>
    <cdr:sp macro="" textlink="'Liq.&amp;funding (2)'!$I$32">
      <cdr:nvSpPr>
        <cdr:cNvPr id="27" name="TekstSylinder 26"/>
        <cdr:cNvSpPr txBox="1"/>
      </cdr:nvSpPr>
      <cdr:spPr>
        <a:xfrm xmlns:a="http://schemas.openxmlformats.org/drawingml/2006/main">
          <a:off x="3932734" y="2007878"/>
          <a:ext cx="385881" cy="22037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310FF636-A9C4-4F7F-B959-8158533079F8}" type="TxLink">
            <a:rPr lang="en-US" sz="1000" b="0" i="0" u="none" strike="noStrike">
              <a:solidFill>
                <a:srgbClr val="000000"/>
              </a:solidFill>
              <a:latin typeface="Arial"/>
              <a:cs typeface="Arial"/>
            </a:rPr>
            <a:pPr algn="ctr"/>
            <a:t>12</a:t>
          </a:fld>
          <a:endParaRPr lang="nb-NO" sz="1100"/>
        </a:p>
      </cdr:txBody>
    </cdr:sp>
  </cdr:relSizeAnchor>
  <cdr:relSizeAnchor xmlns:cdr="http://schemas.openxmlformats.org/drawingml/2006/chartDrawing">
    <cdr:from>
      <cdr:x>0.73191</cdr:x>
      <cdr:y>0.62195</cdr:y>
    </cdr:from>
    <cdr:to>
      <cdr:x>0.79473</cdr:x>
      <cdr:y>0.68925</cdr:y>
    </cdr:to>
    <cdr:sp macro="" textlink="'Liq.&amp;funding (2)'!$J$32">
      <cdr:nvSpPr>
        <cdr:cNvPr id="28" name="TekstSylinder 27"/>
        <cdr:cNvSpPr txBox="1"/>
      </cdr:nvSpPr>
      <cdr:spPr>
        <a:xfrm xmlns:a="http://schemas.openxmlformats.org/drawingml/2006/main">
          <a:off x="4496597" y="2036882"/>
          <a:ext cx="385943" cy="22040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DE94197A-4B90-4895-ADDB-0F1EA354EE0C}" type="TxLink">
            <a:rPr lang="en-US" sz="1000" b="0" i="0" u="none" strike="noStrike">
              <a:solidFill>
                <a:srgbClr val="000000"/>
              </a:solidFill>
              <a:latin typeface="Arial"/>
              <a:cs typeface="Arial"/>
            </a:rPr>
            <a:pPr algn="ctr"/>
            <a:t>11</a:t>
          </a:fld>
          <a:endParaRPr lang="nb-NO" sz="1100"/>
        </a:p>
      </cdr:txBody>
    </cdr:sp>
  </cdr:relSizeAnchor>
  <cdr:relSizeAnchor xmlns:cdr="http://schemas.openxmlformats.org/drawingml/2006/chartDrawing">
    <cdr:from>
      <cdr:x>0.81944</cdr:x>
      <cdr:y>0.62311</cdr:y>
    </cdr:from>
    <cdr:to>
      <cdr:x>0.88226</cdr:x>
      <cdr:y>0.69041</cdr:y>
    </cdr:to>
    <cdr:sp macro="" textlink="'Liq.&amp;funding (2)'!$K$32">
      <cdr:nvSpPr>
        <cdr:cNvPr id="29" name="TekstSylinder 28"/>
        <cdr:cNvSpPr txBox="1"/>
      </cdr:nvSpPr>
      <cdr:spPr>
        <a:xfrm xmlns:a="http://schemas.openxmlformats.org/drawingml/2006/main">
          <a:off x="5034348" y="2040681"/>
          <a:ext cx="385943" cy="22040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CE09FA11-E9E1-4654-A0A5-54A0FD9D8F36}" type="TxLink">
            <a:rPr lang="en-US" sz="1000" b="0" i="0" u="none" strike="noStrike">
              <a:solidFill>
                <a:srgbClr val="000000"/>
              </a:solidFill>
              <a:latin typeface="Arial"/>
              <a:cs typeface="Arial"/>
            </a:rPr>
            <a:pPr algn="ctr"/>
            <a:t>11</a:t>
          </a:fld>
          <a:endParaRPr lang="nb-NO" sz="1100"/>
        </a:p>
      </cdr:txBody>
    </cdr:sp>
  </cdr:relSizeAnchor>
  <cdr:relSizeAnchor xmlns:cdr="http://schemas.openxmlformats.org/drawingml/2006/chartDrawing">
    <cdr:from>
      <cdr:x>0.91013</cdr:x>
      <cdr:y>0.52769</cdr:y>
    </cdr:from>
    <cdr:to>
      <cdr:x>0.97296</cdr:x>
      <cdr:y>0.59499</cdr:y>
    </cdr:to>
    <cdr:sp macro="" textlink="'Liq.&amp;funding (2)'!$L$32">
      <cdr:nvSpPr>
        <cdr:cNvPr id="30" name="TekstSylinder 29"/>
        <cdr:cNvSpPr txBox="1"/>
      </cdr:nvSpPr>
      <cdr:spPr>
        <a:xfrm xmlns:a="http://schemas.openxmlformats.org/drawingml/2006/main">
          <a:off x="5591481" y="1728192"/>
          <a:ext cx="386004" cy="22040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540C5574-D4F2-432C-A4FA-86F029A363FD}" type="TxLink">
            <a:rPr lang="en-US" sz="1000" b="0" i="0" u="none" strike="noStrike">
              <a:solidFill>
                <a:srgbClr val="000000"/>
              </a:solidFill>
              <a:latin typeface="Arial"/>
              <a:cs typeface="Arial"/>
            </a:rPr>
            <a:pPr algn="ctr"/>
            <a:t>26</a:t>
          </a:fld>
          <a:endParaRPr lang="nb-NO" sz="1100"/>
        </a:p>
      </cdr:txBody>
    </cdr:sp>
  </cdr:relSizeAnchor>
</c:userShapes>
</file>

<file path=xl/drawings/drawing11.xml><?xml version="1.0" encoding="utf-8"?>
<xdr:wsDr xmlns:xdr="http://schemas.openxmlformats.org/drawingml/2006/spreadsheetDrawing" xmlns:a="http://schemas.openxmlformats.org/drawingml/2006/main">
  <xdr:twoCellAnchor editAs="oneCell">
    <xdr:from>
      <xdr:col>0</xdr:col>
      <xdr:colOff>6803</xdr:colOff>
      <xdr:row>88</xdr:row>
      <xdr:rowOff>81643</xdr:rowOff>
    </xdr:from>
    <xdr:to>
      <xdr:col>7</xdr:col>
      <xdr:colOff>251262</xdr:colOff>
      <xdr:row>111</xdr:row>
      <xdr:rowOff>95250</xdr:rowOff>
    </xdr:to>
    <xdr:pic>
      <xdr:nvPicPr>
        <xdr:cNvPr id="4" name="Bilde 3"/>
        <xdr:cNvPicPr>
          <a:picLocks noChangeAspect="1"/>
        </xdr:cNvPicPr>
      </xdr:nvPicPr>
      <xdr:blipFill>
        <a:blip xmlns:r="http://schemas.openxmlformats.org/officeDocument/2006/relationships" r:embed="rId1"/>
        <a:stretch>
          <a:fillRect/>
        </a:stretch>
      </xdr:blipFill>
      <xdr:spPr>
        <a:xfrm>
          <a:off x="6803" y="13716000"/>
          <a:ext cx="5170245" cy="368073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20409</xdr:colOff>
      <xdr:row>145</xdr:row>
      <xdr:rowOff>22681</xdr:rowOff>
    </xdr:from>
    <xdr:to>
      <xdr:col>9</xdr:col>
      <xdr:colOff>319576</xdr:colOff>
      <xdr:row>163</xdr:row>
      <xdr:rowOff>174324</xdr:rowOff>
    </xdr:to>
    <xdr:graphicFrame macro="">
      <xdr:nvGraphicFramePr>
        <xdr:cNvPr id="2" name="Diagram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45</xdr:row>
      <xdr:rowOff>50819</xdr:rowOff>
    </xdr:from>
    <xdr:to>
      <xdr:col>9</xdr:col>
      <xdr:colOff>308291</xdr:colOff>
      <xdr:row>57</xdr:row>
      <xdr:rowOff>66528</xdr:rowOff>
    </xdr:to>
    <xdr:graphicFrame macro="">
      <xdr:nvGraphicFramePr>
        <xdr:cNvPr id="4" name="Diagram 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12</xdr:col>
      <xdr:colOff>666750</xdr:colOff>
      <xdr:row>51</xdr:row>
      <xdr:rowOff>257175</xdr:rowOff>
    </xdr:from>
    <xdr:ext cx="184731" cy="264560"/>
    <xdr:sp macro="" textlink="">
      <xdr:nvSpPr>
        <xdr:cNvPr id="6" name="TekstSylinder 5"/>
        <xdr:cNvSpPr txBox="1"/>
      </xdr:nvSpPr>
      <xdr:spPr>
        <a:xfrm>
          <a:off x="7734300" y="828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b-NO" sz="1100"/>
        </a:p>
      </xdr:txBody>
    </xdr:sp>
    <xdr:clientData/>
  </xdr:oneCellAnchor>
  <xdr:oneCellAnchor>
    <xdr:from>
      <xdr:col>0</xdr:col>
      <xdr:colOff>12700</xdr:colOff>
      <xdr:row>61</xdr:row>
      <xdr:rowOff>38100</xdr:rowOff>
    </xdr:from>
    <xdr:ext cx="6120000" cy="2880000"/>
    <xdr:graphicFrame macro="">
      <xdr:nvGraphicFramePr>
        <xdr:cNvPr id="7" name="Diagram 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wsDr>
</file>

<file path=xl/drawings/drawing13.xml><?xml version="1.0" encoding="utf-8"?>
<c:userShapes xmlns:c="http://schemas.openxmlformats.org/drawingml/2006/chart">
  <cdr:relSizeAnchor xmlns:cdr="http://schemas.openxmlformats.org/drawingml/2006/chartDrawing">
    <cdr:from>
      <cdr:x>0.05269</cdr:x>
      <cdr:y>0.02338</cdr:y>
    </cdr:from>
    <cdr:to>
      <cdr:x>0.20479</cdr:x>
      <cdr:y>0.07363</cdr:y>
    </cdr:to>
    <cdr:sp macro="" textlink="">
      <cdr:nvSpPr>
        <cdr:cNvPr id="2" name="TekstSylinder 1"/>
        <cdr:cNvSpPr txBox="1"/>
      </cdr:nvSpPr>
      <cdr:spPr>
        <a:xfrm xmlns:a="http://schemas.openxmlformats.org/drawingml/2006/main">
          <a:off x="322386" y="78399"/>
          <a:ext cx="930519" cy="1685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800" i="1">
              <a:latin typeface="Arial" panose="020B0604020202020204" pitchFamily="34" charset="0"/>
              <a:cs typeface="Arial" panose="020B0604020202020204" pitchFamily="34" charset="0"/>
            </a:rPr>
            <a:t>Per cent</a:t>
          </a:r>
        </a:p>
      </cdr:txBody>
    </cdr:sp>
  </cdr:relSizeAnchor>
  <cdr:relSizeAnchor xmlns:cdr="http://schemas.openxmlformats.org/drawingml/2006/chartDrawing">
    <cdr:from>
      <cdr:x>0.7497</cdr:x>
      <cdr:y>0.93227</cdr:y>
    </cdr:from>
    <cdr:to>
      <cdr:x>0.98675</cdr:x>
      <cdr:y>0.98522</cdr:y>
    </cdr:to>
    <cdr:sp macro="" textlink="">
      <cdr:nvSpPr>
        <cdr:cNvPr id="3" name="TekstSylinder 1"/>
        <cdr:cNvSpPr txBox="1"/>
      </cdr:nvSpPr>
      <cdr:spPr>
        <a:xfrm xmlns:a="http://schemas.openxmlformats.org/drawingml/2006/main">
          <a:off x="4586655" y="3126399"/>
          <a:ext cx="1450241" cy="177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nb-NO" sz="800" i="1">
              <a:latin typeface="Arial" panose="020B0604020202020204" pitchFamily="34" charset="0"/>
              <a:cs typeface="Arial" panose="020B0604020202020204" pitchFamily="34" charset="0"/>
            </a:rPr>
            <a:t>Collateral categories</a:t>
          </a:r>
        </a:p>
      </cdr:txBody>
    </cdr:sp>
  </cdr:relSizeAnchor>
</c:userShapes>
</file>

<file path=xl/drawings/drawing14.xml><?xml version="1.0" encoding="utf-8"?>
<c:userShapes xmlns:c="http://schemas.openxmlformats.org/drawingml/2006/chart">
  <cdr:relSizeAnchor xmlns:cdr="http://schemas.openxmlformats.org/drawingml/2006/chartDrawing">
    <cdr:from>
      <cdr:x>0.74937</cdr:x>
      <cdr:y>0.84878</cdr:y>
    </cdr:from>
    <cdr:to>
      <cdr:x>0.95017</cdr:x>
      <cdr:y>0.95935</cdr:y>
    </cdr:to>
    <cdr:sp macro="" textlink="">
      <cdr:nvSpPr>
        <cdr:cNvPr id="5" name="TekstSylinder 4"/>
        <cdr:cNvSpPr txBox="1"/>
      </cdr:nvSpPr>
      <cdr:spPr>
        <a:xfrm xmlns:a="http://schemas.openxmlformats.org/drawingml/2006/main">
          <a:off x="4591566" y="2835618"/>
          <a:ext cx="1230342" cy="369382"/>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0.05247</cdr:x>
      <cdr:y>0.02622</cdr:y>
    </cdr:from>
    <cdr:to>
      <cdr:x>0.45407</cdr:x>
      <cdr:y>0.08292</cdr:y>
    </cdr:to>
    <cdr:sp macro="" textlink="">
      <cdr:nvSpPr>
        <cdr:cNvPr id="6" name="TekstSylinder 5"/>
        <cdr:cNvSpPr txBox="1"/>
      </cdr:nvSpPr>
      <cdr:spPr>
        <a:xfrm xmlns:a="http://schemas.openxmlformats.org/drawingml/2006/main">
          <a:off x="321520" y="87596"/>
          <a:ext cx="2460683" cy="1894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8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0.0686</cdr:x>
      <cdr:y>0.85138</cdr:y>
    </cdr:from>
    <cdr:to>
      <cdr:x>0.2694</cdr:x>
      <cdr:y>0.9438</cdr:y>
    </cdr:to>
    <cdr:sp macro="" textlink="">
      <cdr:nvSpPr>
        <cdr:cNvPr id="7" name="TekstSylinder 6"/>
        <cdr:cNvSpPr txBox="1"/>
      </cdr:nvSpPr>
      <cdr:spPr>
        <a:xfrm xmlns:a="http://schemas.openxmlformats.org/drawingml/2006/main">
          <a:off x="420299" y="2844277"/>
          <a:ext cx="1230341" cy="308768"/>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0.29392</cdr:x>
      <cdr:y>0.85138</cdr:y>
    </cdr:from>
    <cdr:to>
      <cdr:x>0.49472</cdr:x>
      <cdr:y>0.94121</cdr:y>
    </cdr:to>
    <cdr:sp macro="" textlink="">
      <cdr:nvSpPr>
        <cdr:cNvPr id="8" name="TekstSylinder 7"/>
        <cdr:cNvSpPr txBox="1"/>
      </cdr:nvSpPr>
      <cdr:spPr>
        <a:xfrm xmlns:a="http://schemas.openxmlformats.org/drawingml/2006/main">
          <a:off x="1800935" y="2844276"/>
          <a:ext cx="1230341" cy="300109"/>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0.51455</cdr:x>
      <cdr:y>0.84878</cdr:y>
    </cdr:from>
    <cdr:to>
      <cdr:x>0.71535</cdr:x>
      <cdr:y>0.92825</cdr:y>
    </cdr:to>
    <cdr:sp macro="" textlink="">
      <cdr:nvSpPr>
        <cdr:cNvPr id="9" name="TekstSylinder 8"/>
        <cdr:cNvSpPr txBox="1"/>
      </cdr:nvSpPr>
      <cdr:spPr>
        <a:xfrm xmlns:a="http://schemas.openxmlformats.org/drawingml/2006/main">
          <a:off x="3152736" y="2835617"/>
          <a:ext cx="1230342" cy="265473"/>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3.0% -</a:t>
          </a:r>
        </a:p>
      </cdr:txBody>
    </cdr:sp>
  </cdr:relSizeAnchor>
</c:userShapes>
</file>

<file path=xl/drawings/drawing15.xml><?xml version="1.0" encoding="utf-8"?>
<c:userShapes xmlns:c="http://schemas.openxmlformats.org/drawingml/2006/chart">
  <cdr:relSizeAnchor xmlns:cdr="http://schemas.openxmlformats.org/drawingml/2006/chartDrawing">
    <cdr:from>
      <cdr:x>0.04876</cdr:x>
      <cdr:y>0.20526</cdr:y>
    </cdr:from>
    <cdr:to>
      <cdr:x>0.15768</cdr:x>
      <cdr:y>0.30602</cdr:y>
    </cdr:to>
    <cdr:sp macro="" textlink="">
      <cdr:nvSpPr>
        <cdr:cNvPr id="2" name="TekstSylinder 1"/>
        <cdr:cNvSpPr txBox="1"/>
      </cdr:nvSpPr>
      <cdr:spPr>
        <a:xfrm xmlns:a="http://schemas.openxmlformats.org/drawingml/2006/main">
          <a:off x="319768" y="748393"/>
          <a:ext cx="714375" cy="3673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nb-NO" sz="1100"/>
        </a:p>
      </cdr:txBody>
    </cdr:sp>
  </cdr:relSizeAnchor>
  <cdr:relSizeAnchor xmlns:cdr="http://schemas.openxmlformats.org/drawingml/2006/chartDrawing">
    <cdr:from>
      <cdr:x>0.15853</cdr:x>
      <cdr:y>0.49286</cdr:y>
    </cdr:from>
    <cdr:to>
      <cdr:x>0.3131</cdr:x>
      <cdr:y>0.58429</cdr:y>
    </cdr:to>
    <cdr:sp macro="" textlink="'EAD (1)'!$C$423">
      <cdr:nvSpPr>
        <cdr:cNvPr id="3" name="TekstSylinder 2"/>
        <cdr:cNvSpPr txBox="1"/>
      </cdr:nvSpPr>
      <cdr:spPr>
        <a:xfrm xmlns:a="http://schemas.openxmlformats.org/drawingml/2006/main">
          <a:off x="970222" y="1419435"/>
          <a:ext cx="945934" cy="263328"/>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25E0BD99-AEE9-4A06-A44C-A946F9BB1295}" type="TxLink">
            <a:rPr lang="en-US" sz="1100" b="1" i="0" u="none" strike="noStrike">
              <a:solidFill>
                <a:schemeClr val="bg1"/>
              </a:solidFill>
              <a:latin typeface="Arial"/>
              <a:cs typeface="Arial"/>
            </a:rPr>
            <a:pPr algn="ctr"/>
            <a:t>44%</a:t>
          </a:fld>
          <a:endParaRPr lang="nb-NO" sz="1100" b="1">
            <a:solidFill>
              <a:schemeClr val="bg1"/>
            </a:solidFill>
          </a:endParaRPr>
        </a:p>
      </cdr:txBody>
    </cdr:sp>
  </cdr:relSizeAnchor>
  <cdr:relSizeAnchor xmlns:cdr="http://schemas.openxmlformats.org/drawingml/2006/chartDrawing">
    <cdr:from>
      <cdr:x>0.16943</cdr:x>
      <cdr:y>0.35616</cdr:y>
    </cdr:from>
    <cdr:to>
      <cdr:x>0.31569</cdr:x>
      <cdr:y>0.51263</cdr:y>
    </cdr:to>
    <cdr:sp macro="" textlink="">
      <cdr:nvSpPr>
        <cdr:cNvPr id="4" name="TekstSylinder 3"/>
        <cdr:cNvSpPr txBox="1"/>
      </cdr:nvSpPr>
      <cdr:spPr>
        <a:xfrm xmlns:a="http://schemas.openxmlformats.org/drawingml/2006/main">
          <a:off x="1036892" y="1025754"/>
          <a:ext cx="895145" cy="45062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nb-NO" sz="1100" b="1">
              <a:solidFill>
                <a:schemeClr val="bg1"/>
              </a:solidFill>
              <a:latin typeface="Arial" panose="020B0604020202020204" pitchFamily="34" charset="0"/>
              <a:cs typeface="Arial" panose="020B0604020202020204" pitchFamily="34" charset="0"/>
            </a:rPr>
            <a:t>Personal customers</a:t>
          </a:r>
        </a:p>
      </cdr:txBody>
    </cdr:sp>
  </cdr:relSizeAnchor>
  <cdr:relSizeAnchor xmlns:cdr="http://schemas.openxmlformats.org/drawingml/2006/chartDrawing">
    <cdr:from>
      <cdr:x>0.07748</cdr:x>
      <cdr:y>0.64551</cdr:y>
    </cdr:from>
    <cdr:to>
      <cdr:x>0.23205</cdr:x>
      <cdr:y>0.73695</cdr:y>
    </cdr:to>
    <cdr:sp macro="" textlink="'EAD (1)'!$C$424">
      <cdr:nvSpPr>
        <cdr:cNvPr id="5" name="TekstSylinder 4"/>
        <cdr:cNvSpPr txBox="1"/>
      </cdr:nvSpPr>
      <cdr:spPr>
        <a:xfrm xmlns:a="http://schemas.openxmlformats.org/drawingml/2006/main">
          <a:off x="474158" y="1859070"/>
          <a:ext cx="945968" cy="263347"/>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1ABB7E19-25F2-4A50-A775-156773F0DB74}" type="TxLink">
            <a:rPr lang="en-US" sz="1000" b="0" i="0" u="none" strike="noStrike">
              <a:solidFill>
                <a:schemeClr val="accent2"/>
              </a:solidFill>
              <a:latin typeface="Arial"/>
              <a:cs typeface="Arial"/>
            </a:rPr>
            <a:pPr algn="ctr"/>
            <a:t>14%</a:t>
          </a:fld>
          <a:endParaRPr lang="nb-NO" sz="1000" b="0">
            <a:solidFill>
              <a:schemeClr val="accent2"/>
            </a:solidFill>
          </a:endParaRPr>
        </a:p>
      </cdr:txBody>
    </cdr:sp>
  </cdr:relSizeAnchor>
  <cdr:relSizeAnchor xmlns:cdr="http://schemas.openxmlformats.org/drawingml/2006/chartDrawing">
    <cdr:from>
      <cdr:x>0.04036</cdr:x>
      <cdr:y>0.37895</cdr:y>
    </cdr:from>
    <cdr:to>
      <cdr:x>0.19492</cdr:x>
      <cdr:y>0.47039</cdr:y>
    </cdr:to>
    <cdr:sp macro="" textlink="'EAD (1)'!$C$425">
      <cdr:nvSpPr>
        <cdr:cNvPr id="6" name="TekstSylinder 5"/>
        <cdr:cNvSpPr txBox="1"/>
      </cdr:nvSpPr>
      <cdr:spPr>
        <a:xfrm xmlns:a="http://schemas.openxmlformats.org/drawingml/2006/main">
          <a:off x="247032" y="1091369"/>
          <a:ext cx="945908" cy="263347"/>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21A80E04-24E1-4903-96D6-92D7AA801CED}" type="TxLink">
            <a:rPr lang="en-US" sz="1000" b="0" i="0" u="none" strike="noStrike">
              <a:solidFill>
                <a:schemeClr val="accent2"/>
              </a:solidFill>
              <a:latin typeface="Arial"/>
              <a:cs typeface="Arial"/>
            </a:rPr>
            <a:pPr algn="ctr"/>
            <a:t>43%</a:t>
          </a:fld>
          <a:endParaRPr lang="nb-NO" sz="1000" b="0">
            <a:solidFill>
              <a:schemeClr val="accent2"/>
            </a:solidFill>
          </a:endParaRPr>
        </a:p>
      </cdr:txBody>
    </cdr:sp>
  </cdr:relSizeAnchor>
  <cdr:relSizeAnchor xmlns:cdr="http://schemas.openxmlformats.org/drawingml/2006/chartDrawing">
    <cdr:from>
      <cdr:x>0.06563</cdr:x>
      <cdr:y>0.32682</cdr:y>
    </cdr:from>
    <cdr:to>
      <cdr:x>0.17041</cdr:x>
      <cdr:y>0.40893</cdr:y>
    </cdr:to>
    <cdr:sp macro="" textlink="">
      <cdr:nvSpPr>
        <cdr:cNvPr id="7" name="TekstSylinder 6"/>
        <cdr:cNvSpPr txBox="1"/>
      </cdr:nvSpPr>
      <cdr:spPr>
        <a:xfrm xmlns:a="http://schemas.openxmlformats.org/drawingml/2006/main">
          <a:off x="401625" y="941240"/>
          <a:ext cx="641254" cy="23647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nb-NO" sz="1000" b="0">
              <a:solidFill>
                <a:schemeClr val="accent2"/>
              </a:solidFill>
              <a:latin typeface="Arial" panose="020B0604020202020204" pitchFamily="34" charset="0"/>
              <a:cs typeface="Arial" panose="020B0604020202020204" pitchFamily="34" charset="0"/>
            </a:rPr>
            <a:t>LCI</a:t>
          </a:r>
        </a:p>
      </cdr:txBody>
    </cdr:sp>
  </cdr:relSizeAnchor>
  <cdr:relSizeAnchor xmlns:cdr="http://schemas.openxmlformats.org/drawingml/2006/chartDrawing">
    <cdr:from>
      <cdr:x>0.098</cdr:x>
      <cdr:y>0.58904</cdr:y>
    </cdr:from>
    <cdr:to>
      <cdr:x>0.20278</cdr:x>
      <cdr:y>0.67114</cdr:y>
    </cdr:to>
    <cdr:sp macro="" textlink="">
      <cdr:nvSpPr>
        <cdr:cNvPr id="8" name="TekstSylinder 7"/>
        <cdr:cNvSpPr txBox="1"/>
      </cdr:nvSpPr>
      <cdr:spPr>
        <a:xfrm xmlns:a="http://schemas.openxmlformats.org/drawingml/2006/main">
          <a:off x="599749" y="1696422"/>
          <a:ext cx="641254" cy="236448"/>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nb-NO" sz="1000" b="0">
              <a:solidFill>
                <a:schemeClr val="accent2"/>
              </a:solidFill>
              <a:latin typeface="Arial" panose="020B0604020202020204" pitchFamily="34" charset="0"/>
              <a:cs typeface="Arial" panose="020B0604020202020204" pitchFamily="34" charset="0"/>
            </a:rPr>
            <a:t>SME</a:t>
          </a:r>
        </a:p>
      </cdr:txBody>
    </cdr:sp>
  </cdr:relSizeAnchor>
</c:userShapes>
</file>

<file path=xl/drawings/drawing16.xml><?xml version="1.0" encoding="utf-8"?>
<xdr:wsDr xmlns:xdr="http://schemas.openxmlformats.org/drawingml/2006/spreadsheetDrawing" xmlns:a="http://schemas.openxmlformats.org/drawingml/2006/main">
  <xdr:twoCellAnchor editAs="oneCell">
    <xdr:from>
      <xdr:col>0</xdr:col>
      <xdr:colOff>8040</xdr:colOff>
      <xdr:row>34</xdr:row>
      <xdr:rowOff>45768</xdr:rowOff>
    </xdr:from>
    <xdr:to>
      <xdr:col>9</xdr:col>
      <xdr:colOff>316331</xdr:colOff>
      <xdr:row>46</xdr:row>
      <xdr:rowOff>61478</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14654</xdr:colOff>
      <xdr:row>50</xdr:row>
      <xdr:rowOff>80596</xdr:rowOff>
    </xdr:from>
    <xdr:ext cx="6120000" cy="2880000"/>
    <xdr:graphicFrame macro="">
      <xdr:nvGraphicFramePr>
        <xdr:cNvPr id="4" name="Diagram 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17.xml><?xml version="1.0" encoding="utf-8"?>
<c:userShapes xmlns:c="http://schemas.openxmlformats.org/drawingml/2006/chart">
  <cdr:relSizeAnchor xmlns:cdr="http://schemas.openxmlformats.org/drawingml/2006/chartDrawing">
    <cdr:from>
      <cdr:x>0.75079</cdr:x>
      <cdr:y>0.84878</cdr:y>
    </cdr:from>
    <cdr:to>
      <cdr:x>0.95159</cdr:x>
      <cdr:y>0.97123</cdr:y>
    </cdr:to>
    <cdr:sp macro="" textlink="">
      <cdr:nvSpPr>
        <cdr:cNvPr id="5" name="TekstSylinder 4"/>
        <cdr:cNvSpPr txBox="1"/>
      </cdr:nvSpPr>
      <cdr:spPr>
        <a:xfrm xmlns:a="http://schemas.openxmlformats.org/drawingml/2006/main">
          <a:off x="4600224" y="2835618"/>
          <a:ext cx="1230342" cy="409070"/>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0.05106</cdr:x>
      <cdr:y>0.02622</cdr:y>
    </cdr:from>
    <cdr:to>
      <cdr:x>0.45266</cdr:x>
      <cdr:y>0.08292</cdr:y>
    </cdr:to>
    <cdr:sp macro="" textlink="">
      <cdr:nvSpPr>
        <cdr:cNvPr id="6" name="TekstSylinder 5"/>
        <cdr:cNvSpPr txBox="1"/>
      </cdr:nvSpPr>
      <cdr:spPr>
        <a:xfrm xmlns:a="http://schemas.openxmlformats.org/drawingml/2006/main">
          <a:off x="312861" y="87596"/>
          <a:ext cx="2460683" cy="1894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8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0.06294</cdr:x>
      <cdr:y>0.84878</cdr:y>
    </cdr:from>
    <cdr:to>
      <cdr:x>0.26374</cdr:x>
      <cdr:y>0.97085</cdr:y>
    </cdr:to>
    <cdr:sp macro="" textlink="">
      <cdr:nvSpPr>
        <cdr:cNvPr id="7" name="TekstSylinder 6"/>
        <cdr:cNvSpPr txBox="1"/>
      </cdr:nvSpPr>
      <cdr:spPr>
        <a:xfrm xmlns:a="http://schemas.openxmlformats.org/drawingml/2006/main">
          <a:off x="385662" y="2835617"/>
          <a:ext cx="1230341" cy="407788"/>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0.28827</cdr:x>
      <cdr:y>0.84878</cdr:y>
    </cdr:from>
    <cdr:to>
      <cdr:x>0.48907</cdr:x>
      <cdr:y>0.97085</cdr:y>
    </cdr:to>
    <cdr:sp macro="" textlink="">
      <cdr:nvSpPr>
        <cdr:cNvPr id="8" name="TekstSylinder 7"/>
        <cdr:cNvSpPr txBox="1"/>
      </cdr:nvSpPr>
      <cdr:spPr>
        <a:xfrm xmlns:a="http://schemas.openxmlformats.org/drawingml/2006/main">
          <a:off x="1766299" y="2835617"/>
          <a:ext cx="1230341" cy="407788"/>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0.51455</cdr:x>
      <cdr:y>0.84878</cdr:y>
    </cdr:from>
    <cdr:to>
      <cdr:x>0.71535</cdr:x>
      <cdr:y>0.97085</cdr:y>
    </cdr:to>
    <cdr:sp macro="" textlink="">
      <cdr:nvSpPr>
        <cdr:cNvPr id="9" name="TekstSylinder 8"/>
        <cdr:cNvSpPr txBox="1"/>
      </cdr:nvSpPr>
      <cdr:spPr>
        <a:xfrm xmlns:a="http://schemas.openxmlformats.org/drawingml/2006/main">
          <a:off x="3152735" y="2835617"/>
          <a:ext cx="1230342" cy="407788"/>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3.0% -</a:t>
          </a:r>
        </a:p>
      </cdr:txBody>
    </cdr:sp>
  </cdr:relSizeAnchor>
</c:userShapes>
</file>

<file path=xl/drawings/drawing18.xml><?xml version="1.0" encoding="utf-8"?>
<c:userShapes xmlns:c="http://schemas.openxmlformats.org/drawingml/2006/chart">
  <cdr:relSizeAnchor xmlns:cdr="http://schemas.openxmlformats.org/drawingml/2006/chartDrawing">
    <cdr:from>
      <cdr:x>0.04876</cdr:x>
      <cdr:y>0.20526</cdr:y>
    </cdr:from>
    <cdr:to>
      <cdr:x>0.15768</cdr:x>
      <cdr:y>0.30602</cdr:y>
    </cdr:to>
    <cdr:sp macro="" textlink="">
      <cdr:nvSpPr>
        <cdr:cNvPr id="2" name="TekstSylinder 1"/>
        <cdr:cNvSpPr txBox="1"/>
      </cdr:nvSpPr>
      <cdr:spPr>
        <a:xfrm xmlns:a="http://schemas.openxmlformats.org/drawingml/2006/main">
          <a:off x="319768" y="748393"/>
          <a:ext cx="714375" cy="3673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nb-NO" sz="1100"/>
        </a:p>
      </cdr:txBody>
    </cdr:sp>
  </cdr:relSizeAnchor>
  <cdr:relSizeAnchor xmlns:cdr="http://schemas.openxmlformats.org/drawingml/2006/chartDrawing">
    <cdr:from>
      <cdr:x>0.0767</cdr:x>
      <cdr:y>0.37238</cdr:y>
    </cdr:from>
    <cdr:to>
      <cdr:x>0.23127</cdr:x>
      <cdr:y>0.46381</cdr:y>
    </cdr:to>
    <cdr:sp macro="" textlink="'EAD (1)'!$C$423">
      <cdr:nvSpPr>
        <cdr:cNvPr id="3" name="TekstSylinder 2"/>
        <cdr:cNvSpPr txBox="1"/>
      </cdr:nvSpPr>
      <cdr:spPr>
        <a:xfrm xmlns:a="http://schemas.openxmlformats.org/drawingml/2006/main">
          <a:off x="469429" y="1072465"/>
          <a:ext cx="945968" cy="263318"/>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25E0BD99-AEE9-4A06-A44C-A946F9BB1295}" type="TxLink">
            <a:rPr lang="en-US" sz="1000" b="0" i="0" u="none" strike="noStrike">
              <a:solidFill>
                <a:schemeClr val="accent2"/>
              </a:solidFill>
              <a:latin typeface="Arial"/>
              <a:cs typeface="Arial"/>
            </a:rPr>
            <a:pPr algn="ctr"/>
            <a:t>44%</a:t>
          </a:fld>
          <a:endParaRPr lang="nb-NO" sz="1000" b="0">
            <a:solidFill>
              <a:schemeClr val="accent2"/>
            </a:solidFill>
          </a:endParaRPr>
        </a:p>
      </cdr:txBody>
    </cdr:sp>
  </cdr:relSizeAnchor>
  <cdr:relSizeAnchor xmlns:cdr="http://schemas.openxmlformats.org/drawingml/2006/chartDrawing">
    <cdr:from>
      <cdr:x>0.07716</cdr:x>
      <cdr:y>0.25458</cdr:y>
    </cdr:from>
    <cdr:to>
      <cdr:x>0.22342</cdr:x>
      <cdr:y>0.41105</cdr:y>
    </cdr:to>
    <cdr:sp macro="" textlink="">
      <cdr:nvSpPr>
        <cdr:cNvPr id="4" name="TekstSylinder 3"/>
        <cdr:cNvSpPr txBox="1"/>
      </cdr:nvSpPr>
      <cdr:spPr>
        <a:xfrm xmlns:a="http://schemas.openxmlformats.org/drawingml/2006/main">
          <a:off x="472214" y="733187"/>
          <a:ext cx="895111" cy="4506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nb-NO" sz="1000" b="0">
              <a:solidFill>
                <a:schemeClr val="accent2"/>
              </a:solidFill>
              <a:latin typeface="Arial" panose="020B0604020202020204" pitchFamily="34" charset="0"/>
              <a:cs typeface="Arial" panose="020B0604020202020204" pitchFamily="34" charset="0"/>
            </a:rPr>
            <a:t>Personal customers</a:t>
          </a:r>
        </a:p>
      </cdr:txBody>
    </cdr:sp>
  </cdr:relSizeAnchor>
  <cdr:relSizeAnchor xmlns:cdr="http://schemas.openxmlformats.org/drawingml/2006/chartDrawing">
    <cdr:from>
      <cdr:x>0.1942</cdr:x>
      <cdr:y>0.4518</cdr:y>
    </cdr:from>
    <cdr:to>
      <cdr:x>0.34877</cdr:x>
      <cdr:y>0.54324</cdr:y>
    </cdr:to>
    <cdr:sp macro="" textlink="'EAD (1)'!$C$424">
      <cdr:nvSpPr>
        <cdr:cNvPr id="5" name="TekstSylinder 4"/>
        <cdr:cNvSpPr txBox="1"/>
      </cdr:nvSpPr>
      <cdr:spPr>
        <a:xfrm xmlns:a="http://schemas.openxmlformats.org/drawingml/2006/main">
          <a:off x="1188527" y="1301184"/>
          <a:ext cx="945968" cy="263347"/>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1ABB7E19-25F2-4A50-A775-156773F0DB74}" type="TxLink">
            <a:rPr lang="en-US" sz="1100" b="1" i="0" u="none" strike="noStrike">
              <a:solidFill>
                <a:schemeClr val="bg1"/>
              </a:solidFill>
              <a:latin typeface="Arial"/>
              <a:cs typeface="Arial"/>
            </a:rPr>
            <a:pPr algn="ctr"/>
            <a:t>14%</a:t>
          </a:fld>
          <a:endParaRPr lang="nb-NO" sz="1100" b="1">
            <a:solidFill>
              <a:schemeClr val="bg1"/>
            </a:solidFill>
          </a:endParaRPr>
        </a:p>
      </cdr:txBody>
    </cdr:sp>
  </cdr:relSizeAnchor>
  <cdr:relSizeAnchor xmlns:cdr="http://schemas.openxmlformats.org/drawingml/2006/chartDrawing">
    <cdr:from>
      <cdr:x>0.07705</cdr:x>
      <cdr:y>0.61518</cdr:y>
    </cdr:from>
    <cdr:to>
      <cdr:x>0.23161</cdr:x>
      <cdr:y>0.70662</cdr:y>
    </cdr:to>
    <cdr:sp macro="" textlink="'EAD (1)'!$C$425">
      <cdr:nvSpPr>
        <cdr:cNvPr id="6" name="TekstSylinder 5"/>
        <cdr:cNvSpPr txBox="1"/>
      </cdr:nvSpPr>
      <cdr:spPr>
        <a:xfrm xmlns:a="http://schemas.openxmlformats.org/drawingml/2006/main">
          <a:off x="471540" y="1771713"/>
          <a:ext cx="945908" cy="263347"/>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21A80E04-24E1-4903-96D6-92D7AA801CED}" type="TxLink">
            <a:rPr lang="en-US" sz="1000" b="0" i="0" u="none" strike="noStrike">
              <a:solidFill>
                <a:schemeClr val="accent2"/>
              </a:solidFill>
              <a:latin typeface="Arial"/>
              <a:cs typeface="Arial"/>
            </a:rPr>
            <a:pPr algn="ctr"/>
            <a:t>43%</a:t>
          </a:fld>
          <a:endParaRPr lang="nb-NO" sz="1000" b="0">
            <a:solidFill>
              <a:schemeClr val="accent2"/>
            </a:solidFill>
          </a:endParaRPr>
        </a:p>
      </cdr:txBody>
    </cdr:sp>
  </cdr:relSizeAnchor>
  <cdr:relSizeAnchor xmlns:cdr="http://schemas.openxmlformats.org/drawingml/2006/chartDrawing">
    <cdr:from>
      <cdr:x>0.09676</cdr:x>
      <cdr:y>0.54651</cdr:y>
    </cdr:from>
    <cdr:to>
      <cdr:x>0.20154</cdr:x>
      <cdr:y>0.62862</cdr:y>
    </cdr:to>
    <cdr:sp macro="" textlink="">
      <cdr:nvSpPr>
        <cdr:cNvPr id="7" name="TekstSylinder 6"/>
        <cdr:cNvSpPr txBox="1"/>
      </cdr:nvSpPr>
      <cdr:spPr>
        <a:xfrm xmlns:a="http://schemas.openxmlformats.org/drawingml/2006/main">
          <a:off x="592144" y="1573959"/>
          <a:ext cx="641254" cy="23647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nb-NO" sz="1000" b="0">
              <a:solidFill>
                <a:schemeClr val="accent2"/>
              </a:solidFill>
              <a:latin typeface="Arial" panose="020B0604020202020204" pitchFamily="34" charset="0"/>
              <a:cs typeface="Arial" panose="020B0604020202020204" pitchFamily="34" charset="0"/>
            </a:rPr>
            <a:t>LCI</a:t>
          </a:r>
        </a:p>
      </cdr:txBody>
    </cdr:sp>
  </cdr:relSizeAnchor>
  <cdr:relSizeAnchor xmlns:cdr="http://schemas.openxmlformats.org/drawingml/2006/chartDrawing">
    <cdr:from>
      <cdr:x>0.21472</cdr:x>
      <cdr:y>0.40004</cdr:y>
    </cdr:from>
    <cdr:to>
      <cdr:x>0.3195</cdr:x>
      <cdr:y>0.48214</cdr:y>
    </cdr:to>
    <cdr:sp macro="" textlink="">
      <cdr:nvSpPr>
        <cdr:cNvPr id="8" name="TekstSylinder 7"/>
        <cdr:cNvSpPr txBox="1"/>
      </cdr:nvSpPr>
      <cdr:spPr>
        <a:xfrm xmlns:a="http://schemas.openxmlformats.org/drawingml/2006/main">
          <a:off x="1314098" y="1152129"/>
          <a:ext cx="641254" cy="236448"/>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nb-NO" sz="1100" b="1">
              <a:solidFill>
                <a:schemeClr val="bg1"/>
              </a:solidFill>
              <a:latin typeface="Arial" panose="020B0604020202020204" pitchFamily="34" charset="0"/>
              <a:cs typeface="Arial" panose="020B0604020202020204" pitchFamily="34" charset="0"/>
            </a:rPr>
            <a:t>SME</a:t>
          </a:r>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0</xdr:col>
      <xdr:colOff>0</xdr:colOff>
      <xdr:row>35</xdr:row>
      <xdr:rowOff>48707</xdr:rowOff>
    </xdr:from>
    <xdr:to>
      <xdr:col>9</xdr:col>
      <xdr:colOff>307994</xdr:colOff>
      <xdr:row>47</xdr:row>
      <xdr:rowOff>64417</xdr:rowOff>
    </xdr:to>
    <xdr:graphicFrame macro="">
      <xdr:nvGraphicFramePr>
        <xdr:cNvPr id="5" name="Diagram 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136</xdr:row>
      <xdr:rowOff>0</xdr:rowOff>
    </xdr:from>
    <xdr:to>
      <xdr:col>2</xdr:col>
      <xdr:colOff>97544</xdr:colOff>
      <xdr:row>153</xdr:row>
      <xdr:rowOff>139732</xdr:rowOff>
    </xdr:to>
    <xdr:graphicFrame macro="">
      <xdr:nvGraphicFramePr>
        <xdr:cNvPr id="8" name="Diagram 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432287</xdr:colOff>
      <xdr:row>136</xdr:row>
      <xdr:rowOff>0</xdr:rowOff>
    </xdr:from>
    <xdr:to>
      <xdr:col>9</xdr:col>
      <xdr:colOff>286267</xdr:colOff>
      <xdr:row>153</xdr:row>
      <xdr:rowOff>139732</xdr:rowOff>
    </xdr:to>
    <xdr:graphicFrame macro="">
      <xdr:nvGraphicFramePr>
        <xdr:cNvPr id="9" name="Diagram 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160</xdr:row>
      <xdr:rowOff>0</xdr:rowOff>
    </xdr:from>
    <xdr:to>
      <xdr:col>2</xdr:col>
      <xdr:colOff>110105</xdr:colOff>
      <xdr:row>178</xdr:row>
      <xdr:rowOff>28779</xdr:rowOff>
    </xdr:to>
    <xdr:graphicFrame macro="">
      <xdr:nvGraphicFramePr>
        <xdr:cNvPr id="18" name="Diagram 1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394607</xdr:colOff>
      <xdr:row>159</xdr:row>
      <xdr:rowOff>204107</xdr:rowOff>
    </xdr:from>
    <xdr:to>
      <xdr:col>9</xdr:col>
      <xdr:colOff>268998</xdr:colOff>
      <xdr:row>177</xdr:row>
      <xdr:rowOff>138160</xdr:rowOff>
    </xdr:to>
    <xdr:graphicFrame macro="">
      <xdr:nvGraphicFramePr>
        <xdr:cNvPr id="19" name="Diagram 1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183</xdr:row>
      <xdr:rowOff>0</xdr:rowOff>
    </xdr:from>
    <xdr:to>
      <xdr:col>2</xdr:col>
      <xdr:colOff>83937</xdr:colOff>
      <xdr:row>201</xdr:row>
      <xdr:rowOff>21813</xdr:rowOff>
    </xdr:to>
    <xdr:graphicFrame macro="">
      <xdr:nvGraphicFramePr>
        <xdr:cNvPr id="20" name="Diagram 1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3</xdr:col>
      <xdr:colOff>0</xdr:colOff>
      <xdr:row>183</xdr:row>
      <xdr:rowOff>0</xdr:rowOff>
    </xdr:from>
    <xdr:to>
      <xdr:col>9</xdr:col>
      <xdr:colOff>272662</xdr:colOff>
      <xdr:row>201</xdr:row>
      <xdr:rowOff>13079</xdr:rowOff>
    </xdr:to>
    <xdr:graphicFrame macro="">
      <xdr:nvGraphicFramePr>
        <xdr:cNvPr id="21" name="Diagram 2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206</xdr:row>
      <xdr:rowOff>0</xdr:rowOff>
    </xdr:from>
    <xdr:to>
      <xdr:col>2</xdr:col>
      <xdr:colOff>114291</xdr:colOff>
      <xdr:row>224</xdr:row>
      <xdr:rowOff>22500</xdr:rowOff>
    </xdr:to>
    <xdr:graphicFrame macro="">
      <xdr:nvGraphicFramePr>
        <xdr:cNvPr id="22" name="Diagram 2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3</xdr:col>
      <xdr:colOff>0</xdr:colOff>
      <xdr:row>206</xdr:row>
      <xdr:rowOff>0</xdr:rowOff>
    </xdr:from>
    <xdr:to>
      <xdr:col>9</xdr:col>
      <xdr:colOff>303016</xdr:colOff>
      <xdr:row>224</xdr:row>
      <xdr:rowOff>13078</xdr:rowOff>
    </xdr:to>
    <xdr:graphicFrame macro="">
      <xdr:nvGraphicFramePr>
        <xdr:cNvPr id="23" name="Diagram 2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0</xdr:colOff>
      <xdr:row>230</xdr:row>
      <xdr:rowOff>0</xdr:rowOff>
    </xdr:from>
    <xdr:to>
      <xdr:col>2</xdr:col>
      <xdr:colOff>97339</xdr:colOff>
      <xdr:row>240</xdr:row>
      <xdr:rowOff>22500</xdr:rowOff>
    </xdr:to>
    <xdr:graphicFrame macro="">
      <xdr:nvGraphicFramePr>
        <xdr:cNvPr id="24" name="Diagram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2</xdr:col>
      <xdr:colOff>428625</xdr:colOff>
      <xdr:row>229</xdr:row>
      <xdr:rowOff>285749</xdr:rowOff>
    </xdr:from>
    <xdr:to>
      <xdr:col>9</xdr:col>
      <xdr:colOff>307703</xdr:colOff>
      <xdr:row>240</xdr:row>
      <xdr:rowOff>22499</xdr:rowOff>
    </xdr:to>
    <xdr:graphicFrame macro="">
      <xdr:nvGraphicFramePr>
        <xdr:cNvPr id="25" name="Diagram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0</xdr:col>
      <xdr:colOff>0</xdr:colOff>
      <xdr:row>242</xdr:row>
      <xdr:rowOff>0</xdr:rowOff>
    </xdr:from>
    <xdr:to>
      <xdr:col>2</xdr:col>
      <xdr:colOff>97339</xdr:colOff>
      <xdr:row>252</xdr:row>
      <xdr:rowOff>22500</xdr:rowOff>
    </xdr:to>
    <xdr:graphicFrame macro="">
      <xdr:nvGraphicFramePr>
        <xdr:cNvPr id="26" name="Diagram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2</xdr:col>
      <xdr:colOff>428625</xdr:colOff>
      <xdr:row>242</xdr:row>
      <xdr:rowOff>0</xdr:rowOff>
    </xdr:from>
    <xdr:to>
      <xdr:col>9</xdr:col>
      <xdr:colOff>308250</xdr:colOff>
      <xdr:row>252</xdr:row>
      <xdr:rowOff>22500</xdr:rowOff>
    </xdr:to>
    <xdr:graphicFrame macro="">
      <xdr:nvGraphicFramePr>
        <xdr:cNvPr id="27" name="Diagram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oneCellAnchor>
    <xdr:from>
      <xdr:col>0</xdr:col>
      <xdr:colOff>9525</xdr:colOff>
      <xdr:row>51</xdr:row>
      <xdr:rowOff>47625</xdr:rowOff>
    </xdr:from>
    <xdr:ext cx="6120000" cy="2880000"/>
    <xdr:graphicFrame macro="">
      <xdr:nvGraphicFramePr>
        <xdr:cNvPr id="16" name="Diagram 1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oneCellAnchor>
  <xdr:oneCellAnchor>
    <xdr:from>
      <xdr:col>0</xdr:col>
      <xdr:colOff>0</xdr:colOff>
      <xdr:row>258</xdr:row>
      <xdr:rowOff>0</xdr:rowOff>
    </xdr:from>
    <xdr:ext cx="2880000" cy="2880000"/>
    <xdr:graphicFrame macro="">
      <xdr:nvGraphicFramePr>
        <xdr:cNvPr id="17" name="Diagram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oneCellAnchor>
  <xdr:oneCellAnchor>
    <xdr:from>
      <xdr:col>2</xdr:col>
      <xdr:colOff>428624</xdr:colOff>
      <xdr:row>257</xdr:row>
      <xdr:rowOff>285749</xdr:rowOff>
    </xdr:from>
    <xdr:ext cx="2880000" cy="2880000"/>
    <xdr:graphicFrame macro="">
      <xdr:nvGraphicFramePr>
        <xdr:cNvPr id="28" name="Diagram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oneCellAnchor>
  <xdr:oneCellAnchor>
    <xdr:from>
      <xdr:col>0</xdr:col>
      <xdr:colOff>0</xdr:colOff>
      <xdr:row>270</xdr:row>
      <xdr:rowOff>0</xdr:rowOff>
    </xdr:from>
    <xdr:ext cx="2880000" cy="2880000"/>
    <xdr:graphicFrame macro="">
      <xdr:nvGraphicFramePr>
        <xdr:cNvPr id="29" name="Diagram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31750</xdr:colOff>
      <xdr:row>24</xdr:row>
      <xdr:rowOff>285750</xdr:rowOff>
    </xdr:from>
    <xdr:to>
      <xdr:col>0</xdr:col>
      <xdr:colOff>819150</xdr:colOff>
      <xdr:row>26</xdr:row>
      <xdr:rowOff>36946</xdr:rowOff>
    </xdr:to>
    <xdr:pic>
      <xdr:nvPicPr>
        <xdr:cNvPr id="2" name="Bild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50" y="7154333"/>
          <a:ext cx="787400" cy="820112"/>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0.73807</cdr:x>
      <cdr:y>0.85138</cdr:y>
    </cdr:from>
    <cdr:to>
      <cdr:x>0.93887</cdr:x>
      <cdr:y>0.97035</cdr:y>
    </cdr:to>
    <cdr:sp macro="" textlink="">
      <cdr:nvSpPr>
        <cdr:cNvPr id="5" name="TekstSylinder 4"/>
        <cdr:cNvSpPr txBox="1"/>
      </cdr:nvSpPr>
      <cdr:spPr>
        <a:xfrm xmlns:a="http://schemas.openxmlformats.org/drawingml/2006/main">
          <a:off x="4522292" y="2844276"/>
          <a:ext cx="1230342" cy="39747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0.04399</cdr:x>
      <cdr:y>0.02881</cdr:y>
    </cdr:from>
    <cdr:to>
      <cdr:x>0.44559</cdr:x>
      <cdr:y>0.08551</cdr:y>
    </cdr:to>
    <cdr:sp macro="" textlink="">
      <cdr:nvSpPr>
        <cdr:cNvPr id="6" name="TekstSylinder 5"/>
        <cdr:cNvSpPr txBox="1"/>
      </cdr:nvSpPr>
      <cdr:spPr>
        <a:xfrm xmlns:a="http://schemas.openxmlformats.org/drawingml/2006/main">
          <a:off x="269566" y="96255"/>
          <a:ext cx="2460683" cy="1894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8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0.06153</cdr:x>
      <cdr:y>0.85138</cdr:y>
    </cdr:from>
    <cdr:to>
      <cdr:x>0.26233</cdr:x>
      <cdr:y>0.96998</cdr:y>
    </cdr:to>
    <cdr:sp macro="" textlink="">
      <cdr:nvSpPr>
        <cdr:cNvPr id="7" name="TekstSylinder 6"/>
        <cdr:cNvSpPr txBox="1"/>
      </cdr:nvSpPr>
      <cdr:spPr>
        <a:xfrm xmlns:a="http://schemas.openxmlformats.org/drawingml/2006/main">
          <a:off x="377003" y="2844276"/>
          <a:ext cx="1230341" cy="39622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0.28686</cdr:x>
      <cdr:y>0.85138</cdr:y>
    </cdr:from>
    <cdr:to>
      <cdr:x>0.48766</cdr:x>
      <cdr:y>0.96998</cdr:y>
    </cdr:to>
    <cdr:sp macro="" textlink="">
      <cdr:nvSpPr>
        <cdr:cNvPr id="8" name="TekstSylinder 7"/>
        <cdr:cNvSpPr txBox="1"/>
      </cdr:nvSpPr>
      <cdr:spPr>
        <a:xfrm xmlns:a="http://schemas.openxmlformats.org/drawingml/2006/main">
          <a:off x="1757639" y="2844276"/>
          <a:ext cx="1230341" cy="39622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0.50889</cdr:x>
      <cdr:y>0.85138</cdr:y>
    </cdr:from>
    <cdr:to>
      <cdr:x>0.70969</cdr:x>
      <cdr:y>0.96998</cdr:y>
    </cdr:to>
    <cdr:sp macro="" textlink="">
      <cdr:nvSpPr>
        <cdr:cNvPr id="9" name="TekstSylinder 8"/>
        <cdr:cNvSpPr txBox="1"/>
      </cdr:nvSpPr>
      <cdr:spPr>
        <a:xfrm xmlns:a="http://schemas.openxmlformats.org/drawingml/2006/main">
          <a:off x="3118098" y="2844276"/>
          <a:ext cx="1230342" cy="39622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3.0% -</a:t>
          </a:r>
        </a:p>
      </cdr:txBody>
    </cdr:sp>
  </cdr:relSizeAnchor>
</c:userShapes>
</file>

<file path=xl/drawings/drawing21.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22.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23.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24.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25.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26.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27.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28.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29.xml><?xml version="1.0" encoding="utf-8"?>
<c:userShapes xmlns:c="http://schemas.openxmlformats.org/drawingml/2006/chart">
  <cdr:relSizeAnchor xmlns:cdr="http://schemas.openxmlformats.org/drawingml/2006/chartDrawing">
    <cdr:from>
      <cdr:x>0.04876</cdr:x>
      <cdr:y>0.20526</cdr:y>
    </cdr:from>
    <cdr:to>
      <cdr:x>0.15768</cdr:x>
      <cdr:y>0.30602</cdr:y>
    </cdr:to>
    <cdr:sp macro="" textlink="">
      <cdr:nvSpPr>
        <cdr:cNvPr id="2" name="TekstSylinder 1"/>
        <cdr:cNvSpPr txBox="1"/>
      </cdr:nvSpPr>
      <cdr:spPr>
        <a:xfrm xmlns:a="http://schemas.openxmlformats.org/drawingml/2006/main">
          <a:off x="319768" y="748393"/>
          <a:ext cx="714375" cy="3673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nb-NO" sz="1100"/>
        </a:p>
      </cdr:txBody>
    </cdr:sp>
  </cdr:relSizeAnchor>
  <cdr:relSizeAnchor xmlns:cdr="http://schemas.openxmlformats.org/drawingml/2006/chartDrawing">
    <cdr:from>
      <cdr:x>0.02445</cdr:x>
      <cdr:y>0.52594</cdr:y>
    </cdr:from>
    <cdr:to>
      <cdr:x>0.17902</cdr:x>
      <cdr:y>0.61737</cdr:y>
    </cdr:to>
    <cdr:sp macro="" textlink="'EAD (1)'!$C$423">
      <cdr:nvSpPr>
        <cdr:cNvPr id="3" name="TekstSylinder 2"/>
        <cdr:cNvSpPr txBox="1"/>
      </cdr:nvSpPr>
      <cdr:spPr>
        <a:xfrm xmlns:a="http://schemas.openxmlformats.org/drawingml/2006/main">
          <a:off x="149661" y="1514696"/>
          <a:ext cx="945968" cy="263318"/>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25E0BD99-AEE9-4A06-A44C-A946F9BB1295}" type="TxLink">
            <a:rPr lang="en-US" sz="1000" b="0" i="0" u="none" strike="noStrike">
              <a:solidFill>
                <a:schemeClr val="accent2"/>
              </a:solidFill>
              <a:latin typeface="Arial"/>
              <a:cs typeface="Arial"/>
            </a:rPr>
            <a:pPr algn="ctr"/>
            <a:t>44%</a:t>
          </a:fld>
          <a:endParaRPr lang="nb-NO" sz="1000" b="0">
            <a:solidFill>
              <a:schemeClr val="accent2"/>
            </a:solidFill>
          </a:endParaRPr>
        </a:p>
      </cdr:txBody>
    </cdr:sp>
  </cdr:relSizeAnchor>
  <cdr:relSizeAnchor xmlns:cdr="http://schemas.openxmlformats.org/drawingml/2006/chartDrawing">
    <cdr:from>
      <cdr:x>0.03269</cdr:x>
      <cdr:y>0.41522</cdr:y>
    </cdr:from>
    <cdr:to>
      <cdr:x>0.17895</cdr:x>
      <cdr:y>0.57169</cdr:y>
    </cdr:to>
    <cdr:sp macro="" textlink="">
      <cdr:nvSpPr>
        <cdr:cNvPr id="4" name="TekstSylinder 3"/>
        <cdr:cNvSpPr txBox="1"/>
      </cdr:nvSpPr>
      <cdr:spPr>
        <a:xfrm xmlns:a="http://schemas.openxmlformats.org/drawingml/2006/main">
          <a:off x="200071" y="1195829"/>
          <a:ext cx="895111" cy="4506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nb-NO" sz="1000" b="0">
              <a:solidFill>
                <a:schemeClr val="accent2"/>
              </a:solidFill>
              <a:latin typeface="Arial" panose="020B0604020202020204" pitchFamily="34" charset="0"/>
              <a:cs typeface="Arial" panose="020B0604020202020204" pitchFamily="34" charset="0"/>
            </a:rPr>
            <a:t>Personal customers</a:t>
          </a:r>
        </a:p>
      </cdr:txBody>
    </cdr:sp>
  </cdr:relSizeAnchor>
  <cdr:relSizeAnchor xmlns:cdr="http://schemas.openxmlformats.org/drawingml/2006/chartDrawing">
    <cdr:from>
      <cdr:x>0.07681</cdr:x>
      <cdr:y>0.28171</cdr:y>
    </cdr:from>
    <cdr:to>
      <cdr:x>0.23138</cdr:x>
      <cdr:y>0.37315</cdr:y>
    </cdr:to>
    <cdr:sp macro="" textlink="'EAD (1)'!$C$424">
      <cdr:nvSpPr>
        <cdr:cNvPr id="5" name="TekstSylinder 4"/>
        <cdr:cNvSpPr txBox="1"/>
      </cdr:nvSpPr>
      <cdr:spPr>
        <a:xfrm xmlns:a="http://schemas.openxmlformats.org/drawingml/2006/main">
          <a:off x="470093" y="811325"/>
          <a:ext cx="945969" cy="263347"/>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1ABB7E19-25F2-4A50-A775-156773F0DB74}" type="TxLink">
            <a:rPr lang="en-US" sz="1000" b="0" i="0" u="none" strike="noStrike">
              <a:solidFill>
                <a:schemeClr val="accent2"/>
              </a:solidFill>
              <a:latin typeface="Arial"/>
              <a:cs typeface="Arial"/>
            </a:rPr>
            <a:pPr algn="ctr"/>
            <a:t>14%</a:t>
          </a:fld>
          <a:endParaRPr lang="nb-NO" sz="1000" b="0">
            <a:solidFill>
              <a:schemeClr val="accent2"/>
            </a:solidFill>
          </a:endParaRPr>
        </a:p>
      </cdr:txBody>
    </cdr:sp>
  </cdr:relSizeAnchor>
  <cdr:relSizeAnchor xmlns:cdr="http://schemas.openxmlformats.org/drawingml/2006/chartDrawing">
    <cdr:from>
      <cdr:x>0.1771</cdr:x>
      <cdr:y>0.46399</cdr:y>
    </cdr:from>
    <cdr:to>
      <cdr:x>0.33166</cdr:x>
      <cdr:y>0.55543</cdr:y>
    </cdr:to>
    <cdr:sp macro="" textlink="'EAD (1)'!$C$425">
      <cdr:nvSpPr>
        <cdr:cNvPr id="6" name="TekstSylinder 5"/>
        <cdr:cNvSpPr txBox="1"/>
      </cdr:nvSpPr>
      <cdr:spPr>
        <a:xfrm xmlns:a="http://schemas.openxmlformats.org/drawingml/2006/main">
          <a:off x="1083861" y="1336284"/>
          <a:ext cx="945908" cy="263347"/>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21A80E04-24E1-4903-96D6-92D7AA801CED}" type="TxLink">
            <a:rPr lang="en-US" sz="1100" b="1" i="0" u="none" strike="noStrike">
              <a:solidFill>
                <a:schemeClr val="bg1"/>
              </a:solidFill>
              <a:latin typeface="Arial"/>
              <a:cs typeface="Arial"/>
            </a:rPr>
            <a:pPr algn="ctr"/>
            <a:t>43%</a:t>
          </a:fld>
          <a:endParaRPr lang="nb-NO" sz="1100" b="1">
            <a:solidFill>
              <a:schemeClr val="bg1"/>
            </a:solidFill>
          </a:endParaRPr>
        </a:p>
      </cdr:txBody>
    </cdr:sp>
  </cdr:relSizeAnchor>
  <cdr:relSizeAnchor xmlns:cdr="http://schemas.openxmlformats.org/drawingml/2006/chartDrawing">
    <cdr:from>
      <cdr:x>0.19458</cdr:x>
      <cdr:y>0.39296</cdr:y>
    </cdr:from>
    <cdr:to>
      <cdr:x>0.29936</cdr:x>
      <cdr:y>0.47507</cdr:y>
    </cdr:to>
    <cdr:sp macro="" textlink="">
      <cdr:nvSpPr>
        <cdr:cNvPr id="7" name="TekstSylinder 6"/>
        <cdr:cNvSpPr txBox="1"/>
      </cdr:nvSpPr>
      <cdr:spPr>
        <a:xfrm xmlns:a="http://schemas.openxmlformats.org/drawingml/2006/main">
          <a:off x="1190859" y="1131727"/>
          <a:ext cx="641254" cy="23647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nb-NO" sz="1100" b="1">
              <a:solidFill>
                <a:schemeClr val="bg1"/>
              </a:solidFill>
              <a:latin typeface="Arial" panose="020B0604020202020204" pitchFamily="34" charset="0"/>
              <a:cs typeface="Arial" panose="020B0604020202020204" pitchFamily="34" charset="0"/>
            </a:rPr>
            <a:t>LCI</a:t>
          </a:r>
        </a:p>
      </cdr:txBody>
    </cdr:sp>
  </cdr:relSizeAnchor>
  <cdr:relSizeAnchor xmlns:cdr="http://schemas.openxmlformats.org/drawingml/2006/chartDrawing">
    <cdr:from>
      <cdr:x>0.098</cdr:x>
      <cdr:y>0.21578</cdr:y>
    </cdr:from>
    <cdr:to>
      <cdr:x>0.20278</cdr:x>
      <cdr:y>0.29788</cdr:y>
    </cdr:to>
    <cdr:sp macro="" textlink="">
      <cdr:nvSpPr>
        <cdr:cNvPr id="8" name="TekstSylinder 7"/>
        <cdr:cNvSpPr txBox="1"/>
      </cdr:nvSpPr>
      <cdr:spPr>
        <a:xfrm xmlns:a="http://schemas.openxmlformats.org/drawingml/2006/main">
          <a:off x="599737" y="621446"/>
          <a:ext cx="641254" cy="236448"/>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nb-NO" sz="1000" b="0">
              <a:solidFill>
                <a:schemeClr val="accent2"/>
              </a:solidFill>
              <a:latin typeface="Arial" panose="020B0604020202020204" pitchFamily="34" charset="0"/>
              <a:cs typeface="Arial" panose="020B0604020202020204" pitchFamily="34" charset="0"/>
            </a:rPr>
            <a:t>SME</a:t>
          </a:r>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0</xdr:col>
      <xdr:colOff>0</xdr:colOff>
      <xdr:row>66</xdr:row>
      <xdr:rowOff>21981</xdr:rowOff>
    </xdr:from>
    <xdr:to>
      <xdr:col>8</xdr:col>
      <xdr:colOff>382038</xdr:colOff>
      <xdr:row>78</xdr:row>
      <xdr:rowOff>30386</xdr:rowOff>
    </xdr:to>
    <xdr:pic>
      <xdr:nvPicPr>
        <xdr:cNvPr id="7" name="Bilde 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1180885"/>
          <a:ext cx="5760000" cy="29098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161192</xdr:rowOff>
    </xdr:from>
    <xdr:to>
      <xdr:col>8</xdr:col>
      <xdr:colOff>382038</xdr:colOff>
      <xdr:row>97</xdr:row>
      <xdr:rowOff>9626</xdr:rowOff>
    </xdr:to>
    <xdr:pic>
      <xdr:nvPicPr>
        <xdr:cNvPr id="12" name="Bilde 1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5672288"/>
          <a:ext cx="5760000" cy="29110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8</xdr:col>
      <xdr:colOff>382038</xdr:colOff>
      <xdr:row>113</xdr:row>
      <xdr:rowOff>231420</xdr:rowOff>
    </xdr:to>
    <xdr:pic>
      <xdr:nvPicPr>
        <xdr:cNvPr id="13" name="Bilde 1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19746058"/>
          <a:ext cx="5760000" cy="28910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8</xdr:col>
      <xdr:colOff>382038</xdr:colOff>
      <xdr:row>128</xdr:row>
      <xdr:rowOff>725</xdr:rowOff>
    </xdr:to>
    <xdr:pic>
      <xdr:nvPicPr>
        <xdr:cNvPr id="14" name="Bilde 1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23050500"/>
          <a:ext cx="5760000" cy="29021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130</xdr:row>
      <xdr:rowOff>0</xdr:rowOff>
    </xdr:from>
    <xdr:to>
      <xdr:col>8</xdr:col>
      <xdr:colOff>382038</xdr:colOff>
      <xdr:row>142</xdr:row>
      <xdr:rowOff>1402</xdr:rowOff>
    </xdr:to>
    <xdr:pic>
      <xdr:nvPicPr>
        <xdr:cNvPr id="15" name="Bilde 1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26354942"/>
          <a:ext cx="5760000" cy="289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31.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32.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33.xml><?xml version="1.0" encoding="utf-8"?>
<xdr:wsDr xmlns:xdr="http://schemas.openxmlformats.org/drawingml/2006/spreadsheetDrawing" xmlns:a="http://schemas.openxmlformats.org/drawingml/2006/main">
  <xdr:twoCellAnchor editAs="oneCell">
    <xdr:from>
      <xdr:col>0</xdr:col>
      <xdr:colOff>8659</xdr:colOff>
      <xdr:row>2</xdr:row>
      <xdr:rowOff>129886</xdr:rowOff>
    </xdr:from>
    <xdr:to>
      <xdr:col>10</xdr:col>
      <xdr:colOff>32659</xdr:colOff>
      <xdr:row>10</xdr:row>
      <xdr:rowOff>0</xdr:rowOff>
    </xdr:to>
    <xdr:pic>
      <xdr:nvPicPr>
        <xdr:cNvPr id="4" name="Bild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59" y="646957"/>
          <a:ext cx="6364929" cy="46598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31</xdr:row>
      <xdr:rowOff>142875</xdr:rowOff>
    </xdr:from>
    <xdr:to>
      <xdr:col>0</xdr:col>
      <xdr:colOff>6115050</xdr:colOff>
      <xdr:row>83</xdr:row>
      <xdr:rowOff>102053</xdr:rowOff>
    </xdr:to>
    <xdr:pic>
      <xdr:nvPicPr>
        <xdr:cNvPr id="9" name="Bilde 8"/>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408839"/>
          <a:ext cx="6115050" cy="77424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6115050</xdr:colOff>
      <xdr:row>27</xdr:row>
      <xdr:rowOff>38100</xdr:rowOff>
    </xdr:to>
    <xdr:pic>
      <xdr:nvPicPr>
        <xdr:cNvPr id="6" name="Bild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676275"/>
          <a:ext cx="6115050" cy="3695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6804</xdr:rowOff>
    </xdr:from>
    <xdr:to>
      <xdr:col>0</xdr:col>
      <xdr:colOff>6115050</xdr:colOff>
      <xdr:row>136</xdr:row>
      <xdr:rowOff>25854</xdr:rowOff>
    </xdr:to>
    <xdr:pic>
      <xdr:nvPicPr>
        <xdr:cNvPr id="5" name="Bilde 4"/>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14028965"/>
          <a:ext cx="6115050" cy="72036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32</xdr:row>
      <xdr:rowOff>1</xdr:rowOff>
    </xdr:from>
    <xdr:to>
      <xdr:col>2</xdr:col>
      <xdr:colOff>1452750</xdr:colOff>
      <xdr:row>42</xdr:row>
      <xdr:rowOff>214951</xdr:rowOff>
    </xdr:to>
    <xdr:pic>
      <xdr:nvPicPr>
        <xdr:cNvPr id="3" name="Bilde 2"/>
        <xdr:cNvPicPr>
          <a:picLocks noChangeAspect="1"/>
        </xdr:cNvPicPr>
      </xdr:nvPicPr>
      <xdr:blipFill>
        <a:blip xmlns:r="http://schemas.openxmlformats.org/officeDocument/2006/relationships" r:embed="rId1"/>
        <a:stretch>
          <a:fillRect/>
        </a:stretch>
      </xdr:blipFill>
      <xdr:spPr>
        <a:xfrm>
          <a:off x="0" y="5231947"/>
          <a:ext cx="6120000" cy="307245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19</xdr:row>
      <xdr:rowOff>0</xdr:rowOff>
    </xdr:from>
    <xdr:to>
      <xdr:col>6</xdr:col>
      <xdr:colOff>573454</xdr:colOff>
      <xdr:row>19</xdr:row>
      <xdr:rowOff>3834000</xdr:rowOff>
    </xdr:to>
    <xdr:pic>
      <xdr:nvPicPr>
        <xdr:cNvPr id="2" name="Bilde 1"/>
        <xdr:cNvPicPr>
          <a:picLocks noChangeAspect="1"/>
        </xdr:cNvPicPr>
      </xdr:nvPicPr>
      <xdr:blipFill>
        <a:blip xmlns:r="http://schemas.openxmlformats.org/officeDocument/2006/relationships" r:embed="rId1"/>
        <a:stretch>
          <a:fillRect/>
        </a:stretch>
      </xdr:blipFill>
      <xdr:spPr>
        <a:xfrm>
          <a:off x="0" y="4082143"/>
          <a:ext cx="6186400" cy="3834000"/>
        </a:xfrm>
        <a:prstGeom prst="rect">
          <a:avLst/>
        </a:prstGeom>
      </xdr:spPr>
    </xdr:pic>
    <xdr:clientData/>
  </xdr:twoCellAnchor>
  <xdr:twoCellAnchor editAs="oneCell">
    <xdr:from>
      <xdr:col>0</xdr:col>
      <xdr:colOff>6804</xdr:colOff>
      <xdr:row>44</xdr:row>
      <xdr:rowOff>95250</xdr:rowOff>
    </xdr:from>
    <xdr:to>
      <xdr:col>1</xdr:col>
      <xdr:colOff>165375</xdr:colOff>
      <xdr:row>46</xdr:row>
      <xdr:rowOff>31686</xdr:rowOff>
    </xdr:to>
    <xdr:pic>
      <xdr:nvPicPr>
        <xdr:cNvPr id="4" name="Bilde 3"/>
        <xdr:cNvPicPr>
          <a:picLocks noChangeAspect="1"/>
        </xdr:cNvPicPr>
      </xdr:nvPicPr>
      <xdr:blipFill>
        <a:blip xmlns:r="http://schemas.openxmlformats.org/officeDocument/2006/relationships" r:embed="rId2"/>
        <a:stretch>
          <a:fillRect/>
        </a:stretch>
      </xdr:blipFill>
      <xdr:spPr>
        <a:xfrm>
          <a:off x="6804" y="15396482"/>
          <a:ext cx="2880000" cy="2542204"/>
        </a:xfrm>
        <a:prstGeom prst="rect">
          <a:avLst/>
        </a:prstGeom>
      </xdr:spPr>
    </xdr:pic>
    <xdr:clientData/>
  </xdr:twoCellAnchor>
  <xdr:twoCellAnchor editAs="oneCell">
    <xdr:from>
      <xdr:col>2</xdr:col>
      <xdr:colOff>6804</xdr:colOff>
      <xdr:row>44</xdr:row>
      <xdr:rowOff>88447</xdr:rowOff>
    </xdr:from>
    <xdr:to>
      <xdr:col>6</xdr:col>
      <xdr:colOff>573590</xdr:colOff>
      <xdr:row>46</xdr:row>
      <xdr:rowOff>32618</xdr:rowOff>
    </xdr:to>
    <xdr:pic>
      <xdr:nvPicPr>
        <xdr:cNvPr id="5" name="Bilde 4"/>
        <xdr:cNvPicPr>
          <a:picLocks noChangeAspect="1"/>
        </xdr:cNvPicPr>
      </xdr:nvPicPr>
      <xdr:blipFill>
        <a:blip xmlns:r="http://schemas.openxmlformats.org/officeDocument/2006/relationships" r:embed="rId3"/>
        <a:stretch>
          <a:fillRect/>
        </a:stretch>
      </xdr:blipFill>
      <xdr:spPr>
        <a:xfrm>
          <a:off x="3306536" y="15389679"/>
          <a:ext cx="2880000" cy="2549939"/>
        </a:xfrm>
        <a:prstGeom prst="rect">
          <a:avLst/>
        </a:prstGeom>
      </xdr:spPr>
    </xdr:pic>
    <xdr:clientData/>
  </xdr:twoCellAnchor>
  <xdr:twoCellAnchor editAs="oneCell">
    <xdr:from>
      <xdr:col>0</xdr:col>
      <xdr:colOff>4</xdr:colOff>
      <xdr:row>25</xdr:row>
      <xdr:rowOff>0</xdr:rowOff>
    </xdr:from>
    <xdr:to>
      <xdr:col>6</xdr:col>
      <xdr:colOff>271563</xdr:colOff>
      <xdr:row>27</xdr:row>
      <xdr:rowOff>15107</xdr:rowOff>
    </xdr:to>
    <xdr:pic>
      <xdr:nvPicPr>
        <xdr:cNvPr id="12" name="Bilde 11"/>
        <xdr:cNvPicPr>
          <a:picLocks noChangeAspect="1"/>
        </xdr:cNvPicPr>
      </xdr:nvPicPr>
      <xdr:blipFill>
        <a:blip xmlns:r="http://schemas.openxmlformats.org/officeDocument/2006/relationships" r:embed="rId4"/>
        <a:stretch>
          <a:fillRect/>
        </a:stretch>
      </xdr:blipFill>
      <xdr:spPr>
        <a:xfrm>
          <a:off x="4" y="8953500"/>
          <a:ext cx="5884505" cy="3240000"/>
        </a:xfrm>
        <a:prstGeom prst="rect">
          <a:avLst/>
        </a:prstGeom>
      </xdr:spPr>
    </xdr:pic>
    <xdr:clientData/>
  </xdr:twoCellAnchor>
  <xdr:twoCellAnchor editAs="oneCell">
    <xdr:from>
      <xdr:col>0</xdr:col>
      <xdr:colOff>0</xdr:colOff>
      <xdr:row>92</xdr:row>
      <xdr:rowOff>149678</xdr:rowOff>
    </xdr:from>
    <xdr:to>
      <xdr:col>6</xdr:col>
      <xdr:colOff>147054</xdr:colOff>
      <xdr:row>94</xdr:row>
      <xdr:rowOff>983</xdr:rowOff>
    </xdr:to>
    <xdr:pic>
      <xdr:nvPicPr>
        <xdr:cNvPr id="18" name="Bilde 17"/>
        <xdr:cNvPicPr>
          <a:picLocks noChangeAspect="1"/>
        </xdr:cNvPicPr>
      </xdr:nvPicPr>
      <xdr:blipFill>
        <a:blip xmlns:r="http://schemas.openxmlformats.org/officeDocument/2006/relationships" r:embed="rId5"/>
        <a:stretch>
          <a:fillRect/>
        </a:stretch>
      </xdr:blipFill>
      <xdr:spPr>
        <a:xfrm>
          <a:off x="0" y="25690285"/>
          <a:ext cx="5760000" cy="3171448"/>
        </a:xfrm>
        <a:prstGeom prst="rect">
          <a:avLst/>
        </a:prstGeom>
      </xdr:spPr>
    </xdr:pic>
    <xdr:clientData/>
  </xdr:twoCellAnchor>
  <xdr:twoCellAnchor editAs="oneCell">
    <xdr:from>
      <xdr:col>0</xdr:col>
      <xdr:colOff>0</xdr:colOff>
      <xdr:row>98</xdr:row>
      <xdr:rowOff>149678</xdr:rowOff>
    </xdr:from>
    <xdr:to>
      <xdr:col>6</xdr:col>
      <xdr:colOff>147054</xdr:colOff>
      <xdr:row>100</xdr:row>
      <xdr:rowOff>55412</xdr:rowOff>
    </xdr:to>
    <xdr:pic>
      <xdr:nvPicPr>
        <xdr:cNvPr id="21" name="Bilde 20"/>
        <xdr:cNvPicPr>
          <a:picLocks noChangeAspect="1"/>
        </xdr:cNvPicPr>
      </xdr:nvPicPr>
      <xdr:blipFill>
        <a:blip xmlns:r="http://schemas.openxmlformats.org/officeDocument/2006/relationships" r:embed="rId6"/>
        <a:stretch>
          <a:fillRect/>
        </a:stretch>
      </xdr:blipFill>
      <xdr:spPr>
        <a:xfrm>
          <a:off x="0" y="29833660"/>
          <a:ext cx="5760000" cy="3171448"/>
        </a:xfrm>
        <a:prstGeom prst="rect">
          <a:avLst/>
        </a:prstGeom>
      </xdr:spPr>
    </xdr:pic>
    <xdr:clientData/>
  </xdr:twoCellAnchor>
  <xdr:twoCellAnchor editAs="oneCell">
    <xdr:from>
      <xdr:col>0</xdr:col>
      <xdr:colOff>0</xdr:colOff>
      <xdr:row>105</xdr:row>
      <xdr:rowOff>1</xdr:rowOff>
    </xdr:from>
    <xdr:to>
      <xdr:col>5</xdr:col>
      <xdr:colOff>509357</xdr:colOff>
      <xdr:row>106</xdr:row>
      <xdr:rowOff>37765</xdr:rowOff>
    </xdr:to>
    <xdr:pic>
      <xdr:nvPicPr>
        <xdr:cNvPr id="23" name="Bilde 22"/>
        <xdr:cNvPicPr>
          <a:picLocks noChangeAspect="1"/>
        </xdr:cNvPicPr>
      </xdr:nvPicPr>
      <xdr:blipFill>
        <a:blip xmlns:r="http://schemas.openxmlformats.org/officeDocument/2006/relationships" r:embed="rId7"/>
        <a:stretch>
          <a:fillRect/>
        </a:stretch>
      </xdr:blipFill>
      <xdr:spPr>
        <a:xfrm>
          <a:off x="0" y="34004251"/>
          <a:ext cx="5544000" cy="3058550"/>
        </a:xfrm>
        <a:prstGeom prst="rect">
          <a:avLst/>
        </a:prstGeom>
      </xdr:spPr>
    </xdr:pic>
    <xdr:clientData/>
  </xdr:twoCellAnchor>
  <xdr:twoCellAnchor editAs="oneCell">
    <xdr:from>
      <xdr:col>0</xdr:col>
      <xdr:colOff>0</xdr:colOff>
      <xdr:row>111</xdr:row>
      <xdr:rowOff>0</xdr:rowOff>
    </xdr:from>
    <xdr:to>
      <xdr:col>6</xdr:col>
      <xdr:colOff>111054</xdr:colOff>
      <xdr:row>112</xdr:row>
      <xdr:rowOff>1573</xdr:rowOff>
    </xdr:to>
    <xdr:pic>
      <xdr:nvPicPr>
        <xdr:cNvPr id="25" name="Bilde 24"/>
        <xdr:cNvPicPr>
          <a:picLocks noChangeAspect="1"/>
        </xdr:cNvPicPr>
      </xdr:nvPicPr>
      <xdr:blipFill>
        <a:blip xmlns:r="http://schemas.openxmlformats.org/officeDocument/2006/relationships" r:embed="rId8"/>
        <a:stretch>
          <a:fillRect/>
        </a:stretch>
      </xdr:blipFill>
      <xdr:spPr>
        <a:xfrm>
          <a:off x="0" y="38079589"/>
          <a:ext cx="5724000" cy="315162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130</xdr:row>
      <xdr:rowOff>0</xdr:rowOff>
    </xdr:from>
    <xdr:to>
      <xdr:col>9</xdr:col>
      <xdr:colOff>309750</xdr:colOff>
      <xdr:row>153</xdr:row>
      <xdr:rowOff>58957</xdr:rowOff>
    </xdr:to>
    <xdr:pic>
      <xdr:nvPicPr>
        <xdr:cNvPr id="4" name="Bild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3731904"/>
          <a:ext cx="6120000" cy="3766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5188</xdr:colOff>
      <xdr:row>28</xdr:row>
      <xdr:rowOff>58613</xdr:rowOff>
    </xdr:from>
    <xdr:to>
      <xdr:col>9</xdr:col>
      <xdr:colOff>314938</xdr:colOff>
      <xdr:row>43</xdr:row>
      <xdr:rowOff>215260</xdr:rowOff>
    </xdr:to>
    <xdr:pic>
      <xdr:nvPicPr>
        <xdr:cNvPr id="8" name="Bilde 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88" y="5429248"/>
          <a:ext cx="6120000" cy="41131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231</xdr:row>
      <xdr:rowOff>67826</xdr:rowOff>
    </xdr:from>
    <xdr:to>
      <xdr:col>2</xdr:col>
      <xdr:colOff>105537</xdr:colOff>
      <xdr:row>250</xdr:row>
      <xdr:rowOff>73005</xdr:rowOff>
    </xdr:to>
    <xdr:graphicFrame macro="">
      <xdr:nvGraphicFramePr>
        <xdr:cNvPr id="12" name="Diagram 1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13544</xdr:colOff>
      <xdr:row>231</xdr:row>
      <xdr:rowOff>71438</xdr:rowOff>
    </xdr:from>
    <xdr:to>
      <xdr:col>9</xdr:col>
      <xdr:colOff>359823</xdr:colOff>
      <xdr:row>250</xdr:row>
      <xdr:rowOff>63185</xdr:rowOff>
    </xdr:to>
    <xdr:graphicFrame macro="">
      <xdr:nvGraphicFramePr>
        <xdr:cNvPr id="13" name="Diagram 1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7938</xdr:colOff>
      <xdr:row>30</xdr:row>
      <xdr:rowOff>38099</xdr:rowOff>
    </xdr:from>
    <xdr:to>
      <xdr:col>9</xdr:col>
      <xdr:colOff>373062</xdr:colOff>
      <xdr:row>56</xdr:row>
      <xdr:rowOff>20637</xdr:rowOff>
    </xdr:to>
    <xdr:graphicFrame macro="">
      <xdr:nvGraphicFramePr>
        <xdr:cNvPr id="14" name="Diagram 1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106</xdr:row>
      <xdr:rowOff>150811</xdr:rowOff>
    </xdr:from>
    <xdr:to>
      <xdr:col>9</xdr:col>
      <xdr:colOff>412200</xdr:colOff>
      <xdr:row>128</xdr:row>
      <xdr:rowOff>7048</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131</xdr:row>
      <xdr:rowOff>0</xdr:rowOff>
    </xdr:from>
    <xdr:to>
      <xdr:col>2</xdr:col>
      <xdr:colOff>108534</xdr:colOff>
      <xdr:row>143</xdr:row>
      <xdr:rowOff>22500</xdr:rowOff>
    </xdr:to>
    <xdr:graphicFrame macro="">
      <xdr:nvGraphicFramePr>
        <xdr:cNvPr id="8" name="Diagram 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3</xdr:col>
      <xdr:colOff>47626</xdr:colOff>
      <xdr:row>131</xdr:row>
      <xdr:rowOff>15875</xdr:rowOff>
    </xdr:from>
    <xdr:to>
      <xdr:col>9</xdr:col>
      <xdr:colOff>403804</xdr:colOff>
      <xdr:row>143</xdr:row>
      <xdr:rowOff>38375</xdr:rowOff>
    </xdr:to>
    <xdr:graphicFrame macro="">
      <xdr:nvGraphicFramePr>
        <xdr:cNvPr id="10" name="Diagram 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0.73995</cdr:x>
      <cdr:y>0.84835</cdr:y>
    </cdr:from>
    <cdr:to>
      <cdr:x>0.94075</cdr:x>
      <cdr:y>0.96976</cdr:y>
    </cdr:to>
    <cdr:sp macro="" textlink="">
      <cdr:nvSpPr>
        <cdr:cNvPr id="5" name="TekstSylinder 4"/>
        <cdr:cNvSpPr txBox="1"/>
      </cdr:nvSpPr>
      <cdr:spPr>
        <a:xfrm xmlns:a="http://schemas.openxmlformats.org/drawingml/2006/main">
          <a:off x="4533838" y="2834174"/>
          <a:ext cx="1230342" cy="405598"/>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0.05342</cdr:x>
      <cdr:y>0.02622</cdr:y>
    </cdr:from>
    <cdr:to>
      <cdr:x>0.45502</cdr:x>
      <cdr:y>0.08292</cdr:y>
    </cdr:to>
    <cdr:sp macro="" textlink="">
      <cdr:nvSpPr>
        <cdr:cNvPr id="6" name="TekstSylinder 5"/>
        <cdr:cNvSpPr txBox="1"/>
      </cdr:nvSpPr>
      <cdr:spPr>
        <a:xfrm xmlns:a="http://schemas.openxmlformats.org/drawingml/2006/main">
          <a:off x="327293" y="87596"/>
          <a:ext cx="2460683" cy="1894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8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0.07225</cdr:x>
      <cdr:y>0.85073</cdr:y>
    </cdr:from>
    <cdr:to>
      <cdr:x>0.27305</cdr:x>
      <cdr:y>0.97175</cdr:y>
    </cdr:to>
    <cdr:sp macro="" textlink="">
      <cdr:nvSpPr>
        <cdr:cNvPr id="7" name="TekstSylinder 6"/>
        <cdr:cNvSpPr txBox="1"/>
      </cdr:nvSpPr>
      <cdr:spPr>
        <a:xfrm xmlns:a="http://schemas.openxmlformats.org/drawingml/2006/main">
          <a:off x="442669" y="2842111"/>
          <a:ext cx="1230341" cy="404327"/>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0.29911</cdr:x>
      <cdr:y>0.85073</cdr:y>
    </cdr:from>
    <cdr:to>
      <cdr:x>0.49991</cdr:x>
      <cdr:y>0.97175</cdr:y>
    </cdr:to>
    <cdr:sp macro="" textlink="">
      <cdr:nvSpPr>
        <cdr:cNvPr id="8" name="TekstSylinder 7"/>
        <cdr:cNvSpPr txBox="1"/>
      </cdr:nvSpPr>
      <cdr:spPr>
        <a:xfrm xmlns:a="http://schemas.openxmlformats.org/drawingml/2006/main">
          <a:off x="1832685" y="2842111"/>
          <a:ext cx="1230341" cy="404327"/>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0.51408</cdr:x>
      <cdr:y>0.85073</cdr:y>
    </cdr:from>
    <cdr:to>
      <cdr:x>0.71488</cdr:x>
      <cdr:y>0.97175</cdr:y>
    </cdr:to>
    <cdr:sp macro="" textlink="">
      <cdr:nvSpPr>
        <cdr:cNvPr id="9" name="TekstSylinder 8"/>
        <cdr:cNvSpPr txBox="1"/>
      </cdr:nvSpPr>
      <cdr:spPr>
        <a:xfrm xmlns:a="http://schemas.openxmlformats.org/drawingml/2006/main">
          <a:off x="3149849" y="2842111"/>
          <a:ext cx="1230342" cy="404327"/>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3.0% -</a:t>
          </a:r>
        </a:p>
      </cdr:txBody>
    </cdr:sp>
  </cdr:relSizeAnchor>
</c:userShapes>
</file>

<file path=xl/drawings/drawing7.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8.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9.xml><?xml version="1.0" encoding="utf-8"?>
<xdr:wsDr xmlns:xdr="http://schemas.openxmlformats.org/drawingml/2006/spreadsheetDrawing" xmlns:a="http://schemas.openxmlformats.org/drawingml/2006/main">
  <xdr:twoCellAnchor>
    <xdr:from>
      <xdr:col>0</xdr:col>
      <xdr:colOff>0</xdr:colOff>
      <xdr:row>30</xdr:row>
      <xdr:rowOff>88444</xdr:rowOff>
    </xdr:from>
    <xdr:to>
      <xdr:col>12</xdr:col>
      <xdr:colOff>353786</xdr:colOff>
      <xdr:row>50</xdr:row>
      <xdr:rowOff>97722</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FINANSREGNSKAPSRAPPORTER\Dagsbalansen\DB01-08-1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TEMP\Bal%20Sheet,%20P&amp;L%20v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D37997\FINANPAK\DAGSBAI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TAPSRAP\ENGTAP\REGN09-3\NOTER\Hvitbok\Resultat\Write-downs%20split%203Q0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epartment/1300/Kvartalsvis/1Q15/Fact%20Book/Offentliggj&#248;ring%20av%20ansvarlig%20kapital/Offentliggj&#248;ring%20av%20opplysninger%20om%20ansvarlig%20kapital_DNB%20per%2031.03.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gr12mdr."/>
      <sheetName val="Kommentar"/>
      <sheetName val="DiagrUtlån"/>
      <sheetName val="DiagrInnskudd"/>
      <sheetName val="Tabell"/>
      <sheetName val="Grunnlag"/>
      <sheetName val="Verdiberegning før skatt"/>
      <sheetName val="DiagrUtl?n"/>
      <sheetName val="Verdiberegning f?r skatt"/>
      <sheetName val="Utvikling nettonedskrivninger"/>
      <sheetName val="beh_1010"/>
      <sheetName val="beh_1110"/>
      <sheetName val="beh_1210"/>
      <sheetName val="beh_211"/>
      <sheetName val="31.07.2010"/>
      <sheetName val="beh_511"/>
      <sheetName val="beh_611"/>
      <sheetName val="beh_0710"/>
      <sheetName val="beh_0810"/>
      <sheetName val="beh_910"/>
      <sheetName val="31.08.gml"/>
      <sheetName val="Gjeld_311210"/>
      <sheetName val="Gjeld_280211"/>
      <sheetName val="beh_0811"/>
      <sheetName val="beh_311"/>
      <sheetName val="beh_411"/>
      <sheetName val="beh_711"/>
      <sheetName val="Gjeld_3103.2011"/>
      <sheetName val="Gjeld_2904.2011"/>
      <sheetName val="Gjeld_31.05.2011"/>
      <sheetName val="beh_0911"/>
      <sheetName val="beh_1011"/>
      <sheetName val="beh_1111"/>
      <sheetName val="beh_1211"/>
      <sheetName val="310_beh_1011"/>
      <sheetName val="310_beh_1211"/>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ket Cap"/>
      <sheetName val="Market_Cap"/>
      <sheetName val="Tabell"/>
    </sheetNames>
    <sheetDataSet>
      <sheetData sheetId="0" refreshError="1">
        <row r="22">
          <cell r="A22">
            <v>36431</v>
          </cell>
          <cell r="B22" t="str">
            <v>EUR</v>
          </cell>
        </row>
        <row r="23">
          <cell r="A23" t="str">
            <v>USD</v>
          </cell>
          <cell r="B23">
            <v>0.95248073607711292</v>
          </cell>
        </row>
        <row r="24">
          <cell r="A24" t="str">
            <v>Spot rate</v>
          </cell>
        </row>
        <row r="25">
          <cell r="A25">
            <v>36341</v>
          </cell>
          <cell r="B25" t="str">
            <v>EUR</v>
          </cell>
        </row>
        <row r="26">
          <cell r="A26" t="str">
            <v>USD</v>
          </cell>
          <cell r="B26">
            <v>0.969678163817429</v>
          </cell>
        </row>
        <row r="28">
          <cell r="A28">
            <v>36250</v>
          </cell>
          <cell r="B28" t="str">
            <v>EUR</v>
          </cell>
        </row>
        <row r="29">
          <cell r="A29" t="str">
            <v>USD</v>
          </cell>
          <cell r="B29">
            <v>0.92635479388605835</v>
          </cell>
        </row>
        <row r="31">
          <cell r="A31">
            <v>36161</v>
          </cell>
          <cell r="B31" t="str">
            <v>EUR</v>
          </cell>
        </row>
        <row r="32">
          <cell r="A32" t="str">
            <v>USD</v>
          </cell>
          <cell r="B32">
            <v>0.85164367228751492</v>
          </cell>
        </row>
        <row r="34">
          <cell r="A34">
            <v>36068</v>
          </cell>
          <cell r="B34" t="str">
            <v>XEU</v>
          </cell>
        </row>
        <row r="35">
          <cell r="A35" t="str">
            <v>USD</v>
          </cell>
          <cell r="B35">
            <v>0.84925690021231426</v>
          </cell>
        </row>
        <row r="37">
          <cell r="A37">
            <v>35976</v>
          </cell>
          <cell r="B37" t="str">
            <v>XEU</v>
          </cell>
        </row>
        <row r="38">
          <cell r="A38" t="str">
            <v>USD</v>
          </cell>
          <cell r="B38">
            <v>0.91082976591675024</v>
          </cell>
        </row>
        <row r="40">
          <cell r="A40">
            <v>35885</v>
          </cell>
          <cell r="B40" t="str">
            <v>XEU</v>
          </cell>
        </row>
        <row r="41">
          <cell r="A41" t="str">
            <v>USD</v>
          </cell>
          <cell r="B41">
            <v>0.93005952380952384</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ktoplan"/>
      <sheetName val="In01"/>
      <sheetName val="In00"/>
      <sheetName val="In99"/>
      <sheetName val="Val.kurs"/>
      <sheetName val="Avst01"/>
      <sheetName val="Avst98"/>
      <sheetName val="Sammenlign"/>
      <sheetName val="DiaSam"/>
      <sheetName val="INPUT 5-10"/>
      <sheetName val="G.N.S Resultat 01"/>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rite-downs med splitt"/>
      <sheetName val="Write-downs"/>
      <sheetName val="FORDELT PÅ OMRÅDE "/>
      <sheetName val="FORDELT PÅ OMRÅDE  regnskap"/>
      <sheetName val="FORDELT PÅ OMRÅDE  30.09.09"/>
      <sheetName val="FORDELT PÅ OMRÅDE 3Q08"/>
      <sheetName val="IFRSRES3(0909,HOLDING,HOLDING,R"/>
      <sheetName val="IFRSRES3(0906,HOLDING,HOLDING,R"/>
      <sheetName val="IFRSRES3(0909,NORD,HOLDING,RHP,"/>
      <sheetName val="TAPSOVERS(0809,1,NOK,TAP,DIF)"/>
      <sheetName val="TAPSOVERS2(0909,1,NOK,TAP,DIF)"/>
      <sheetName val="NOTE"/>
    </sheetNames>
    <sheetDataSet>
      <sheetData sheetId="0"/>
      <sheetData sheetId="1" refreshError="1"/>
      <sheetData sheetId="2">
        <row r="7">
          <cell r="L7">
            <v>73.2</v>
          </cell>
        </row>
        <row r="8">
          <cell r="L8">
            <v>0</v>
          </cell>
        </row>
        <row r="9">
          <cell r="L9">
            <v>40.700000000000003</v>
          </cell>
        </row>
        <row r="10">
          <cell r="L10">
            <v>61.5</v>
          </cell>
        </row>
        <row r="11">
          <cell r="F11">
            <v>0.4</v>
          </cell>
          <cell r="I11">
            <v>0</v>
          </cell>
          <cell r="J11">
            <v>0</v>
          </cell>
          <cell r="K11">
            <v>0</v>
          </cell>
        </row>
        <row r="12">
          <cell r="F12">
            <v>0</v>
          </cell>
          <cell r="I12">
            <v>-2</v>
          </cell>
          <cell r="J12">
            <v>-1</v>
          </cell>
          <cell r="K12">
            <v>-4</v>
          </cell>
        </row>
        <row r="13">
          <cell r="F13">
            <v>26</v>
          </cell>
          <cell r="I13">
            <v>15.4</v>
          </cell>
          <cell r="J13">
            <v>30.7</v>
          </cell>
          <cell r="K13">
            <v>36</v>
          </cell>
        </row>
        <row r="14">
          <cell r="F14">
            <v>13</v>
          </cell>
          <cell r="I14">
            <v>3.5</v>
          </cell>
          <cell r="J14">
            <v>0.5</v>
          </cell>
          <cell r="K14">
            <v>75</v>
          </cell>
        </row>
        <row r="15">
          <cell r="F15">
            <v>4.3899999999999997</v>
          </cell>
          <cell r="I15">
            <v>-7</v>
          </cell>
          <cell r="J15">
            <v>60.9</v>
          </cell>
          <cell r="K15">
            <v>29</v>
          </cell>
        </row>
        <row r="16">
          <cell r="F16">
            <v>205</v>
          </cell>
          <cell r="I16">
            <v>-14</v>
          </cell>
          <cell r="J16">
            <v>72.8</v>
          </cell>
          <cell r="K16">
            <v>23</v>
          </cell>
        </row>
        <row r="17">
          <cell r="F17">
            <v>16.399999999999999</v>
          </cell>
          <cell r="I17">
            <v>7.8</v>
          </cell>
          <cell r="J17">
            <v>-19</v>
          </cell>
          <cell r="K17">
            <v>57</v>
          </cell>
        </row>
        <row r="18">
          <cell r="F18">
            <v>42.800000000000004</v>
          </cell>
          <cell r="I18">
            <v>29</v>
          </cell>
          <cell r="J18">
            <v>36.5</v>
          </cell>
          <cell r="K18">
            <v>25</v>
          </cell>
        </row>
        <row r="19">
          <cell r="F19">
            <v>4.5600000000000005</v>
          </cell>
          <cell r="I19">
            <v>24</v>
          </cell>
          <cell r="J19">
            <v>20.9</v>
          </cell>
          <cell r="K19">
            <v>84</v>
          </cell>
        </row>
        <row r="20">
          <cell r="F20">
            <v>91</v>
          </cell>
          <cell r="I20">
            <v>105.3</v>
          </cell>
          <cell r="J20">
            <v>101.8</v>
          </cell>
          <cell r="K20">
            <v>207.56</v>
          </cell>
          <cell r="L20">
            <v>58.4</v>
          </cell>
        </row>
        <row r="21">
          <cell r="L21">
            <v>6.2170000000000023</v>
          </cell>
        </row>
        <row r="22">
          <cell r="L22">
            <v>6.4509999999999996</v>
          </cell>
        </row>
        <row r="23">
          <cell r="L23">
            <v>341.06799999999998</v>
          </cell>
        </row>
        <row r="25">
          <cell r="F25">
            <v>31.4</v>
          </cell>
          <cell r="I25">
            <v>99</v>
          </cell>
          <cell r="J25">
            <v>265.5</v>
          </cell>
          <cell r="L25">
            <v>7</v>
          </cell>
        </row>
        <row r="26">
          <cell r="F26">
            <v>-3</v>
          </cell>
          <cell r="I26">
            <v>97</v>
          </cell>
          <cell r="J26">
            <v>-21.439999999999998</v>
          </cell>
          <cell r="L26">
            <v>75.64</v>
          </cell>
        </row>
        <row r="27">
          <cell r="F27">
            <v>243</v>
          </cell>
          <cell r="I27">
            <v>201</v>
          </cell>
          <cell r="J27">
            <v>-23</v>
          </cell>
          <cell r="L27">
            <v>0</v>
          </cell>
        </row>
        <row r="31">
          <cell r="F31">
            <v>949</v>
          </cell>
          <cell r="I31">
            <v>1143</v>
          </cell>
          <cell r="J31">
            <v>487.3</v>
          </cell>
          <cell r="K31">
            <v>907</v>
          </cell>
          <cell r="L31">
            <v>201</v>
          </cell>
        </row>
        <row r="36">
          <cell r="I36">
            <v>158</v>
          </cell>
          <cell r="J36">
            <v>272</v>
          </cell>
          <cell r="K36">
            <v>462</v>
          </cell>
          <cell r="L36">
            <v>77</v>
          </cell>
        </row>
        <row r="37">
          <cell r="I37">
            <v>-2</v>
          </cell>
          <cell r="J37">
            <v>14.227975600799999</v>
          </cell>
          <cell r="K37">
            <v>7</v>
          </cell>
          <cell r="L37">
            <v>0</v>
          </cell>
        </row>
        <row r="38">
          <cell r="F38">
            <v>92.4</v>
          </cell>
          <cell r="I38">
            <v>309.7</v>
          </cell>
          <cell r="J38">
            <v>103.75893790000001</v>
          </cell>
          <cell r="K38">
            <v>146</v>
          </cell>
          <cell r="L38">
            <v>49</v>
          </cell>
        </row>
      </sheetData>
      <sheetData sheetId="3"/>
      <sheetData sheetId="4">
        <row r="7">
          <cell r="F7">
            <v>-13</v>
          </cell>
          <cell r="G7">
            <v>0.29999999999999716</v>
          </cell>
          <cell r="I7">
            <v>-28</v>
          </cell>
          <cell r="J7">
            <v>41.3</v>
          </cell>
          <cell r="K7">
            <v>3</v>
          </cell>
          <cell r="L7">
            <v>73.2</v>
          </cell>
        </row>
        <row r="8">
          <cell r="F8">
            <v>-21</v>
          </cell>
          <cell r="G8">
            <v>3.5</v>
          </cell>
          <cell r="I8">
            <v>15</v>
          </cell>
          <cell r="J8">
            <v>9.5</v>
          </cell>
          <cell r="K8">
            <v>17.2</v>
          </cell>
          <cell r="L8">
            <v>0</v>
          </cell>
        </row>
        <row r="9">
          <cell r="F9">
            <v>25</v>
          </cell>
          <cell r="G9">
            <v>12</v>
          </cell>
          <cell r="I9">
            <v>-2.8</v>
          </cell>
          <cell r="J9">
            <v>-10.199999999999999</v>
          </cell>
          <cell r="K9">
            <v>6</v>
          </cell>
          <cell r="L9">
            <v>40.700000000000003</v>
          </cell>
        </row>
        <row r="10">
          <cell r="F10">
            <v>53</v>
          </cell>
          <cell r="G10">
            <v>278.358</v>
          </cell>
          <cell r="I10">
            <v>114.958</v>
          </cell>
          <cell r="J10">
            <v>110.4</v>
          </cell>
          <cell r="K10">
            <v>70.3</v>
          </cell>
          <cell r="L10">
            <v>61.5</v>
          </cell>
        </row>
        <row r="11">
          <cell r="F11">
            <v>0.4</v>
          </cell>
          <cell r="G11">
            <v>0.4</v>
          </cell>
          <cell r="I11">
            <v>0</v>
          </cell>
          <cell r="J11">
            <v>0</v>
          </cell>
          <cell r="K11">
            <v>0</v>
          </cell>
          <cell r="L11">
            <v>0</v>
          </cell>
        </row>
        <row r="21">
          <cell r="F21">
            <v>28</v>
          </cell>
          <cell r="G21">
            <v>78.5</v>
          </cell>
          <cell r="I21">
            <v>30.9</v>
          </cell>
          <cell r="J21">
            <v>19.600000000000001</v>
          </cell>
          <cell r="K21">
            <v>17</v>
          </cell>
          <cell r="L21">
            <v>6.2170000000000023</v>
          </cell>
        </row>
        <row r="22">
          <cell r="F22">
            <v>-0.5</v>
          </cell>
          <cell r="G22">
            <v>0.26800000000000002</v>
          </cell>
          <cell r="I22">
            <v>-0.23199999999999998</v>
          </cell>
          <cell r="J22">
            <v>1</v>
          </cell>
          <cell r="K22">
            <v>-2</v>
          </cell>
          <cell r="L22">
            <v>6.4509999999999996</v>
          </cell>
        </row>
        <row r="25">
          <cell r="K25">
            <v>9.8000000000000007</v>
          </cell>
        </row>
        <row r="26">
          <cell r="K26">
            <v>66.94</v>
          </cell>
        </row>
        <row r="27">
          <cell r="K27">
            <v>3</v>
          </cell>
        </row>
        <row r="28">
          <cell r="F28">
            <v>9</v>
          </cell>
          <cell r="G28">
            <v>47.8</v>
          </cell>
          <cell r="I28">
            <v>15</v>
          </cell>
          <cell r="J28">
            <v>23.799999999999997</v>
          </cell>
          <cell r="K28">
            <v>50.5</v>
          </cell>
          <cell r="L28">
            <v>2.5802447859999997</v>
          </cell>
        </row>
        <row r="29">
          <cell r="G29">
            <v>0</v>
          </cell>
          <cell r="I29">
            <v>0</v>
          </cell>
          <cell r="J29">
            <v>0</v>
          </cell>
          <cell r="K29">
            <v>0</v>
          </cell>
          <cell r="L29">
            <v>-28.6</v>
          </cell>
        </row>
        <row r="32">
          <cell r="F32">
            <v>0</v>
          </cell>
          <cell r="G32">
            <v>0</v>
          </cell>
          <cell r="K32">
            <v>0</v>
          </cell>
          <cell r="L32">
            <v>0</v>
          </cell>
        </row>
        <row r="34">
          <cell r="F34">
            <v>0</v>
          </cell>
          <cell r="G34">
            <v>5.1369999999999996</v>
          </cell>
          <cell r="K34">
            <v>18</v>
          </cell>
          <cell r="L34">
            <v>0.46</v>
          </cell>
        </row>
      </sheetData>
      <sheetData sheetId="5">
        <row r="7">
          <cell r="G7">
            <v>124.01</v>
          </cell>
        </row>
        <row r="8">
          <cell r="G8">
            <v>73.156999999999996</v>
          </cell>
        </row>
        <row r="9">
          <cell r="G9">
            <v>118.372</v>
          </cell>
        </row>
        <row r="10">
          <cell r="G10">
            <v>10.993</v>
          </cell>
        </row>
        <row r="13">
          <cell r="G13">
            <v>1.2380000000000004</v>
          </cell>
        </row>
        <row r="14">
          <cell r="G14">
            <v>79.365000000000023</v>
          </cell>
        </row>
        <row r="15">
          <cell r="G15">
            <v>-1.0541469999999997</v>
          </cell>
        </row>
        <row r="16">
          <cell r="G16">
            <v>71.73899999999999</v>
          </cell>
        </row>
        <row r="17">
          <cell r="G17">
            <v>100.71000000000001</v>
          </cell>
        </row>
        <row r="18">
          <cell r="G18">
            <v>6.2485497860000008</v>
          </cell>
        </row>
        <row r="19">
          <cell r="G19">
            <v>122.54900000000001</v>
          </cell>
        </row>
        <row r="20">
          <cell r="G20">
            <v>-7.7260000000000026</v>
          </cell>
        </row>
        <row r="21">
          <cell r="G21">
            <v>9.6530000000000022</v>
          </cell>
        </row>
      </sheetData>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_loans"/>
      <sheetName val="Dropdown lists"/>
      <sheetName val="Medregnet beløp"/>
      <sheetName val="Ansvarlig kap 311212"/>
      <sheetName val="Ansvarlig kapital_norsk"/>
    </sheetNames>
    <sheetDataSet>
      <sheetData sheetId="0"/>
      <sheetData sheetId="1"/>
      <sheetData sheetId="2"/>
      <sheetData sheetId="3"/>
      <sheetData sheetId="4"/>
    </sheetDataSet>
  </externalBook>
</externalLink>
</file>

<file path=xl/theme/theme1.xml><?xml version="1.0" encoding="utf-8"?>
<a:theme xmlns:a="http://schemas.openxmlformats.org/drawingml/2006/main" name="DNBGrafer8">
  <a:themeElements>
    <a:clrScheme name="DNB_grafer_8f">
      <a:dk1>
        <a:srgbClr val="333333"/>
      </a:dk1>
      <a:lt1>
        <a:srgbClr val="FFFFFF"/>
      </a:lt1>
      <a:dk2>
        <a:srgbClr val="820C8E"/>
      </a:dk2>
      <a:lt2>
        <a:srgbClr val="F9D616"/>
      </a:lt2>
      <a:accent1>
        <a:srgbClr val="DCDCDC"/>
      </a:accent1>
      <a:accent2>
        <a:srgbClr val="007272"/>
      </a:accent2>
      <a:accent3>
        <a:srgbClr val="8C8279"/>
      </a:accent3>
      <a:accent4>
        <a:srgbClr val="EE7F06"/>
      </a:accent4>
      <a:accent5>
        <a:srgbClr val="D4181F"/>
      </a:accent5>
      <a:accent6>
        <a:srgbClr val="57BFE5"/>
      </a:accent6>
      <a:hlink>
        <a:srgbClr val="0000FF"/>
      </a:hlink>
      <a:folHlink>
        <a:srgbClr val="00FF00"/>
      </a:folHlink>
    </a:clrScheme>
    <a:fontScheme name="Office">
      <a:majorFont>
        <a:latin typeface="Calibri"/>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64"/>
  <sheetViews>
    <sheetView showGridLines="0" zoomScaleNormal="100" workbookViewId="0"/>
  </sheetViews>
  <sheetFormatPr baseColWidth="10" defaultColWidth="11.42578125" defaultRowHeight="12.75"/>
  <cols>
    <col min="1" max="1" width="92.85546875" customWidth="1"/>
  </cols>
  <sheetData>
    <row r="1" spans="1:1">
      <c r="A1" s="620"/>
    </row>
    <row r="2" spans="1:1">
      <c r="A2" s="620"/>
    </row>
    <row r="3" spans="1:1">
      <c r="A3" s="620"/>
    </row>
    <row r="4" spans="1:1">
      <c r="A4" s="620"/>
    </row>
    <row r="5" spans="1:1">
      <c r="A5" s="620"/>
    </row>
    <row r="6" spans="1:1">
      <c r="A6" s="620"/>
    </row>
    <row r="7" spans="1:1">
      <c r="A7" s="620"/>
    </row>
    <row r="8" spans="1:1">
      <c r="A8" s="620"/>
    </row>
    <row r="9" spans="1:1">
      <c r="A9" s="620"/>
    </row>
    <row r="10" spans="1:1">
      <c r="A10" s="620"/>
    </row>
    <row r="11" spans="1:1">
      <c r="A11" s="620"/>
    </row>
    <row r="12" spans="1:1" ht="78" customHeight="1">
      <c r="A12" s="620"/>
    </row>
    <row r="13" spans="1:1">
      <c r="A13" s="620"/>
    </row>
    <row r="14" spans="1:1">
      <c r="A14" s="620"/>
    </row>
    <row r="15" spans="1:1">
      <c r="A15" s="620"/>
    </row>
    <row r="16" spans="1:1">
      <c r="A16" s="620"/>
    </row>
    <row r="17" spans="1:1">
      <c r="A17" s="620"/>
    </row>
    <row r="18" spans="1:1">
      <c r="A18" s="620"/>
    </row>
    <row r="19" spans="1:1">
      <c r="A19" s="620"/>
    </row>
    <row r="20" spans="1:1">
      <c r="A20" s="620"/>
    </row>
    <row r="21" spans="1:1">
      <c r="A21" s="620"/>
    </row>
    <row r="22" spans="1:1">
      <c r="A22" s="620"/>
    </row>
    <row r="23" spans="1:1">
      <c r="A23" s="620"/>
    </row>
    <row r="24" spans="1:1">
      <c r="A24" s="620"/>
    </row>
    <row r="25" spans="1:1">
      <c r="A25" s="620"/>
    </row>
    <row r="26" spans="1:1">
      <c r="A26" s="620"/>
    </row>
    <row r="27" spans="1:1">
      <c r="A27" s="620"/>
    </row>
    <row r="28" spans="1:1">
      <c r="A28" s="620"/>
    </row>
    <row r="29" spans="1:1">
      <c r="A29" s="620"/>
    </row>
    <row r="30" spans="1:1">
      <c r="A30" s="620"/>
    </row>
    <row r="31" spans="1:1">
      <c r="A31" s="620"/>
    </row>
    <row r="32" spans="1:1">
      <c r="A32" s="620"/>
    </row>
    <row r="33" spans="1:1">
      <c r="A33" s="620"/>
    </row>
    <row r="34" spans="1:1">
      <c r="A34" s="620"/>
    </row>
    <row r="35" spans="1:1">
      <c r="A35" s="620"/>
    </row>
    <row r="36" spans="1:1">
      <c r="A36" s="620"/>
    </row>
    <row r="37" spans="1:1">
      <c r="A37" s="620"/>
    </row>
    <row r="38" spans="1:1">
      <c r="A38" s="620"/>
    </row>
    <row r="39" spans="1:1">
      <c r="A39" s="620"/>
    </row>
    <row r="40" spans="1:1">
      <c r="A40" s="620"/>
    </row>
    <row r="41" spans="1:1">
      <c r="A41" s="620"/>
    </row>
    <row r="42" spans="1:1">
      <c r="A42" s="620"/>
    </row>
    <row r="43" spans="1:1">
      <c r="A43" s="620"/>
    </row>
    <row r="44" spans="1:1">
      <c r="A44" s="620"/>
    </row>
    <row r="45" spans="1:1">
      <c r="A45" s="620"/>
    </row>
    <row r="46" spans="1:1">
      <c r="A46" s="620"/>
    </row>
    <row r="47" spans="1:1">
      <c r="A47" s="620"/>
    </row>
    <row r="48" spans="1:1">
      <c r="A48" s="620"/>
    </row>
    <row r="49" spans="1:1">
      <c r="A49" s="620"/>
    </row>
    <row r="50" spans="1:1">
      <c r="A50" s="620"/>
    </row>
    <row r="51" spans="1:1">
      <c r="A51" s="620"/>
    </row>
    <row r="52" spans="1:1">
      <c r="A52" s="620"/>
    </row>
    <row r="53" spans="1:1">
      <c r="A53" s="620"/>
    </row>
    <row r="54" spans="1:1">
      <c r="A54" s="620"/>
    </row>
    <row r="55" spans="1:1">
      <c r="A55" s="620"/>
    </row>
    <row r="56" spans="1:1">
      <c r="A56" s="620"/>
    </row>
    <row r="57" spans="1:1">
      <c r="A57" s="620"/>
    </row>
    <row r="58" spans="1:1">
      <c r="A58" s="620"/>
    </row>
    <row r="59" spans="1:1">
      <c r="A59" s="620"/>
    </row>
    <row r="60" spans="1:1">
      <c r="A60" s="620"/>
    </row>
    <row r="61" spans="1:1">
      <c r="A61" s="620"/>
    </row>
    <row r="62" spans="1:1">
      <c r="A62" s="620"/>
    </row>
    <row r="63" spans="1:1">
      <c r="A63" s="620"/>
    </row>
    <row r="64" spans="1:1">
      <c r="A64" s="620"/>
    </row>
  </sheetData>
  <printOptions horizontalCentered="1" verticalCentered="1"/>
  <pageMargins left="0.70866141732283472" right="0.70866141732283472" top="0.6692913385826772" bottom="0.59055118110236227" header="0" footer="0"/>
  <pageSetup paperSize="9" scale="96"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9"/>
  <sheetViews>
    <sheetView showGridLines="0" zoomScale="140" zoomScaleNormal="140" zoomScaleSheetLayoutView="90" workbookViewId="0"/>
  </sheetViews>
  <sheetFormatPr baseColWidth="10" defaultColWidth="9.140625" defaultRowHeight="22.5" customHeight="1"/>
  <cols>
    <col min="1" max="1" width="35.28515625" style="141" customWidth="1"/>
    <col min="2" max="10" width="6.42578125" style="141" customWidth="1"/>
    <col min="11" max="16384" width="9.140625" style="141"/>
  </cols>
  <sheetData>
    <row r="1" spans="1:11" s="98" customFormat="1" ht="22.5" customHeight="1">
      <c r="A1" s="2056"/>
      <c r="B1" s="2057"/>
      <c r="C1" s="2057"/>
      <c r="D1" s="2057"/>
      <c r="E1" s="2057"/>
      <c r="F1" s="2057"/>
      <c r="G1" s="2057"/>
      <c r="H1" s="2057"/>
      <c r="I1" s="2057"/>
      <c r="J1" s="2057"/>
    </row>
    <row r="2" spans="1:11" s="485" customFormat="1" ht="18.75" customHeight="1">
      <c r="A2" s="484" t="s">
        <v>1037</v>
      </c>
      <c r="B2" s="2053"/>
      <c r="C2" s="2053"/>
      <c r="D2" s="2053"/>
      <c r="E2" s="2053"/>
      <c r="F2" s="2053"/>
    </row>
    <row r="3" spans="1:11" s="50" customFormat="1" ht="12.75" customHeight="1">
      <c r="B3" s="2051"/>
      <c r="C3" s="2051"/>
      <c r="D3" s="2051"/>
      <c r="E3" s="2051"/>
      <c r="F3" s="2051"/>
    </row>
    <row r="4" spans="1:11" s="138" customFormat="1" ht="12" customHeight="1">
      <c r="A4" s="317"/>
      <c r="B4" s="1191" t="s">
        <v>3</v>
      </c>
      <c r="C4" s="319" t="s">
        <v>6</v>
      </c>
      <c r="D4" s="318" t="s">
        <v>2</v>
      </c>
      <c r="E4" s="318" t="s">
        <v>5</v>
      </c>
      <c r="F4" s="319" t="s">
        <v>3</v>
      </c>
      <c r="G4" s="318" t="s">
        <v>6</v>
      </c>
      <c r="H4" s="318" t="s">
        <v>2</v>
      </c>
      <c r="I4" s="318" t="s">
        <v>5</v>
      </c>
      <c r="J4" s="319" t="s">
        <v>3</v>
      </c>
    </row>
    <row r="5" spans="1:11" s="138" customFormat="1" ht="12" customHeight="1">
      <c r="A5" s="320" t="s">
        <v>11</v>
      </c>
      <c r="B5" s="2070" t="s">
        <v>1363</v>
      </c>
      <c r="C5" s="321" t="s">
        <v>1363</v>
      </c>
      <c r="D5" s="321" t="s">
        <v>1363</v>
      </c>
      <c r="E5" s="321" t="s">
        <v>1363</v>
      </c>
      <c r="F5" s="321" t="s">
        <v>1069</v>
      </c>
      <c r="G5" s="321" t="s">
        <v>1069</v>
      </c>
      <c r="H5" s="321" t="s">
        <v>1069</v>
      </c>
      <c r="I5" s="321" t="s">
        <v>1069</v>
      </c>
      <c r="J5" s="321" t="s">
        <v>213</v>
      </c>
    </row>
    <row r="6" spans="1:11" s="139" customFormat="1" ht="12" customHeight="1">
      <c r="A6" s="322" t="s">
        <v>436</v>
      </c>
      <c r="B6" s="1193">
        <v>1542.7769356982501</v>
      </c>
      <c r="C6" s="1626">
        <v>1531.2365068900001</v>
      </c>
      <c r="D6" s="376">
        <v>1491.30398344423</v>
      </c>
      <c r="E6" s="376">
        <v>1476.18560482425</v>
      </c>
      <c r="F6" s="376">
        <v>1438.8392374390401</v>
      </c>
      <c r="G6" s="376">
        <v>1387.74212977346</v>
      </c>
      <c r="H6" s="376">
        <v>1369.27095389448</v>
      </c>
      <c r="I6" s="376">
        <v>1343.82409455226</v>
      </c>
      <c r="J6" s="376">
        <v>1340.83102765576</v>
      </c>
    </row>
    <row r="7" spans="1:11" s="138" customFormat="1" ht="12" customHeight="1">
      <c r="A7" s="324" t="s">
        <v>1144</v>
      </c>
      <c r="B7" s="1194">
        <v>1438.2257096889753</v>
      </c>
      <c r="C7" s="378">
        <v>1437.1108954144513</v>
      </c>
      <c r="D7" s="377">
        <v>1431.3313294963436</v>
      </c>
      <c r="E7" s="377">
        <v>1411.1355847960447</v>
      </c>
      <c r="F7" s="377">
        <v>1390.7982563546584</v>
      </c>
      <c r="G7" s="377">
        <v>1385.1582111005862</v>
      </c>
      <c r="H7" s="377">
        <v>1367.8629665334697</v>
      </c>
      <c r="I7" s="378">
        <v>1349.1329585051521</v>
      </c>
      <c r="J7" s="377">
        <v>1340.83102765576</v>
      </c>
    </row>
    <row r="8" spans="1:11" s="138" customFormat="1" ht="8.25" customHeight="1">
      <c r="A8" s="323"/>
      <c r="B8" s="2052"/>
      <c r="C8" s="2052"/>
      <c r="D8" s="2052"/>
      <c r="E8" s="2052"/>
      <c r="F8" s="2052"/>
      <c r="G8" s="689"/>
      <c r="H8" s="688"/>
    </row>
    <row r="9" spans="1:11" s="62" customFormat="1" ht="12.2" customHeight="1">
      <c r="A9" s="2543" t="s">
        <v>1143</v>
      </c>
      <c r="B9" s="2543"/>
      <c r="C9" s="2543"/>
      <c r="D9" s="2543"/>
      <c r="E9" s="2543"/>
      <c r="F9" s="2543"/>
      <c r="G9" s="2543"/>
      <c r="H9" s="2543"/>
      <c r="I9" s="2543"/>
      <c r="J9" s="2543"/>
    </row>
    <row r="10" spans="1:11" s="62" customFormat="1" ht="12.2" customHeight="1">
      <c r="A10" s="2544" t="s">
        <v>1900</v>
      </c>
      <c r="B10" s="2544"/>
      <c r="C10" s="2544"/>
      <c r="D10" s="2544"/>
      <c r="E10" s="2544"/>
      <c r="F10" s="2544"/>
      <c r="G10" s="2544"/>
      <c r="H10" s="2544"/>
      <c r="I10" s="2544"/>
      <c r="J10" s="2544"/>
      <c r="K10" s="2174"/>
    </row>
    <row r="11" spans="1:11" s="62" customFormat="1" ht="22.5" customHeight="1">
      <c r="A11" s="1440"/>
      <c r="B11" s="1440"/>
      <c r="C11" s="1440"/>
      <c r="D11" s="1440"/>
      <c r="E11" s="1440"/>
      <c r="F11" s="1440"/>
      <c r="G11" s="1440"/>
      <c r="H11" s="1440"/>
      <c r="I11" s="1440"/>
      <c r="J11" s="1440"/>
    </row>
    <row r="12" spans="1:11" s="485" customFormat="1" ht="18.75" customHeight="1">
      <c r="A12" s="484" t="s">
        <v>1038</v>
      </c>
    </row>
    <row r="13" spans="1:11" s="50" customFormat="1" ht="12.75" customHeight="1"/>
    <row r="14" spans="1:11" s="52" customFormat="1" ht="11.25" customHeight="1">
      <c r="A14" s="355"/>
      <c r="B14" s="1191" t="s">
        <v>3</v>
      </c>
      <c r="C14" s="319" t="s">
        <v>6</v>
      </c>
      <c r="D14" s="318" t="s">
        <v>2</v>
      </c>
      <c r="E14" s="318" t="s">
        <v>5</v>
      </c>
      <c r="F14" s="319" t="s">
        <v>3</v>
      </c>
      <c r="G14" s="318" t="s">
        <v>6</v>
      </c>
      <c r="H14" s="318" t="s">
        <v>2</v>
      </c>
      <c r="I14" s="318" t="s">
        <v>5</v>
      </c>
      <c r="J14" s="319" t="s">
        <v>3</v>
      </c>
    </row>
    <row r="15" spans="1:11" s="52" customFormat="1" ht="11.25" customHeight="1">
      <c r="A15" s="68" t="s">
        <v>11</v>
      </c>
      <c r="B15" s="2070" t="s">
        <v>1363</v>
      </c>
      <c r="C15" s="321" t="s">
        <v>1363</v>
      </c>
      <c r="D15" s="321" t="s">
        <v>1363</v>
      </c>
      <c r="E15" s="321" t="s">
        <v>1363</v>
      </c>
      <c r="F15" s="321" t="s">
        <v>1069</v>
      </c>
      <c r="G15" s="321" t="s">
        <v>1069</v>
      </c>
      <c r="H15" s="321" t="s">
        <v>1069</v>
      </c>
      <c r="I15" s="321" t="s">
        <v>1069</v>
      </c>
      <c r="J15" s="321" t="s">
        <v>213</v>
      </c>
    </row>
    <row r="16" spans="1:11" s="52" customFormat="1" ht="12" customHeight="1">
      <c r="A16" s="167" t="s">
        <v>152</v>
      </c>
      <c r="B16" s="1195">
        <v>743.30955798840796</v>
      </c>
      <c r="C16" s="1627">
        <v>733.58399999999995</v>
      </c>
      <c r="D16" s="379">
        <v>726.09</v>
      </c>
      <c r="E16" s="379">
        <v>715.31399999999996</v>
      </c>
      <c r="F16" s="379">
        <v>709.94799999999998</v>
      </c>
      <c r="G16" s="379">
        <v>697.23699999999997</v>
      </c>
      <c r="H16" s="379">
        <v>690.81299999999999</v>
      </c>
      <c r="I16" s="379">
        <v>681.34011346099999</v>
      </c>
      <c r="J16" s="379">
        <v>672.83102403099997</v>
      </c>
    </row>
    <row r="17" spans="1:10" s="52" customFormat="1" ht="12" customHeight="1">
      <c r="A17" s="171" t="s">
        <v>1356</v>
      </c>
      <c r="B17" s="1196">
        <v>126.221787579188</v>
      </c>
      <c r="C17" s="1628">
        <v>131.62100000000001</v>
      </c>
      <c r="D17" s="380">
        <v>129.58500000000001</v>
      </c>
      <c r="E17" s="380">
        <v>136.86500000000001</v>
      </c>
      <c r="F17" s="380">
        <v>123.69499999999999</v>
      </c>
      <c r="G17" s="380">
        <v>121.029</v>
      </c>
      <c r="H17" s="380">
        <v>118.301</v>
      </c>
      <c r="I17" s="380">
        <v>115.499588289</v>
      </c>
      <c r="J17" s="380">
        <v>123.484212915</v>
      </c>
    </row>
    <row r="18" spans="1:10" s="52" customFormat="1" ht="12" customHeight="1">
      <c r="A18" s="171" t="s">
        <v>70</v>
      </c>
      <c r="B18" s="1196">
        <v>202.020341133746</v>
      </c>
      <c r="C18" s="1628">
        <v>201.43799999999999</v>
      </c>
      <c r="D18" s="380">
        <v>196.85</v>
      </c>
      <c r="E18" s="380">
        <v>194.51400000000001</v>
      </c>
      <c r="F18" s="380">
        <v>194.215</v>
      </c>
      <c r="G18" s="380">
        <v>189.72900000000001</v>
      </c>
      <c r="H18" s="380">
        <v>187.28899999999999</v>
      </c>
      <c r="I18" s="380">
        <v>186.68432576199999</v>
      </c>
      <c r="J18" s="380">
        <v>188.66421369899999</v>
      </c>
    </row>
    <row r="19" spans="1:10" s="52" customFormat="1" ht="12" customHeight="1">
      <c r="A19" s="171" t="s">
        <v>1357</v>
      </c>
      <c r="B19" s="1196">
        <v>95.450752409915296</v>
      </c>
      <c r="C19" s="1628">
        <v>97.402000000000001</v>
      </c>
      <c r="D19" s="380">
        <v>85.998999999999995</v>
      </c>
      <c r="E19" s="380">
        <v>80.259</v>
      </c>
      <c r="F19" s="380">
        <v>77.486000000000004</v>
      </c>
      <c r="G19" s="380">
        <v>61.837000000000003</v>
      </c>
      <c r="H19" s="380">
        <v>60.707000000000001</v>
      </c>
      <c r="I19" s="380">
        <v>58.731708820999998</v>
      </c>
      <c r="J19" s="380">
        <v>57.546725244999998</v>
      </c>
    </row>
    <row r="20" spans="1:10" s="91" customFormat="1" ht="12" customHeight="1">
      <c r="A20" s="171" t="s">
        <v>221</v>
      </c>
      <c r="B20" s="1196">
        <v>97.913856901279999</v>
      </c>
      <c r="C20" s="1628">
        <v>84.427000000000007</v>
      </c>
      <c r="D20" s="380">
        <v>85.158000000000001</v>
      </c>
      <c r="E20" s="380">
        <v>89.891000000000005</v>
      </c>
      <c r="F20" s="380">
        <v>79.043999999999997</v>
      </c>
      <c r="G20" s="380">
        <v>75.016000000000005</v>
      </c>
      <c r="H20" s="380">
        <v>73.777000000000001</v>
      </c>
      <c r="I20" s="380">
        <v>72.245756099000005</v>
      </c>
      <c r="J20" s="380">
        <v>71.548256676999998</v>
      </c>
    </row>
    <row r="21" spans="1:10" s="91" customFormat="1" ht="12" customHeight="1">
      <c r="A21" s="171" t="s">
        <v>81</v>
      </c>
      <c r="B21" s="1196">
        <v>41.005628604152001</v>
      </c>
      <c r="C21" s="1628">
        <v>42.174999999999997</v>
      </c>
      <c r="D21" s="380">
        <v>43.048999999999999</v>
      </c>
      <c r="E21" s="380">
        <v>39.469000000000001</v>
      </c>
      <c r="F21" s="380">
        <v>36.637999999999998</v>
      </c>
      <c r="G21" s="380">
        <v>35.703000000000003</v>
      </c>
      <c r="H21" s="380">
        <v>36.381999999999998</v>
      </c>
      <c r="I21" s="380">
        <v>35.082839913999997</v>
      </c>
      <c r="J21" s="380">
        <v>33.598880844999996</v>
      </c>
    </row>
    <row r="22" spans="1:10" s="91" customFormat="1" ht="12" customHeight="1">
      <c r="A22" s="171" t="s">
        <v>1358</v>
      </c>
      <c r="B22" s="1196">
        <v>31.906136407969502</v>
      </c>
      <c r="C22" s="1628">
        <v>33.509</v>
      </c>
      <c r="D22" s="380">
        <v>32.234000000000002</v>
      </c>
      <c r="E22" s="380">
        <v>33.140999999999998</v>
      </c>
      <c r="F22" s="380">
        <v>28.591000000000001</v>
      </c>
      <c r="G22" s="380">
        <v>31.452999999999999</v>
      </c>
      <c r="H22" s="380">
        <v>28.707999999999998</v>
      </c>
      <c r="I22" s="380">
        <v>25.780294311000002</v>
      </c>
      <c r="J22" s="380">
        <v>25.348589772</v>
      </c>
    </row>
    <row r="23" spans="1:10" s="91" customFormat="1" ht="12" customHeight="1">
      <c r="A23" s="171" t="s">
        <v>1359</v>
      </c>
      <c r="B23" s="1196">
        <v>59.282631212939904</v>
      </c>
      <c r="C23" s="1628">
        <v>58.741</v>
      </c>
      <c r="D23" s="380">
        <v>53.881999999999998</v>
      </c>
      <c r="E23" s="380">
        <v>45.82</v>
      </c>
      <c r="F23" s="380">
        <v>45.28</v>
      </c>
      <c r="G23" s="380">
        <v>33.037999999999997</v>
      </c>
      <c r="H23" s="380">
        <v>33.738999999999997</v>
      </c>
      <c r="I23" s="380">
        <v>31.363792542999999</v>
      </c>
      <c r="J23" s="380">
        <v>33.39571291</v>
      </c>
    </row>
    <row r="24" spans="1:10" s="91" customFormat="1" ht="12" customHeight="1">
      <c r="A24" s="171" t="s">
        <v>84</v>
      </c>
      <c r="B24" s="1196">
        <v>48.737031743419102</v>
      </c>
      <c r="C24" s="1628">
        <v>52.42</v>
      </c>
      <c r="D24" s="380">
        <v>51.853999999999999</v>
      </c>
      <c r="E24" s="380">
        <v>55.383000000000003</v>
      </c>
      <c r="F24" s="380">
        <v>49.16</v>
      </c>
      <c r="G24" s="380">
        <v>50.406999999999996</v>
      </c>
      <c r="H24" s="380">
        <v>49.142000000000003</v>
      </c>
      <c r="I24" s="380">
        <v>48.513418737999999</v>
      </c>
      <c r="J24" s="380">
        <v>47.348289932</v>
      </c>
    </row>
    <row r="25" spans="1:10" s="91" customFormat="1" ht="12" customHeight="1">
      <c r="A25" s="171" t="s">
        <v>85</v>
      </c>
      <c r="B25" s="1196">
        <v>33.783972010646899</v>
      </c>
      <c r="C25" s="1628">
        <v>37.003999999999998</v>
      </c>
      <c r="D25" s="380">
        <v>35.927999999999997</v>
      </c>
      <c r="E25" s="380">
        <v>32.795999999999999</v>
      </c>
      <c r="F25" s="380">
        <v>35.1</v>
      </c>
      <c r="G25" s="380">
        <v>32.896999999999998</v>
      </c>
      <c r="H25" s="380">
        <v>30.683</v>
      </c>
      <c r="I25" s="380">
        <v>30.871931451000002</v>
      </c>
      <c r="J25" s="380">
        <v>30.053704805999999</v>
      </c>
    </row>
    <row r="26" spans="1:10" s="91" customFormat="1" ht="12" customHeight="1">
      <c r="A26" s="171" t="s">
        <v>129</v>
      </c>
      <c r="B26" s="1196">
        <v>16.289164811903802</v>
      </c>
      <c r="C26" s="1628">
        <v>16.728999999999999</v>
      </c>
      <c r="D26" s="380">
        <v>14.791</v>
      </c>
      <c r="E26" s="380">
        <v>16.273</v>
      </c>
      <c r="F26" s="380">
        <v>17.405000000000001</v>
      </c>
      <c r="G26" s="380">
        <v>17.155000000000001</v>
      </c>
      <c r="H26" s="380">
        <v>17.870999999999999</v>
      </c>
      <c r="I26" s="380">
        <v>17.922104949000001</v>
      </c>
      <c r="J26" s="380">
        <v>18.933008358999999</v>
      </c>
    </row>
    <row r="27" spans="1:10" s="91" customFormat="1" ht="12" customHeight="1">
      <c r="A27" s="381" t="s">
        <v>86</v>
      </c>
      <c r="B27" s="1196">
        <v>8.896141821761999</v>
      </c>
      <c r="C27" s="1628">
        <v>5.4340000000000002</v>
      </c>
      <c r="D27" s="380">
        <v>4.6310000000000002</v>
      </c>
      <c r="E27" s="380">
        <v>5.3929999999999998</v>
      </c>
      <c r="F27" s="380">
        <v>6.9610000000000003</v>
      </c>
      <c r="G27" s="380">
        <v>9.6460000000000008</v>
      </c>
      <c r="H27" s="380">
        <v>9.1059999999999999</v>
      </c>
      <c r="I27" s="380">
        <v>9.4684532580000003</v>
      </c>
      <c r="J27" s="380">
        <v>9.2075504909999992</v>
      </c>
    </row>
    <row r="28" spans="1:10" s="91" customFormat="1" ht="12" customHeight="1">
      <c r="A28" s="381" t="s">
        <v>87</v>
      </c>
      <c r="B28" s="1196">
        <v>6.8457137448300003</v>
      </c>
      <c r="C28" s="1628">
        <v>7.1289999999999996</v>
      </c>
      <c r="D28" s="380">
        <v>7.5309999999999997</v>
      </c>
      <c r="E28" s="380">
        <v>7.415</v>
      </c>
      <c r="F28" s="380">
        <v>8.359</v>
      </c>
      <c r="G28" s="380">
        <v>8.3130000000000006</v>
      </c>
      <c r="H28" s="380">
        <v>7.9960000000000004</v>
      </c>
      <c r="I28" s="380">
        <v>7.9826025190000003</v>
      </c>
      <c r="J28" s="380">
        <v>8.0900703000000007</v>
      </c>
    </row>
    <row r="29" spans="1:10" s="91" customFormat="1" ht="12" customHeight="1">
      <c r="A29" s="381" t="s">
        <v>94</v>
      </c>
      <c r="B29" s="1196">
        <v>14.4396577496475</v>
      </c>
      <c r="C29" s="1628">
        <v>14.1</v>
      </c>
      <c r="D29" s="380">
        <v>12.643000000000001</v>
      </c>
      <c r="E29" s="380">
        <v>14.670999999999999</v>
      </c>
      <c r="F29" s="380">
        <v>13.02</v>
      </c>
      <c r="G29" s="380">
        <v>11.269</v>
      </c>
      <c r="H29" s="380">
        <v>11.111000000000001</v>
      </c>
      <c r="I29" s="380">
        <v>8.6585345560000011</v>
      </c>
      <c r="J29" s="380">
        <v>8.0845259429999992</v>
      </c>
    </row>
    <row r="30" spans="1:10" s="91" customFormat="1" ht="12" customHeight="1">
      <c r="A30" s="382" t="s">
        <v>88</v>
      </c>
      <c r="B30" s="1196">
        <v>15.363777449734199</v>
      </c>
      <c r="C30" s="1628">
        <v>13.084</v>
      </c>
      <c r="D30" s="380">
        <v>9.6959999999999997</v>
      </c>
      <c r="E30" s="380">
        <v>6.742</v>
      </c>
      <c r="F30" s="380">
        <v>11.092000000000001</v>
      </c>
      <c r="G30" s="380">
        <v>10.210000000000001</v>
      </c>
      <c r="H30" s="380">
        <v>11.103</v>
      </c>
      <c r="I30" s="380">
        <v>11.469776170999999</v>
      </c>
      <c r="J30" s="380">
        <v>11.322582887999999</v>
      </c>
    </row>
    <row r="31" spans="1:10" s="52" customFormat="1" ht="12" customHeight="1">
      <c r="A31" s="533" t="s">
        <v>131</v>
      </c>
      <c r="B31" s="1197">
        <v>1541.4661561604801</v>
      </c>
      <c r="C31" s="1629">
        <v>1528.818</v>
      </c>
      <c r="D31" s="534">
        <v>1489.9059999999999</v>
      </c>
      <c r="E31" s="534">
        <v>1473.9469999999999</v>
      </c>
      <c r="F31" s="534">
        <v>1435.9939999999999</v>
      </c>
      <c r="G31" s="534">
        <v>1384.94</v>
      </c>
      <c r="H31" s="534">
        <v>1366.7280000000007</v>
      </c>
      <c r="I31" s="534">
        <v>1341.615240842</v>
      </c>
      <c r="J31" s="534">
        <v>1339.43968681046</v>
      </c>
    </row>
    <row r="32" spans="1:10" s="91" customFormat="1" ht="12" customHeight="1">
      <c r="A32" s="382" t="s">
        <v>1682</v>
      </c>
      <c r="B32" s="1198">
        <v>292.15742608396397</v>
      </c>
      <c r="C32" s="1630">
        <v>228.15479347286001</v>
      </c>
      <c r="D32" s="531">
        <v>204.38800000000001</v>
      </c>
      <c r="E32" s="531">
        <v>189.74600000000001</v>
      </c>
      <c r="F32" s="531">
        <v>360.17500000000001</v>
      </c>
      <c r="G32" s="531">
        <v>97.826999999999998</v>
      </c>
      <c r="H32" s="531">
        <v>170.75800000000001</v>
      </c>
      <c r="I32" s="531">
        <v>35.650496703999998</v>
      </c>
      <c r="J32" s="531">
        <v>169.04933824319599</v>
      </c>
    </row>
    <row r="33" spans="1:11" s="93" customFormat="1" ht="12" customHeight="1">
      <c r="A33" s="383" t="s">
        <v>485</v>
      </c>
      <c r="B33" s="1199">
        <v>1833.6235822444442</v>
      </c>
      <c r="C33" s="1631">
        <v>1756.973</v>
      </c>
      <c r="D33" s="384">
        <v>1694.2940000000001</v>
      </c>
      <c r="E33" s="384">
        <v>1663.693</v>
      </c>
      <c r="F33" s="384">
        <v>1796.1689999999999</v>
      </c>
      <c r="G33" s="384">
        <v>1482.7670000000001</v>
      </c>
      <c r="H33" s="384">
        <v>1537.4860000000008</v>
      </c>
      <c r="I33" s="384">
        <v>1377.2657375469998</v>
      </c>
      <c r="J33" s="384">
        <v>1508.48902505365</v>
      </c>
    </row>
    <row r="34" spans="1:11" s="1756" customFormat="1" ht="12" customHeight="1">
      <c r="A34" s="1734" t="s">
        <v>1683</v>
      </c>
      <c r="B34" s="2187">
        <v>278.17287916112298</v>
      </c>
      <c r="C34" s="2188">
        <v>200.97297024</v>
      </c>
      <c r="D34" s="2189">
        <v>189.250239556</v>
      </c>
      <c r="E34" s="2189">
        <v>170.833780257</v>
      </c>
      <c r="F34" s="2189">
        <v>330.30540594899998</v>
      </c>
      <c r="G34" s="2189">
        <v>83.402618459999999</v>
      </c>
      <c r="H34" s="2189">
        <v>154.79298612400001</v>
      </c>
      <c r="I34" s="2189">
        <v>24.376545896000003</v>
      </c>
      <c r="J34" s="2189">
        <v>157.42988978400001</v>
      </c>
    </row>
    <row r="35" spans="1:11" s="62" customFormat="1" ht="7.5" customHeight="1"/>
    <row r="36" spans="1:11" s="62" customFormat="1" ht="13.35" customHeight="1">
      <c r="A36" s="2543" t="s">
        <v>569</v>
      </c>
      <c r="B36" s="2543"/>
      <c r="C36" s="2543"/>
      <c r="D36" s="2543"/>
      <c r="E36" s="2543"/>
      <c r="F36" s="2543"/>
      <c r="G36" s="2543"/>
      <c r="H36" s="2543"/>
      <c r="I36" s="2543"/>
      <c r="J36" s="2543"/>
    </row>
    <row r="37" spans="1:11" ht="31.5" customHeight="1">
      <c r="A37" s="2545" t="s">
        <v>1431</v>
      </c>
      <c r="B37" s="2545"/>
      <c r="C37" s="2545"/>
      <c r="D37" s="2545"/>
      <c r="E37" s="2545"/>
      <c r="F37" s="2545"/>
      <c r="G37" s="2545"/>
      <c r="H37" s="2545"/>
      <c r="I37" s="2545"/>
      <c r="J37" s="2545"/>
      <c r="K37" s="292"/>
    </row>
    <row r="38" spans="1:11" ht="22.5" customHeight="1">
      <c r="A38" s="2543"/>
      <c r="B38" s="2543"/>
      <c r="C38" s="2543"/>
      <c r="D38" s="2543"/>
      <c r="E38" s="2543"/>
      <c r="F38" s="2543"/>
      <c r="G38" s="2543"/>
      <c r="H38" s="2543"/>
      <c r="I38" s="2543"/>
      <c r="J38" s="2543"/>
      <c r="K38" s="2543"/>
    </row>
    <row r="39" spans="1:11" ht="22.5" customHeight="1">
      <c r="A39" s="2543"/>
      <c r="B39" s="2543"/>
      <c r="C39" s="2543"/>
      <c r="D39" s="2543"/>
      <c r="E39" s="2543"/>
      <c r="F39" s="2543"/>
      <c r="G39" s="2543"/>
      <c r="H39" s="2543"/>
      <c r="I39" s="2543"/>
      <c r="J39" s="2543"/>
      <c r="K39" s="2543"/>
    </row>
  </sheetData>
  <mergeCells count="6">
    <mergeCell ref="A38:K38"/>
    <mergeCell ref="A39:K39"/>
    <mergeCell ref="A9:J9"/>
    <mergeCell ref="A36:J36"/>
    <mergeCell ref="A10:J10"/>
    <mergeCell ref="A37:J37"/>
  </mergeCells>
  <pageMargins left="0.70866141732283472" right="0.70866141732283472" top="0.6692913385826772" bottom="0.39370078740157483" header="0.51181102362204722" footer="0.51181102362204722"/>
  <pageSetup paperSize="9" scale="95" fitToHeight="0" orientation="portrait" r:id="rId1"/>
  <headerFooter scaleWithDoc="0">
    <oddHeader xml:space="preserve">&amp;L&amp;8FACT BOOK DNB - 4Q15&amp;C&amp;8CHAPTER 1&amp;R&amp;8FINANCIAL RESULTS DNB GROUP </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1">
    <pageSetUpPr fitToPage="1"/>
  </sheetPr>
  <dimension ref="A1:P78"/>
  <sheetViews>
    <sheetView showGridLines="0" zoomScale="140" zoomScaleNormal="140" zoomScaleSheetLayoutView="90" workbookViewId="0"/>
  </sheetViews>
  <sheetFormatPr baseColWidth="10" defaultColWidth="9.140625" defaultRowHeight="22.5" customHeight="1"/>
  <cols>
    <col min="1" max="1" width="35.28515625" style="62" customWidth="1"/>
    <col min="2" max="2" width="6.42578125" style="98" customWidth="1"/>
    <col min="3" max="4" width="6.42578125" style="62" customWidth="1"/>
    <col min="5" max="8" width="6.42578125" style="98" customWidth="1"/>
    <col min="9" max="9" width="6.42578125" style="62" customWidth="1"/>
    <col min="10" max="10" width="6.42578125" style="98" customWidth="1"/>
    <col min="11" max="11" width="6.42578125" style="62" customWidth="1"/>
    <col min="12" max="12" width="12.85546875" style="62" bestFit="1" customWidth="1"/>
    <col min="13" max="18" width="10.42578125" style="62" customWidth="1"/>
    <col min="19" max="19" width="10.85546875" style="62" customWidth="1"/>
    <col min="20" max="20" width="49" style="62" customWidth="1"/>
    <col min="21" max="27" width="10.42578125" style="62" customWidth="1"/>
    <col min="28" max="16384" width="9.140625" style="62"/>
  </cols>
  <sheetData>
    <row r="1" spans="1:14" s="98" customFormat="1" ht="22.5" customHeight="1">
      <c r="A1" s="671"/>
      <c r="B1" s="672"/>
      <c r="C1" s="672"/>
      <c r="D1" s="672"/>
      <c r="E1" s="672"/>
      <c r="F1" s="672"/>
      <c r="G1" s="672"/>
      <c r="H1" s="672"/>
      <c r="I1" s="672"/>
      <c r="J1" s="672"/>
    </row>
    <row r="2" spans="1:14" s="485" customFormat="1" ht="18.75" customHeight="1">
      <c r="A2" s="484" t="s">
        <v>1039</v>
      </c>
    </row>
    <row r="3" spans="1:14" s="50" customFormat="1" ht="12.75" customHeight="1"/>
    <row r="4" spans="1:14" s="52" customFormat="1" ht="13.5" customHeight="1">
      <c r="A4" s="68" t="s">
        <v>1</v>
      </c>
      <c r="B4" s="1126" t="s">
        <v>1814</v>
      </c>
      <c r="C4" s="302" t="s">
        <v>1745</v>
      </c>
      <c r="D4" s="391" t="s">
        <v>1660</v>
      </c>
      <c r="E4" s="391" t="s">
        <v>1362</v>
      </c>
      <c r="F4" s="391" t="s">
        <v>1322</v>
      </c>
      <c r="G4" s="391" t="s">
        <v>1246</v>
      </c>
      <c r="H4" s="391" t="s">
        <v>1146</v>
      </c>
      <c r="I4" s="391" t="s">
        <v>1099</v>
      </c>
      <c r="J4" s="302" t="s">
        <v>972</v>
      </c>
      <c r="K4" s="93"/>
      <c r="L4" s="93"/>
    </row>
    <row r="5" spans="1:14" s="52" customFormat="1" ht="12" customHeight="1">
      <c r="A5" s="2316" t="s">
        <v>566</v>
      </c>
      <c r="B5" s="2009">
        <v>24.144070000000056</v>
      </c>
      <c r="C5" s="2010">
        <v>942</v>
      </c>
      <c r="D5" s="2010">
        <v>-58.113000000000014</v>
      </c>
      <c r="E5" s="2010">
        <v>34.308999999999997</v>
      </c>
      <c r="F5" s="2010">
        <v>67.369509999999991</v>
      </c>
      <c r="G5" s="2010">
        <v>-83.970017999999996</v>
      </c>
      <c r="H5" s="2010">
        <v>-53.228496</v>
      </c>
      <c r="I5" s="2010">
        <v>-47.976047000000023</v>
      </c>
      <c r="J5" s="2010">
        <v>-69.239725585986832</v>
      </c>
      <c r="K5" s="93"/>
      <c r="L5" s="93"/>
    </row>
    <row r="6" spans="1:14" s="52" customFormat="1" ht="12" customHeight="1">
      <c r="A6" s="2317" t="s">
        <v>2017</v>
      </c>
      <c r="B6" s="1130">
        <v>115.79723</v>
      </c>
      <c r="C6" s="392">
        <v>10</v>
      </c>
      <c r="D6" s="392">
        <v>17.02</v>
      </c>
      <c r="E6" s="392">
        <v>80.772999999999996</v>
      </c>
      <c r="F6" s="392">
        <v>141.16399999999999</v>
      </c>
      <c r="G6" s="392">
        <v>-33.094999999999999</v>
      </c>
      <c r="H6" s="392">
        <v>5.2389999999999972</v>
      </c>
      <c r="I6" s="392">
        <v>15.914999999999978</v>
      </c>
      <c r="J6" s="392">
        <v>-35.624002000000139</v>
      </c>
      <c r="K6" s="93"/>
      <c r="L6" s="93"/>
    </row>
    <row r="7" spans="1:14" s="52" customFormat="1" ht="12" customHeight="1">
      <c r="A7" s="2317" t="s">
        <v>1645</v>
      </c>
      <c r="B7" s="1130">
        <v>-91.653159999999957</v>
      </c>
      <c r="C7" s="392">
        <v>932</v>
      </c>
      <c r="D7" s="393">
        <v>-75.13300000000001</v>
      </c>
      <c r="E7" s="393">
        <v>-46.463999999999999</v>
      </c>
      <c r="F7" s="393">
        <v>-73.794489999999996</v>
      </c>
      <c r="G7" s="393">
        <v>-50.875017999999997</v>
      </c>
      <c r="H7" s="393">
        <v>-58.467495999999997</v>
      </c>
      <c r="I7" s="393">
        <v>-63.891047</v>
      </c>
      <c r="J7" s="393">
        <v>-33.6157235859867</v>
      </c>
      <c r="K7" s="93"/>
      <c r="L7" s="93"/>
      <c r="N7" s="1535"/>
    </row>
    <row r="8" spans="1:14" s="52" customFormat="1" ht="12" customHeight="1">
      <c r="A8" s="2318" t="s">
        <v>1646</v>
      </c>
      <c r="B8" s="2009">
        <v>-340.63113999999996</v>
      </c>
      <c r="C8" s="2010">
        <v>-129</v>
      </c>
      <c r="D8" s="2010">
        <v>-284.20100000000002</v>
      </c>
      <c r="E8" s="2010">
        <v>-308.21299999999997</v>
      </c>
      <c r="F8" s="2010">
        <v>-450.44429200000002</v>
      </c>
      <c r="G8" s="2010">
        <v>-165.10253700000001</v>
      </c>
      <c r="H8" s="2010">
        <v>-156.78350800000001</v>
      </c>
      <c r="I8" s="2010">
        <v>-65.394219000000007</v>
      </c>
      <c r="J8" s="2010">
        <v>-195.87343549401299</v>
      </c>
      <c r="K8" s="93"/>
      <c r="L8" s="93"/>
      <c r="N8" s="1536"/>
    </row>
    <row r="9" spans="1:14" s="54" customFormat="1" ht="12" customHeight="1">
      <c r="A9" s="2319" t="s">
        <v>1408</v>
      </c>
      <c r="B9" s="2011">
        <v>-685.75209544740005</v>
      </c>
      <c r="C9" s="2010">
        <v>-527</v>
      </c>
      <c r="D9" s="2010">
        <v>-425.11536900000004</v>
      </c>
      <c r="E9" s="2010">
        <v>-256.47382499999998</v>
      </c>
      <c r="F9" s="2010">
        <v>-496.00073800000001</v>
      </c>
      <c r="G9" s="2010">
        <v>-17.841063000000016</v>
      </c>
      <c r="H9" s="2010">
        <v>-291.60223400000001</v>
      </c>
      <c r="I9" s="2010">
        <v>-219.039379</v>
      </c>
      <c r="J9" s="2010">
        <v>29.438082080000051</v>
      </c>
      <c r="K9" s="93"/>
      <c r="L9" s="93"/>
    </row>
    <row r="10" spans="1:14" s="52" customFormat="1" ht="12" customHeight="1">
      <c r="A10" s="2317" t="s">
        <v>172</v>
      </c>
      <c r="B10" s="1130">
        <v>11.531109920499999</v>
      </c>
      <c r="C10" s="392">
        <v>-6</v>
      </c>
      <c r="D10" s="392">
        <v>4.6633279999999999</v>
      </c>
      <c r="E10" s="392">
        <v>15.231629000000002</v>
      </c>
      <c r="F10" s="392">
        <v>-332.94266199999998</v>
      </c>
      <c r="G10" s="392">
        <v>3.4463159999999995</v>
      </c>
      <c r="H10" s="392">
        <v>-96.874093000000002</v>
      </c>
      <c r="I10" s="392">
        <v>56.379592000000009</v>
      </c>
      <c r="J10" s="392">
        <v>-67.303966000000017</v>
      </c>
      <c r="K10" s="93"/>
      <c r="L10" s="93"/>
    </row>
    <row r="11" spans="1:14" s="52" customFormat="1" ht="12" customHeight="1">
      <c r="A11" s="2317" t="s">
        <v>1073</v>
      </c>
      <c r="B11" s="1130">
        <v>-72.321419838800097</v>
      </c>
      <c r="C11" s="392">
        <v>-22</v>
      </c>
      <c r="D11" s="393">
        <v>-93.365334999999988</v>
      </c>
      <c r="E11" s="393">
        <v>39.037002000000001</v>
      </c>
      <c r="F11" s="393">
        <v>-165.81126</v>
      </c>
      <c r="G11" s="393">
        <v>-85.647542000000001</v>
      </c>
      <c r="H11" s="393">
        <v>17.301036</v>
      </c>
      <c r="I11" s="393">
        <v>-56.479683000000009</v>
      </c>
      <c r="J11" s="393">
        <v>-86.358379999999997</v>
      </c>
      <c r="K11" s="93"/>
      <c r="L11" s="93"/>
    </row>
    <row r="12" spans="1:14" s="52" customFormat="1" ht="12" customHeight="1">
      <c r="A12" s="2320" t="s">
        <v>176</v>
      </c>
      <c r="B12" s="1186">
        <v>-382.10469200579996</v>
      </c>
      <c r="C12" s="1632">
        <v>-379</v>
      </c>
      <c r="D12" s="394">
        <v>-302.05244700000003</v>
      </c>
      <c r="E12" s="394">
        <v>-241.58047799999997</v>
      </c>
      <c r="F12" s="394">
        <v>21.445728999999996</v>
      </c>
      <c r="G12" s="394">
        <v>115.61417</v>
      </c>
      <c r="H12" s="394">
        <v>-152.01322000000002</v>
      </c>
      <c r="I12" s="394">
        <v>-151.54004000000003</v>
      </c>
      <c r="J12" s="394">
        <v>270.63313400000004</v>
      </c>
      <c r="K12" s="93"/>
      <c r="L12" s="93"/>
    </row>
    <row r="13" spans="1:14" s="52" customFormat="1" ht="12" customHeight="1">
      <c r="A13" s="2320" t="s">
        <v>171</v>
      </c>
      <c r="B13" s="1130">
        <v>-172.61571253239995</v>
      </c>
      <c r="C13" s="392">
        <v>-88</v>
      </c>
      <c r="D13" s="393">
        <v>-43.421999999999997</v>
      </c>
      <c r="E13" s="393">
        <v>-12.1</v>
      </c>
      <c r="F13" s="393">
        <v>-4.5764180000000003</v>
      </c>
      <c r="G13" s="393">
        <v>-4.8835450000000016</v>
      </c>
      <c r="H13" s="393">
        <v>2.139589</v>
      </c>
      <c r="I13" s="393">
        <v>-23.640714000000003</v>
      </c>
      <c r="J13" s="393">
        <v>17.041796080000012</v>
      </c>
      <c r="K13" s="93"/>
      <c r="L13" s="93"/>
    </row>
    <row r="14" spans="1:14" s="52" customFormat="1" ht="12" customHeight="1">
      <c r="A14" s="2320" t="s">
        <v>308</v>
      </c>
      <c r="B14" s="1130">
        <v>-58.338497490000009</v>
      </c>
      <c r="C14" s="392">
        <v>-12</v>
      </c>
      <c r="D14" s="393">
        <v>-47.123626000000002</v>
      </c>
      <c r="E14" s="393">
        <v>-50.403869</v>
      </c>
      <c r="F14" s="393">
        <v>-1.3146810000000038</v>
      </c>
      <c r="G14" s="393">
        <v>-38.810610000000011</v>
      </c>
      <c r="H14" s="393">
        <v>-53.139982999999994</v>
      </c>
      <c r="I14" s="393">
        <v>-31.058311999999976</v>
      </c>
      <c r="J14" s="393">
        <v>-93.370901999999987</v>
      </c>
      <c r="K14" s="93"/>
      <c r="L14" s="93"/>
    </row>
    <row r="15" spans="1:14" s="52" customFormat="1" ht="12" customHeight="1">
      <c r="A15" s="2320" t="s">
        <v>1479</v>
      </c>
      <c r="B15" s="1130">
        <v>-11.902883500899502</v>
      </c>
      <c r="C15" s="392">
        <v>-19</v>
      </c>
      <c r="D15" s="393">
        <v>56.184711</v>
      </c>
      <c r="E15" s="393">
        <v>-6.6581090000000023</v>
      </c>
      <c r="F15" s="393">
        <v>-12.801445999999999</v>
      </c>
      <c r="G15" s="393">
        <v>-7.5598520000000002</v>
      </c>
      <c r="H15" s="393">
        <v>-9.0155630000000002</v>
      </c>
      <c r="I15" s="393">
        <v>-12.700222</v>
      </c>
      <c r="J15" s="393">
        <v>-11.2036</v>
      </c>
      <c r="K15" s="93"/>
      <c r="L15" s="2343"/>
    </row>
    <row r="16" spans="1:14" s="91" customFormat="1" ht="12" customHeight="1">
      <c r="A16" s="2321" t="s">
        <v>270</v>
      </c>
      <c r="B16" s="2098">
        <v>-1002.2391654474</v>
      </c>
      <c r="C16" s="2099">
        <v>285</v>
      </c>
      <c r="D16" s="2099">
        <v>-767.42936900000007</v>
      </c>
      <c r="E16" s="2099">
        <v>-530.37782499999992</v>
      </c>
      <c r="F16" s="2099">
        <v>-879.07551999999998</v>
      </c>
      <c r="G16" s="2099">
        <v>-266.91361799999999</v>
      </c>
      <c r="H16" s="2099">
        <v>-501.614238</v>
      </c>
      <c r="I16" s="2099">
        <v>-332.40964500000007</v>
      </c>
      <c r="J16" s="2099">
        <v>-235.6750790000001</v>
      </c>
      <c r="K16" s="111" t="s">
        <v>0</v>
      </c>
    </row>
    <row r="17" spans="1:11" s="91" customFormat="1" ht="12" customHeight="1">
      <c r="A17" s="2322" t="s">
        <v>256</v>
      </c>
      <c r="B17" s="1188">
        <v>-418.1768580744</v>
      </c>
      <c r="C17" s="1633">
        <v>106.40779368339999</v>
      </c>
      <c r="D17" s="1633">
        <v>100.869799</v>
      </c>
      <c r="E17" s="1633">
        <v>-44.2</v>
      </c>
      <c r="F17" s="1633">
        <v>57.695394056999994</v>
      </c>
      <c r="G17" s="1633">
        <v>83.748999999999995</v>
      </c>
      <c r="H17" s="1633">
        <v>-52</v>
      </c>
      <c r="I17" s="1633">
        <v>252</v>
      </c>
      <c r="J17" s="1633">
        <v>200</v>
      </c>
      <c r="K17" s="92"/>
    </row>
    <row r="18" spans="1:11" s="93" customFormat="1" ht="12" customHeight="1">
      <c r="A18" s="2323" t="s">
        <v>257</v>
      </c>
      <c r="B18" s="1187">
        <v>-1420.4202321898997</v>
      </c>
      <c r="C18" s="395">
        <v>392</v>
      </c>
      <c r="D18" s="395">
        <v>-666.55957000000012</v>
      </c>
      <c r="E18" s="395">
        <v>-574.77782500000001</v>
      </c>
      <c r="F18" s="395">
        <v>-821.38012594299994</v>
      </c>
      <c r="G18" s="395">
        <v>-183.16461799999999</v>
      </c>
      <c r="H18" s="395">
        <v>-553.614238</v>
      </c>
      <c r="I18" s="395">
        <v>-80.409645000000069</v>
      </c>
      <c r="J18" s="395">
        <v>-35.675079000000096</v>
      </c>
      <c r="K18" s="111"/>
    </row>
    <row r="19" spans="1:11" s="52" customFormat="1" ht="12" customHeight="1">
      <c r="A19" s="2303" t="s">
        <v>1895</v>
      </c>
      <c r="B19" s="2329">
        <v>-0.36609291565065599</v>
      </c>
      <c r="C19" s="2100">
        <v>0.1</v>
      </c>
      <c r="D19" s="2100">
        <v>-0.18140000000000001</v>
      </c>
      <c r="E19" s="2100">
        <v>-0.16009999999999999</v>
      </c>
      <c r="F19" s="2100">
        <v>-0.23039999999999999</v>
      </c>
      <c r="G19" s="2100">
        <v>-5.2899999999999996E-2</v>
      </c>
      <c r="H19" s="2100">
        <v>-0.1646</v>
      </c>
      <c r="I19" s="2100">
        <v>-2.4199999999999999E-2</v>
      </c>
      <c r="J19" s="2100">
        <v>-1.06E-2</v>
      </c>
      <c r="K19" s="1516"/>
    </row>
    <row r="20" spans="1:11" s="93" customFormat="1" ht="22.5" customHeight="1">
      <c r="A20" s="201"/>
      <c r="B20" s="112"/>
      <c r="C20" s="2378"/>
      <c r="D20" s="112"/>
      <c r="E20" s="112"/>
      <c r="F20" s="112"/>
      <c r="G20" s="112"/>
      <c r="H20" s="112"/>
      <c r="I20" s="112"/>
      <c r="J20" s="112"/>
      <c r="K20" s="111"/>
    </row>
    <row r="21" spans="1:11" s="50" customFormat="1" ht="12.75">
      <c r="A21" s="2175" t="s">
        <v>1670</v>
      </c>
    </row>
    <row r="22" spans="1:11" s="1756" customFormat="1" ht="13.5" customHeight="1">
      <c r="A22" s="68" t="s">
        <v>1</v>
      </c>
      <c r="B22" s="1126" t="s">
        <v>1363</v>
      </c>
      <c r="C22" s="302" t="s">
        <v>1069</v>
      </c>
      <c r="D22" s="391" t="s">
        <v>213</v>
      </c>
      <c r="E22" s="302" t="s">
        <v>211</v>
      </c>
      <c r="F22" s="93"/>
    </row>
    <row r="23" spans="1:11" s="1756" customFormat="1" ht="12" customHeight="1">
      <c r="A23" s="2316" t="s">
        <v>566</v>
      </c>
      <c r="B23" s="2009">
        <v>942.11777980000011</v>
      </c>
      <c r="C23" s="2010">
        <v>-117.80505099999999</v>
      </c>
      <c r="D23" s="2010">
        <v>-350.30462199999999</v>
      </c>
      <c r="E23" s="2010">
        <v>-443.47747280606342</v>
      </c>
      <c r="F23" s="93"/>
    </row>
    <row r="24" spans="1:11" s="1756" customFormat="1" ht="12" customHeight="1">
      <c r="A24" s="2317" t="s">
        <v>2017</v>
      </c>
      <c r="B24" s="1130">
        <v>223.20193980000002</v>
      </c>
      <c r="C24" s="392">
        <v>129.22299999999996</v>
      </c>
      <c r="D24" s="392">
        <v>-77.075999999999993</v>
      </c>
      <c r="E24" s="392">
        <v>-111</v>
      </c>
      <c r="F24" s="93"/>
    </row>
    <row r="25" spans="1:11" s="1756" customFormat="1" ht="12" customHeight="1">
      <c r="A25" s="2317" t="s">
        <v>1645</v>
      </c>
      <c r="B25" s="1130">
        <v>718.91584000000012</v>
      </c>
      <c r="C25" s="392">
        <v>-247.028051</v>
      </c>
      <c r="D25" s="393">
        <v>-273.22862199999997</v>
      </c>
      <c r="E25" s="393">
        <v>-332.47747280606342</v>
      </c>
      <c r="F25" s="93"/>
      <c r="H25" s="1535"/>
    </row>
    <row r="26" spans="1:11" s="1756" customFormat="1" ht="12" customHeight="1">
      <c r="A26" s="2318" t="s">
        <v>1646</v>
      </c>
      <c r="B26" s="2009">
        <v>-1062.1305199999999</v>
      </c>
      <c r="C26" s="2010">
        <v>-837.72455600000001</v>
      </c>
      <c r="D26" s="2010">
        <v>-518.18185700000004</v>
      </c>
      <c r="E26" s="2010">
        <v>-540.00069364252874</v>
      </c>
      <c r="F26" s="93"/>
      <c r="H26" s="1536"/>
    </row>
    <row r="27" spans="1:11" s="54" customFormat="1" ht="12" customHeight="1">
      <c r="A27" s="2319" t="s">
        <v>1408</v>
      </c>
      <c r="B27" s="2009">
        <v>-1894.8070512131003</v>
      </c>
      <c r="C27" s="2010">
        <v>-1024.483414</v>
      </c>
      <c r="D27" s="2012">
        <v>-1448.135923</v>
      </c>
      <c r="E27" s="2012">
        <v>-1932.6722022488063</v>
      </c>
      <c r="F27" s="93"/>
    </row>
    <row r="28" spans="1:11" s="1756" customFormat="1" ht="12" customHeight="1">
      <c r="A28" s="2317" t="s">
        <v>172</v>
      </c>
      <c r="B28" s="1130">
        <v>25.242415426899996</v>
      </c>
      <c r="C28" s="392">
        <v>-369.99084699999997</v>
      </c>
      <c r="D28" s="392">
        <v>-135.98625300000003</v>
      </c>
      <c r="E28" s="392">
        <v>20.554445758700766</v>
      </c>
      <c r="F28" s="93"/>
    </row>
    <row r="29" spans="1:11" s="1756" customFormat="1" ht="12" customHeight="1">
      <c r="A29" s="2317" t="s">
        <v>1073</v>
      </c>
      <c r="B29" s="1130">
        <v>-148.9932811524001</v>
      </c>
      <c r="C29" s="392">
        <v>-290.637449</v>
      </c>
      <c r="D29" s="393">
        <v>-227.93231299999997</v>
      </c>
      <c r="E29" s="393">
        <v>-141.992617</v>
      </c>
      <c r="F29" s="93"/>
    </row>
    <row r="30" spans="1:11" s="1756" customFormat="1" ht="12" customHeight="1">
      <c r="A30" s="2320" t="s">
        <v>176</v>
      </c>
      <c r="B30" s="1130">
        <v>-1304.9661629050001</v>
      </c>
      <c r="C30" s="392">
        <v>-166.49336100000005</v>
      </c>
      <c r="D30" s="394">
        <v>-499.80935499999993</v>
      </c>
      <c r="E30" s="394">
        <v>-945.00794194999992</v>
      </c>
      <c r="F30" s="93"/>
    </row>
    <row r="31" spans="1:11" s="1756" customFormat="1" ht="12" customHeight="1">
      <c r="A31" s="2320" t="s">
        <v>171</v>
      </c>
      <c r="B31" s="1130">
        <v>-316.53716130190003</v>
      </c>
      <c r="C31" s="392">
        <v>-30.961088000000004</v>
      </c>
      <c r="D31" s="393">
        <v>-52.231999999999985</v>
      </c>
      <c r="E31" s="393">
        <v>-230.44152556999995</v>
      </c>
      <c r="F31" s="93"/>
    </row>
    <row r="32" spans="1:11" s="1756" customFormat="1" ht="12" customHeight="1">
      <c r="A32" s="2320" t="s">
        <v>308</v>
      </c>
      <c r="B32" s="1130">
        <v>-167.88727185900001</v>
      </c>
      <c r="C32" s="392">
        <v>-124.32358599999998</v>
      </c>
      <c r="D32" s="393">
        <v>-470.92972499999996</v>
      </c>
      <c r="E32" s="393">
        <v>-635.49256348750737</v>
      </c>
      <c r="F32" s="93"/>
    </row>
    <row r="33" spans="1:11" s="1756" customFormat="1" ht="12" customHeight="1">
      <c r="A33" s="2320" t="s">
        <v>1479</v>
      </c>
      <c r="B33" s="1130">
        <v>18.334410578300499</v>
      </c>
      <c r="C33" s="392">
        <v>-42.077083000000002</v>
      </c>
      <c r="D33" s="393">
        <v>-61.246276999999999</v>
      </c>
      <c r="E33" s="393">
        <v>-0.29200000000000004</v>
      </c>
      <c r="F33" s="93"/>
    </row>
    <row r="34" spans="1:11" s="91" customFormat="1" ht="12" customHeight="1">
      <c r="A34" s="2321" t="s">
        <v>270</v>
      </c>
      <c r="B34" s="2098">
        <v>-2015.0463594473999</v>
      </c>
      <c r="C34" s="2099">
        <v>-1980.013021</v>
      </c>
      <c r="D34" s="2099">
        <v>-2317.8061079999998</v>
      </c>
      <c r="E34" s="2099">
        <v>-2915</v>
      </c>
    </row>
    <row r="35" spans="1:11" s="91" customFormat="1" ht="12" customHeight="1">
      <c r="A35" s="2322" t="s">
        <v>256</v>
      </c>
      <c r="B35" s="1188">
        <v>-255.09926539100002</v>
      </c>
      <c r="C35" s="1633">
        <v>341.44439405699995</v>
      </c>
      <c r="D35" s="1633">
        <v>133</v>
      </c>
      <c r="E35" s="1633">
        <v>-265</v>
      </c>
    </row>
    <row r="36" spans="1:11" s="93" customFormat="1" ht="12" customHeight="1">
      <c r="A36" s="2323" t="s">
        <v>257</v>
      </c>
      <c r="B36" s="1187">
        <v>-2269.5576271898994</v>
      </c>
      <c r="C36" s="395">
        <v>-1638.568626943</v>
      </c>
      <c r="D36" s="395">
        <v>-2184.617264</v>
      </c>
      <c r="E36" s="395">
        <v>-3179</v>
      </c>
    </row>
    <row r="37" spans="1:11" s="1756" customFormat="1" ht="12" customHeight="1">
      <c r="A37" s="2303" t="s">
        <v>1896</v>
      </c>
      <c r="B37" s="2329">
        <v>-0.151749080432209</v>
      </c>
      <c r="C37" s="2100">
        <v>-0.1195</v>
      </c>
      <c r="D37" s="2100">
        <v>-0.17</v>
      </c>
      <c r="E37" s="2100">
        <v>-0.24</v>
      </c>
    </row>
    <row r="38" spans="1:11" s="93" customFormat="1" ht="9" customHeight="1">
      <c r="A38" s="201"/>
      <c r="B38" s="112"/>
      <c r="C38" s="112"/>
      <c r="D38" s="112"/>
      <c r="E38" s="112"/>
      <c r="F38" s="112"/>
      <c r="G38" s="112"/>
      <c r="H38" s="112"/>
      <c r="I38" s="112"/>
      <c r="J38" s="112"/>
      <c r="K38" s="111"/>
    </row>
    <row r="39" spans="1:11" s="93" customFormat="1" ht="29.25" customHeight="1">
      <c r="A39" s="2542" t="s">
        <v>1644</v>
      </c>
      <c r="B39" s="2542"/>
      <c r="C39" s="2542"/>
      <c r="D39" s="2542"/>
      <c r="E39" s="2542"/>
      <c r="F39" s="2542"/>
      <c r="G39" s="2542"/>
      <c r="H39" s="2542"/>
      <c r="I39" s="2542"/>
      <c r="J39" s="2542"/>
      <c r="K39" s="2101"/>
    </row>
    <row r="40" spans="1:11" s="93" customFormat="1" ht="12.75" customHeight="1">
      <c r="A40" s="2547" t="s">
        <v>1897</v>
      </c>
      <c r="B40" s="2547"/>
      <c r="C40" s="2547"/>
      <c r="D40" s="2547"/>
      <c r="E40" s="2547"/>
      <c r="F40" s="2547"/>
      <c r="G40" s="2547"/>
      <c r="H40" s="2547"/>
      <c r="I40" s="2547"/>
      <c r="J40" s="2547"/>
      <c r="K40" s="2101"/>
    </row>
    <row r="41" spans="1:11" s="98" customFormat="1" ht="22.5" customHeight="1">
      <c r="A41" s="2381"/>
      <c r="B41" s="2382"/>
      <c r="C41" s="2382"/>
      <c r="D41" s="2382"/>
      <c r="E41" s="2382"/>
      <c r="F41" s="2382"/>
      <c r="G41" s="2382"/>
      <c r="H41" s="2382"/>
      <c r="I41" s="2382"/>
      <c r="J41" s="2382"/>
    </row>
    <row r="42" spans="1:11" s="485" customFormat="1" ht="18.75" customHeight="1">
      <c r="A42" s="484" t="s">
        <v>1040</v>
      </c>
    </row>
    <row r="43" spans="1:11" s="50" customFormat="1" ht="12.75" customHeight="1"/>
    <row r="44" spans="1:11" s="52" customFormat="1" ht="13.5" customHeight="1">
      <c r="A44" s="68" t="s">
        <v>1</v>
      </c>
      <c r="B44" s="1126" t="s">
        <v>1814</v>
      </c>
      <c r="C44" s="302" t="s">
        <v>1745</v>
      </c>
      <c r="D44" s="391" t="s">
        <v>1660</v>
      </c>
      <c r="E44" s="391" t="s">
        <v>1362</v>
      </c>
      <c r="F44" s="391" t="s">
        <v>1322</v>
      </c>
      <c r="G44" s="391" t="s">
        <v>1246</v>
      </c>
      <c r="H44" s="391" t="s">
        <v>1146</v>
      </c>
      <c r="I44" s="391" t="s">
        <v>1099</v>
      </c>
      <c r="J44" s="302" t="s">
        <v>972</v>
      </c>
    </row>
    <row r="45" spans="1:11" s="52" customFormat="1" ht="12" customHeight="1">
      <c r="A45" s="2324" t="s">
        <v>152</v>
      </c>
      <c r="B45" s="1130">
        <v>-21.066230720000021</v>
      </c>
      <c r="C45" s="1634">
        <v>1045.50973679</v>
      </c>
      <c r="D45" s="396">
        <v>-52.571750999999999</v>
      </c>
      <c r="E45" s="396">
        <v>23</v>
      </c>
      <c r="F45" s="396">
        <v>96</v>
      </c>
      <c r="G45" s="396">
        <v>-90.998999999999995</v>
      </c>
      <c r="H45" s="396">
        <v>-121</v>
      </c>
      <c r="I45" s="397">
        <v>-79</v>
      </c>
      <c r="J45" s="397">
        <v>-145</v>
      </c>
    </row>
    <row r="46" spans="1:11" s="52" customFormat="1" ht="12" customHeight="1">
      <c r="A46" s="2325" t="s">
        <v>205</v>
      </c>
      <c r="B46" s="1130">
        <v>-224.88813175970006</v>
      </c>
      <c r="C46" s="1635">
        <v>-165.15933396549997</v>
      </c>
      <c r="D46" s="398">
        <v>-226.204759</v>
      </c>
      <c r="E46" s="398">
        <v>-270</v>
      </c>
      <c r="F46" s="398">
        <v>-43</v>
      </c>
      <c r="G46" s="398">
        <v>105</v>
      </c>
      <c r="H46" s="398">
        <v>-200</v>
      </c>
      <c r="I46" s="399">
        <v>-142</v>
      </c>
      <c r="J46" s="399">
        <v>256</v>
      </c>
    </row>
    <row r="47" spans="1:11" s="52" customFormat="1" ht="12" customHeight="1">
      <c r="A47" s="1757" t="s">
        <v>70</v>
      </c>
      <c r="B47" s="1130">
        <v>-2.8166168820000053</v>
      </c>
      <c r="C47" s="1635">
        <v>-125.88781696000001</v>
      </c>
      <c r="D47" s="398">
        <v>-26.179044999999999</v>
      </c>
      <c r="E47" s="398">
        <v>-47</v>
      </c>
      <c r="F47" s="398">
        <v>-243</v>
      </c>
      <c r="G47" s="398">
        <v>-29</v>
      </c>
      <c r="H47" s="398">
        <v>-43</v>
      </c>
      <c r="I47" s="399">
        <v>43</v>
      </c>
      <c r="J47" s="399">
        <v>-92</v>
      </c>
    </row>
    <row r="48" spans="1:11" s="52" customFormat="1" ht="12" customHeight="1">
      <c r="A48" s="1757" t="s">
        <v>80</v>
      </c>
      <c r="B48" s="1130">
        <v>-267.91958171290003</v>
      </c>
      <c r="C48" s="1635">
        <v>-97.444413481500021</v>
      </c>
      <c r="D48" s="398">
        <v>-276.23601500000001</v>
      </c>
      <c r="E48" s="398">
        <v>-178</v>
      </c>
      <c r="F48" s="398">
        <v>-258</v>
      </c>
      <c r="G48" s="398">
        <v>-169</v>
      </c>
      <c r="H48" s="398">
        <v>-79</v>
      </c>
      <c r="I48" s="399">
        <v>-9</v>
      </c>
      <c r="J48" s="399">
        <v>-130</v>
      </c>
    </row>
    <row r="49" spans="1:16" s="91" customFormat="1" ht="12" customHeight="1">
      <c r="A49" s="1757" t="s">
        <v>221</v>
      </c>
      <c r="B49" s="1130">
        <v>10.530807630600002</v>
      </c>
      <c r="C49" s="1635">
        <v>-112.53953453180002</v>
      </c>
      <c r="D49" s="398">
        <v>-2.7432089999999998</v>
      </c>
      <c r="E49" s="398">
        <v>4</v>
      </c>
      <c r="F49" s="398">
        <v>-166</v>
      </c>
      <c r="G49" s="398">
        <v>-9</v>
      </c>
      <c r="H49" s="398">
        <v>-18</v>
      </c>
      <c r="I49" s="399">
        <v>-2</v>
      </c>
      <c r="J49" s="399">
        <v>-4</v>
      </c>
    </row>
    <row r="50" spans="1:16" s="91" customFormat="1" ht="12" customHeight="1">
      <c r="A50" s="1757" t="s">
        <v>81</v>
      </c>
      <c r="B50" s="1130">
        <v>-77.021330710000001</v>
      </c>
      <c r="C50" s="1635">
        <v>0.12171168999999793</v>
      </c>
      <c r="D50" s="398">
        <v>-47.376930999999999</v>
      </c>
      <c r="E50" s="398">
        <v>-31</v>
      </c>
      <c r="F50" s="398">
        <v>-232</v>
      </c>
      <c r="G50" s="398">
        <v>-51</v>
      </c>
      <c r="H50" s="398">
        <v>13</v>
      </c>
      <c r="I50" s="399">
        <v>-43</v>
      </c>
      <c r="J50" s="399">
        <v>20</v>
      </c>
    </row>
    <row r="51" spans="1:16" s="91" customFormat="1" ht="12" customHeight="1">
      <c r="A51" s="1757" t="s">
        <v>82</v>
      </c>
      <c r="B51" s="1130">
        <v>0</v>
      </c>
      <c r="C51" s="1635">
        <v>0.70828099999999994</v>
      </c>
      <c r="D51" s="398">
        <v>-0.71088099999999999</v>
      </c>
      <c r="E51" s="398">
        <v>0</v>
      </c>
      <c r="F51" s="398">
        <v>-6</v>
      </c>
      <c r="G51" s="398">
        <v>11</v>
      </c>
      <c r="H51" s="398">
        <v>-18</v>
      </c>
      <c r="I51" s="399">
        <v>-4</v>
      </c>
      <c r="J51" s="399">
        <v>8</v>
      </c>
    </row>
    <row r="52" spans="1:16" s="91" customFormat="1" ht="12" customHeight="1">
      <c r="A52" s="1757" t="s">
        <v>83</v>
      </c>
      <c r="B52" s="1130">
        <v>-262.2614492381</v>
      </c>
      <c r="C52" s="1635">
        <v>-221.80876674859999</v>
      </c>
      <c r="D52" s="398">
        <v>-43.632370000000002</v>
      </c>
      <c r="E52" s="398">
        <v>19</v>
      </c>
      <c r="F52" s="398">
        <v>95</v>
      </c>
      <c r="G52" s="398">
        <v>-7</v>
      </c>
      <c r="H52" s="398">
        <v>-71</v>
      </c>
      <c r="I52" s="399">
        <v>5</v>
      </c>
      <c r="J52" s="399">
        <v>-105</v>
      </c>
    </row>
    <row r="53" spans="1:16" s="91" customFormat="1" ht="12" customHeight="1">
      <c r="A53" s="1757" t="s">
        <v>84</v>
      </c>
      <c r="B53" s="1130">
        <v>-109.98329163000002</v>
      </c>
      <c r="C53" s="1635">
        <v>-24.338254654999986</v>
      </c>
      <c r="D53" s="398">
        <v>-128.69416000000001</v>
      </c>
      <c r="E53" s="398">
        <v>-45</v>
      </c>
      <c r="F53" s="398">
        <v>-14</v>
      </c>
      <c r="G53" s="398">
        <v>6</v>
      </c>
      <c r="H53" s="398">
        <v>5</v>
      </c>
      <c r="I53" s="399">
        <v>-67</v>
      </c>
      <c r="J53" s="399">
        <v>-21</v>
      </c>
    </row>
    <row r="54" spans="1:16" s="91" customFormat="1" ht="12" customHeight="1">
      <c r="A54" s="1757" t="s">
        <v>85</v>
      </c>
      <c r="B54" s="1130">
        <v>-42.840342201400006</v>
      </c>
      <c r="C54" s="1635">
        <v>-10.493199260000001</v>
      </c>
      <c r="D54" s="398">
        <v>-5.5387870000000001</v>
      </c>
      <c r="E54" s="398">
        <v>0</v>
      </c>
      <c r="F54" s="398">
        <v>-34</v>
      </c>
      <c r="G54" s="398">
        <v>-7</v>
      </c>
      <c r="H54" s="398">
        <v>24</v>
      </c>
      <c r="I54" s="399">
        <v>-29</v>
      </c>
      <c r="J54" s="399">
        <v>-8</v>
      </c>
    </row>
    <row r="55" spans="1:16" s="91" customFormat="1" ht="12" customHeight="1">
      <c r="A55" s="1757" t="s">
        <v>129</v>
      </c>
      <c r="B55" s="1130">
        <v>1.4393468399999989</v>
      </c>
      <c r="C55" s="1635">
        <v>-0.20365000000000322</v>
      </c>
      <c r="D55" s="398">
        <v>42.09</v>
      </c>
      <c r="E55" s="398">
        <v>-2</v>
      </c>
      <c r="F55" s="398">
        <v>-77</v>
      </c>
      <c r="G55" s="398">
        <v>-2</v>
      </c>
      <c r="H55" s="398">
        <v>-1</v>
      </c>
      <c r="I55" s="399">
        <v>-2</v>
      </c>
      <c r="J55" s="399">
        <v>-6</v>
      </c>
    </row>
    <row r="56" spans="1:16" s="91" customFormat="1" ht="12" customHeight="1">
      <c r="A56" s="1757" t="s">
        <v>86</v>
      </c>
      <c r="B56" s="1130">
        <v>-8.6259518500000016</v>
      </c>
      <c r="C56" s="1635">
        <v>2.3341728000000002</v>
      </c>
      <c r="D56" s="398">
        <v>3.0065999999999999E-2</v>
      </c>
      <c r="E56" s="398">
        <v>-4</v>
      </c>
      <c r="F56" s="398">
        <v>17</v>
      </c>
      <c r="G56" s="398">
        <v>-13</v>
      </c>
      <c r="H56" s="398">
        <v>2</v>
      </c>
      <c r="I56" s="399">
        <v>-3</v>
      </c>
      <c r="J56" s="399">
        <v>-3</v>
      </c>
      <c r="K56" s="105"/>
      <c r="L56" s="105"/>
      <c r="M56" s="105"/>
      <c r="N56" s="105"/>
      <c r="O56" s="105"/>
      <c r="P56" s="105"/>
    </row>
    <row r="57" spans="1:16" s="91" customFormat="1" ht="12" customHeight="1">
      <c r="A57" s="1757" t="s">
        <v>87</v>
      </c>
      <c r="B57" s="1130">
        <v>2.5468867699999995</v>
      </c>
      <c r="C57" s="1635">
        <v>-5.7665008399999991</v>
      </c>
      <c r="D57" s="398">
        <v>-2.8100049999999999</v>
      </c>
      <c r="E57" s="398">
        <v>4</v>
      </c>
      <c r="F57" s="398">
        <v>-13</v>
      </c>
      <c r="G57" s="398">
        <v>-9</v>
      </c>
      <c r="H57" s="398">
        <v>3</v>
      </c>
      <c r="I57" s="399">
        <v>-1</v>
      </c>
      <c r="J57" s="399">
        <v>-10</v>
      </c>
      <c r="K57" s="105"/>
      <c r="L57" s="105"/>
      <c r="M57" s="105"/>
      <c r="N57" s="105"/>
      <c r="O57" s="105"/>
      <c r="P57" s="105"/>
    </row>
    <row r="58" spans="1:16" s="91" customFormat="1" ht="12" customHeight="1">
      <c r="A58" s="2322" t="s">
        <v>88</v>
      </c>
      <c r="B58" s="1189">
        <v>0.91687081000000603</v>
      </c>
      <c r="C58" s="1635">
        <v>0.47127076999999717</v>
      </c>
      <c r="D58" s="398">
        <v>0.52875799999999995</v>
      </c>
      <c r="E58" s="398">
        <v>-1</v>
      </c>
      <c r="F58" s="398">
        <v>-5</v>
      </c>
      <c r="G58" s="400">
        <v>-1</v>
      </c>
      <c r="H58" s="400">
        <v>2</v>
      </c>
      <c r="I58" s="401">
        <v>2</v>
      </c>
      <c r="J58" s="399">
        <v>4</v>
      </c>
      <c r="K58" s="105"/>
      <c r="L58" s="105"/>
      <c r="M58" s="105"/>
      <c r="N58" s="105"/>
      <c r="O58" s="105"/>
      <c r="P58" s="105"/>
    </row>
    <row r="59" spans="1:16" s="91" customFormat="1" ht="12" customHeight="1">
      <c r="A59" s="2324" t="s">
        <v>131</v>
      </c>
      <c r="B59" s="2098">
        <v>-1002.2262514010999</v>
      </c>
      <c r="C59" s="1634">
        <v>287.90561841759984</v>
      </c>
      <c r="D59" s="396">
        <v>-770.04908899999987</v>
      </c>
      <c r="E59" s="396">
        <v>-530.4</v>
      </c>
      <c r="F59" s="396">
        <v>-883</v>
      </c>
      <c r="G59" s="396">
        <v>-266.99900000000002</v>
      </c>
      <c r="H59" s="396">
        <v>-502</v>
      </c>
      <c r="I59" s="396">
        <v>-332</v>
      </c>
      <c r="J59" s="396">
        <v>-236</v>
      </c>
      <c r="K59" s="105"/>
      <c r="L59" s="105"/>
      <c r="M59" s="105"/>
      <c r="N59" s="105"/>
      <c r="O59" s="105"/>
      <c r="P59" s="105"/>
    </row>
    <row r="60" spans="1:16" s="91" customFormat="1" ht="12" customHeight="1">
      <c r="A60" s="1757" t="s">
        <v>132</v>
      </c>
      <c r="B60" s="1189">
        <v>0</v>
      </c>
      <c r="C60" s="1635">
        <v>-2.6609639999999999</v>
      </c>
      <c r="D60" s="398">
        <v>2.6609639999999999</v>
      </c>
      <c r="E60" s="398">
        <v>0</v>
      </c>
      <c r="F60" s="398">
        <v>4</v>
      </c>
      <c r="G60" s="398">
        <v>0</v>
      </c>
      <c r="H60" s="398">
        <v>-1</v>
      </c>
      <c r="I60" s="399">
        <v>0</v>
      </c>
      <c r="J60" s="399">
        <v>0</v>
      </c>
      <c r="K60" s="105"/>
      <c r="L60" s="105"/>
      <c r="M60" s="105"/>
      <c r="N60" s="105"/>
      <c r="O60" s="105"/>
      <c r="P60" s="105"/>
    </row>
    <row r="61" spans="1:16" s="91" customFormat="1" ht="12" customHeight="1">
      <c r="A61" s="2322" t="s">
        <v>254</v>
      </c>
      <c r="B61" s="1189">
        <v>-418.1768580744</v>
      </c>
      <c r="C61" s="1635">
        <v>106.40779368339999</v>
      </c>
      <c r="D61" s="398">
        <v>100.869799</v>
      </c>
      <c r="E61" s="398">
        <v>-44.2</v>
      </c>
      <c r="F61" s="398">
        <v>58</v>
      </c>
      <c r="G61" s="401">
        <v>84</v>
      </c>
      <c r="H61" s="401">
        <v>-52</v>
      </c>
      <c r="I61" s="401">
        <v>252</v>
      </c>
      <c r="J61" s="399">
        <v>200</v>
      </c>
    </row>
    <row r="62" spans="1:16" s="93" customFormat="1" ht="12" customHeight="1">
      <c r="A62" s="2323" t="s">
        <v>438</v>
      </c>
      <c r="B62" s="1190">
        <v>-1420.4202321898999</v>
      </c>
      <c r="C62" s="1636">
        <v>391.66397137220088</v>
      </c>
      <c r="D62" s="402">
        <v>-666.51832599999989</v>
      </c>
      <c r="E62" s="402">
        <v>-574.6</v>
      </c>
      <c r="F62" s="402">
        <v>-821</v>
      </c>
      <c r="G62" s="402">
        <v>-182.99900000000002</v>
      </c>
      <c r="H62" s="402">
        <v>-554</v>
      </c>
      <c r="I62" s="402">
        <v>-80</v>
      </c>
      <c r="J62" s="402">
        <v>-36</v>
      </c>
    </row>
    <row r="63" spans="1:16" s="69" customFormat="1" ht="12" customHeight="1">
      <c r="A63" s="2326" t="s">
        <v>259</v>
      </c>
      <c r="B63" s="404">
        <v>0.39103141920000439</v>
      </c>
      <c r="C63" s="404">
        <v>-0.27288930000000278</v>
      </c>
      <c r="D63" s="404">
        <v>-9.6309260000000005</v>
      </c>
      <c r="E63" s="404">
        <v>-26.168196999999999</v>
      </c>
      <c r="F63" s="404">
        <v>-0.66332800000000003</v>
      </c>
      <c r="G63" s="404">
        <v>-50.308777999999997</v>
      </c>
      <c r="H63" s="404">
        <v>-4.2237859999999996</v>
      </c>
      <c r="I63" s="405">
        <v>197.75164699999999</v>
      </c>
      <c r="J63" s="405">
        <v>-8</v>
      </c>
    </row>
    <row r="64" spans="1:16" ht="7.5" customHeight="1">
      <c r="E64" s="62"/>
      <c r="F64" s="62"/>
      <c r="G64" s="62"/>
      <c r="H64" s="62"/>
      <c r="J64" s="62"/>
    </row>
    <row r="65" spans="1:11" s="292" customFormat="1" ht="12.75" customHeight="1">
      <c r="A65" s="2546" t="s">
        <v>567</v>
      </c>
      <c r="B65" s="2546"/>
      <c r="C65" s="2546"/>
      <c r="D65" s="2546"/>
      <c r="E65" s="2546"/>
      <c r="F65" s="2546"/>
      <c r="G65" s="2546"/>
      <c r="H65" s="2546"/>
      <c r="I65" s="2546"/>
      <c r="J65" s="2546"/>
    </row>
    <row r="66" spans="1:11" ht="15" customHeight="1"/>
    <row r="67" spans="1:11" s="485" customFormat="1" ht="18.75" customHeight="1">
      <c r="A67" s="484" t="s">
        <v>1041</v>
      </c>
    </row>
    <row r="68" spans="1:11" s="50" customFormat="1" ht="12.75" customHeight="1">
      <c r="B68" s="2093"/>
      <c r="C68" s="2093"/>
      <c r="D68" s="2093"/>
    </row>
    <row r="69" spans="1:11" s="52" customFormat="1" ht="13.5" customHeight="1">
      <c r="A69" s="68" t="s">
        <v>1</v>
      </c>
      <c r="B69" s="1126" t="s">
        <v>1814</v>
      </c>
      <c r="C69" s="302" t="s">
        <v>1745</v>
      </c>
      <c r="D69" s="302" t="s">
        <v>1660</v>
      </c>
      <c r="E69" s="302" t="s">
        <v>1362</v>
      </c>
      <c r="F69" s="302" t="s">
        <v>1322</v>
      </c>
      <c r="G69" s="302" t="s">
        <v>1246</v>
      </c>
      <c r="H69" s="302" t="s">
        <v>1146</v>
      </c>
      <c r="I69" s="302" t="s">
        <v>1099</v>
      </c>
      <c r="J69" s="302" t="s">
        <v>972</v>
      </c>
      <c r="K69" s="51"/>
    </row>
    <row r="70" spans="1:11" s="52" customFormat="1" ht="12" customHeight="1">
      <c r="A70" s="2324" t="s">
        <v>208</v>
      </c>
      <c r="B70" s="1769">
        <v>-747.67697929686994</v>
      </c>
      <c r="C70" s="339">
        <v>-308</v>
      </c>
      <c r="D70" s="339">
        <v>-272.19369999999998</v>
      </c>
      <c r="E70" s="339">
        <v>-118.59314500000001</v>
      </c>
      <c r="F70" s="339">
        <v>-274.81788899999998</v>
      </c>
      <c r="G70" s="386">
        <v>-295.19931800000001</v>
      </c>
      <c r="H70" s="340">
        <v>-109.995633</v>
      </c>
      <c r="I70" s="340">
        <v>-142.97856300000001</v>
      </c>
      <c r="J70" s="340">
        <v>-204.69099900000001</v>
      </c>
      <c r="K70" s="51"/>
    </row>
    <row r="71" spans="1:11" s="52" customFormat="1" ht="12" customHeight="1">
      <c r="A71" s="2322" t="s">
        <v>1366</v>
      </c>
      <c r="B71" s="1185">
        <v>-672.04137047280005</v>
      </c>
      <c r="C71" s="366">
        <v>-758</v>
      </c>
      <c r="D71" s="366">
        <v>-785.18588199999999</v>
      </c>
      <c r="E71" s="366">
        <v>-1072.6017790000001</v>
      </c>
      <c r="F71" s="366">
        <v>-1105.424908</v>
      </c>
      <c r="G71" s="388">
        <v>-467.07990799999999</v>
      </c>
      <c r="H71" s="350">
        <v>-649.13534699999991</v>
      </c>
      <c r="I71" s="350">
        <v>-857.06787899999995</v>
      </c>
      <c r="J71" s="350">
        <v>-600.667281</v>
      </c>
      <c r="K71" s="51"/>
    </row>
    <row r="72" spans="1:11" s="52" customFormat="1" ht="12" customHeight="1">
      <c r="A72" s="2324" t="s">
        <v>1367</v>
      </c>
      <c r="B72" s="1172">
        <v>-1419.7183497696701</v>
      </c>
      <c r="C72" s="336">
        <v>-1066</v>
      </c>
      <c r="D72" s="336">
        <v>-1057.379582</v>
      </c>
      <c r="E72" s="336">
        <v>-1191.1949240000001</v>
      </c>
      <c r="F72" s="336">
        <v>-1380.2427969999999</v>
      </c>
      <c r="G72" s="336">
        <v>-762.27922599999999</v>
      </c>
      <c r="H72" s="336">
        <v>-759.13097999999991</v>
      </c>
      <c r="I72" s="336">
        <v>-1000.046442</v>
      </c>
      <c r="J72" s="336">
        <v>-805.35828000000004</v>
      </c>
      <c r="K72" s="109"/>
    </row>
    <row r="73" spans="1:11" s="52" customFormat="1" ht="12" customHeight="1">
      <c r="A73" s="1757" t="s">
        <v>1368</v>
      </c>
      <c r="B73" s="2460">
        <v>217.12797505417001</v>
      </c>
      <c r="C73" s="339">
        <v>166</v>
      </c>
      <c r="D73" s="339">
        <v>128.152367</v>
      </c>
      <c r="E73" s="339">
        <v>466.87318800000003</v>
      </c>
      <c r="F73" s="339">
        <v>267.039872</v>
      </c>
      <c r="G73" s="339">
        <v>310.60076300000003</v>
      </c>
      <c r="H73" s="339">
        <v>113.560417</v>
      </c>
      <c r="I73" s="339">
        <v>553.57266300000003</v>
      </c>
      <c r="J73" s="339">
        <v>453.82817299999999</v>
      </c>
      <c r="K73" s="109"/>
    </row>
    <row r="74" spans="1:11" s="54" customFormat="1" ht="12" customHeight="1">
      <c r="A74" s="2327" t="s">
        <v>287</v>
      </c>
      <c r="B74" s="2461">
        <v>200.3470006</v>
      </c>
      <c r="C74" s="349">
        <v>1186</v>
      </c>
      <c r="D74" s="349">
        <v>161.84213700000001</v>
      </c>
      <c r="E74" s="349">
        <v>193.96198000000001</v>
      </c>
      <c r="F74" s="349">
        <v>234.12740700000001</v>
      </c>
      <c r="G74" s="349">
        <v>184.74684500000001</v>
      </c>
      <c r="H74" s="349">
        <v>143.69826900000001</v>
      </c>
      <c r="I74" s="349">
        <v>114.105079</v>
      </c>
      <c r="J74" s="349">
        <v>116.18953399999999</v>
      </c>
      <c r="K74" s="390"/>
    </row>
    <row r="75" spans="1:11" s="52" customFormat="1" ht="12" customHeight="1">
      <c r="A75" s="2324" t="s">
        <v>269</v>
      </c>
      <c r="B75" s="1172">
        <v>-1002.2433741155</v>
      </c>
      <c r="C75" s="336">
        <v>285</v>
      </c>
      <c r="D75" s="336">
        <v>-767.38507800000002</v>
      </c>
      <c r="E75" s="336">
        <v>-530.35975600000006</v>
      </c>
      <c r="F75" s="336">
        <v>-879.07551799999987</v>
      </c>
      <c r="G75" s="336">
        <v>-266.93161799999996</v>
      </c>
      <c r="H75" s="336">
        <v>-501.8722939999999</v>
      </c>
      <c r="I75" s="336">
        <v>-332.36869999999993</v>
      </c>
      <c r="J75" s="336">
        <v>-236.34057300000006</v>
      </c>
      <c r="K75" s="109"/>
    </row>
    <row r="76" spans="1:11" s="52" customFormat="1" ht="12" customHeight="1">
      <c r="A76" s="2322" t="s">
        <v>254</v>
      </c>
      <c r="B76" s="1185">
        <v>-418.1768580744</v>
      </c>
      <c r="C76" s="366">
        <v>106.40779368339999</v>
      </c>
      <c r="D76" s="366">
        <v>100.869799</v>
      </c>
      <c r="E76" s="366">
        <v>-44.218528999999997</v>
      </c>
      <c r="F76" s="366">
        <v>57.695394</v>
      </c>
      <c r="G76" s="388">
        <v>83.748766000000003</v>
      </c>
      <c r="H76" s="350">
        <v>-52.241723999999998</v>
      </c>
      <c r="I76" s="350">
        <v>252.24691200000001</v>
      </c>
      <c r="J76" s="350">
        <v>199.96817799999999</v>
      </c>
      <c r="K76" s="51"/>
    </row>
    <row r="77" spans="1:11" s="93" customFormat="1" ht="12" customHeight="1">
      <c r="A77" s="2328" t="s">
        <v>255</v>
      </c>
      <c r="B77" s="1540">
        <v>-1420.4202321898999</v>
      </c>
      <c r="C77" s="1541">
        <v>392</v>
      </c>
      <c r="D77" s="1541">
        <v>-666.51527899999996</v>
      </c>
      <c r="E77" s="1541">
        <v>-574.57828500000005</v>
      </c>
      <c r="F77" s="1541">
        <v>-821.38012399999991</v>
      </c>
      <c r="G77" s="1541">
        <v>-183.18285199999997</v>
      </c>
      <c r="H77" s="1541">
        <v>-554.11401799999987</v>
      </c>
      <c r="I77" s="1541">
        <v>-80.121787999999924</v>
      </c>
      <c r="J77" s="1541">
        <v>-36.372395000000068</v>
      </c>
      <c r="K77" s="110"/>
    </row>
    <row r="78" spans="1:11" s="98" customFormat="1" ht="22.5" customHeight="1">
      <c r="A78" s="621"/>
      <c r="B78" s="622"/>
      <c r="C78" s="622"/>
      <c r="D78" s="622"/>
      <c r="E78" s="622"/>
      <c r="F78" s="622"/>
      <c r="G78" s="622"/>
      <c r="H78" s="622"/>
    </row>
  </sheetData>
  <mergeCells count="3">
    <mergeCell ref="A65:J65"/>
    <mergeCell ref="A39:J39"/>
    <mergeCell ref="A40:J40"/>
  </mergeCells>
  <phoneticPr fontId="0" type="noConversion"/>
  <pageMargins left="0.70866141732283472" right="0.70866141732283472" top="0.6692913385826772" bottom="0.39370078740157483" header="0.51181102362204722" footer="0.51181102362204722"/>
  <pageSetup paperSize="9" scale="95" fitToHeight="0" orientation="portrait" r:id="rId1"/>
  <headerFooter scaleWithDoc="0">
    <oddHeader xml:space="preserve">&amp;L&amp;8FACT BOOK DNB - 4Q15&amp;C&amp;8CHAPTER 1&amp;R&amp;8FINANCIAL RESULTS DNB GROUP </oddHeader>
  </headerFooter>
  <rowBreaks count="1" manualBreakCount="1">
    <brk id="40"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4">
    <pageSetUpPr fitToPage="1"/>
  </sheetPr>
  <dimension ref="A1:IY200"/>
  <sheetViews>
    <sheetView showGridLines="0" zoomScale="140" zoomScaleNormal="140" zoomScaleSheetLayoutView="90" workbookViewId="0"/>
  </sheetViews>
  <sheetFormatPr baseColWidth="10" defaultColWidth="9.140625" defaultRowHeight="22.5" customHeight="1"/>
  <cols>
    <col min="1" max="1" width="35.28515625" style="62" customWidth="1"/>
    <col min="2" max="12" width="6.42578125" style="62" customWidth="1"/>
    <col min="13" max="16384" width="9.140625" style="62"/>
  </cols>
  <sheetData>
    <row r="1" spans="1:10" s="98" customFormat="1" ht="22.5" customHeight="1">
      <c r="A1" s="621"/>
      <c r="B1" s="622"/>
      <c r="C1" s="622"/>
      <c r="D1" s="622"/>
      <c r="E1" s="622"/>
      <c r="F1" s="622"/>
      <c r="G1" s="622"/>
      <c r="H1" s="622"/>
      <c r="I1" s="622"/>
      <c r="J1" s="622"/>
    </row>
    <row r="2" spans="1:10" s="485" customFormat="1" ht="18.75" customHeight="1">
      <c r="A2" s="484" t="s">
        <v>609</v>
      </c>
    </row>
    <row r="3" spans="1:10" s="50" customFormat="1" ht="12.75" customHeight="1"/>
    <row r="4" spans="1:10" s="52" customFormat="1" ht="11.25" customHeight="1">
      <c r="A4" s="355"/>
      <c r="B4" s="1200" t="s">
        <v>3</v>
      </c>
      <c r="C4" s="156" t="s">
        <v>6</v>
      </c>
      <c r="D4" s="155" t="s">
        <v>2</v>
      </c>
      <c r="E4" s="156" t="s">
        <v>5</v>
      </c>
      <c r="F4" s="155" t="s">
        <v>3</v>
      </c>
      <c r="G4" s="155" t="s">
        <v>6</v>
      </c>
      <c r="H4" s="155" t="s">
        <v>2</v>
      </c>
      <c r="I4" s="156" t="s">
        <v>5</v>
      </c>
      <c r="J4" s="155" t="s">
        <v>3</v>
      </c>
    </row>
    <row r="5" spans="1:10" s="52" customFormat="1" ht="12" customHeight="1">
      <c r="A5" s="68" t="s">
        <v>1</v>
      </c>
      <c r="B5" s="1883" t="s">
        <v>1363</v>
      </c>
      <c r="C5" s="357" t="s">
        <v>1363</v>
      </c>
      <c r="D5" s="356" t="s">
        <v>1363</v>
      </c>
      <c r="E5" s="356" t="s">
        <v>1363</v>
      </c>
      <c r="F5" s="356" t="s">
        <v>1069</v>
      </c>
      <c r="G5" s="356" t="s">
        <v>1069</v>
      </c>
      <c r="H5" s="356" t="s">
        <v>1069</v>
      </c>
      <c r="I5" s="356" t="s">
        <v>1069</v>
      </c>
      <c r="J5" s="356" t="s">
        <v>213</v>
      </c>
    </row>
    <row r="6" spans="1:10" s="52" customFormat="1" ht="12" customHeight="1">
      <c r="A6" s="167" t="s">
        <v>266</v>
      </c>
      <c r="B6" s="1279">
        <v>15005.2</v>
      </c>
      <c r="C6" s="625">
        <v>14379</v>
      </c>
      <c r="D6" s="625">
        <v>15025</v>
      </c>
      <c r="E6" s="406">
        <v>15610</v>
      </c>
      <c r="F6" s="337">
        <v>15754</v>
      </c>
      <c r="G6" s="337">
        <v>12643</v>
      </c>
      <c r="H6" s="337">
        <v>13368.903875</v>
      </c>
      <c r="I6" s="337">
        <v>14345.923575000001</v>
      </c>
      <c r="J6" s="337">
        <v>16664.680879</v>
      </c>
    </row>
    <row r="7" spans="1:10" s="52" customFormat="1" ht="12" customHeight="1">
      <c r="A7" s="168" t="s">
        <v>267</v>
      </c>
      <c r="B7" s="1206">
        <v>7641.4</v>
      </c>
      <c r="C7" s="626">
        <v>9270</v>
      </c>
      <c r="D7" s="626">
        <v>7928</v>
      </c>
      <c r="E7" s="407">
        <v>8236</v>
      </c>
      <c r="F7" s="350">
        <v>11296</v>
      </c>
      <c r="G7" s="350">
        <v>11615</v>
      </c>
      <c r="H7" s="350">
        <v>12526.729214999999</v>
      </c>
      <c r="I7" s="350">
        <v>11762.962538</v>
      </c>
      <c r="J7" s="350">
        <v>14139.041619</v>
      </c>
    </row>
    <row r="8" spans="1:10" s="52" customFormat="1" ht="18" customHeight="1">
      <c r="A8" s="215" t="s">
        <v>464</v>
      </c>
      <c r="B8" s="1208">
        <v>22646.6</v>
      </c>
      <c r="C8" s="627">
        <v>23649</v>
      </c>
      <c r="D8" s="627">
        <v>22953</v>
      </c>
      <c r="E8" s="411">
        <v>23846</v>
      </c>
      <c r="F8" s="339">
        <v>27051</v>
      </c>
      <c r="G8" s="339">
        <v>24258</v>
      </c>
      <c r="H8" s="339">
        <v>25895.633089999999</v>
      </c>
      <c r="I8" s="339">
        <v>26108.886114000001</v>
      </c>
      <c r="J8" s="339">
        <v>30803.722497999999</v>
      </c>
    </row>
    <row r="9" spans="1:10" s="52" customFormat="1" ht="12" customHeight="1">
      <c r="A9" s="168" t="s">
        <v>268</v>
      </c>
      <c r="B9" s="1206">
        <v>-8665</v>
      </c>
      <c r="C9" s="626">
        <v>-10012</v>
      </c>
      <c r="D9" s="626">
        <v>-9848</v>
      </c>
      <c r="E9" s="407">
        <v>-9990</v>
      </c>
      <c r="F9" s="366">
        <v>-9790</v>
      </c>
      <c r="G9" s="366">
        <v>-9337</v>
      </c>
      <c r="H9" s="366">
        <v>-9751.7394700000004</v>
      </c>
      <c r="I9" s="350">
        <v>-9690.16309</v>
      </c>
      <c r="J9" s="366">
        <v>-10054.745800000001</v>
      </c>
    </row>
    <row r="10" spans="1:10" s="229" customFormat="1" ht="21" customHeight="1">
      <c r="A10" s="591" t="s">
        <v>465</v>
      </c>
      <c r="B10" s="1398">
        <v>13981.599999999999</v>
      </c>
      <c r="C10" s="628">
        <v>13636</v>
      </c>
      <c r="D10" s="628">
        <v>13105</v>
      </c>
      <c r="E10" s="409">
        <v>13856</v>
      </c>
      <c r="F10" s="410">
        <v>17261</v>
      </c>
      <c r="G10" s="410">
        <v>14921</v>
      </c>
      <c r="H10" s="410">
        <v>16143.743619999999</v>
      </c>
      <c r="I10" s="410">
        <v>16418.723023999999</v>
      </c>
      <c r="J10" s="410">
        <v>20748.976697999999</v>
      </c>
    </row>
    <row r="11" spans="1:10" s="52" customFormat="1" ht="12" customHeight="1">
      <c r="A11" s="171" t="s">
        <v>264</v>
      </c>
      <c r="B11" s="1208">
        <v>-2527</v>
      </c>
      <c r="C11" s="627">
        <v>-2058</v>
      </c>
      <c r="D11" s="627">
        <v>-2099</v>
      </c>
      <c r="E11" s="411">
        <v>-2210</v>
      </c>
      <c r="F11" s="339">
        <v>-2139</v>
      </c>
      <c r="G11" s="339">
        <v>-2049</v>
      </c>
      <c r="H11" s="339">
        <v>-2124.278824</v>
      </c>
      <c r="I11" s="340">
        <v>-2050.4526289999999</v>
      </c>
      <c r="J11" s="339">
        <v>-2315.160488</v>
      </c>
    </row>
    <row r="12" spans="1:10" s="93" customFormat="1" ht="12" customHeight="1">
      <c r="A12" s="364" t="s">
        <v>595</v>
      </c>
      <c r="B12" s="1209">
        <v>49.4</v>
      </c>
      <c r="C12" s="1637">
        <v>51</v>
      </c>
      <c r="D12" s="412">
        <v>52.1</v>
      </c>
      <c r="E12" s="412">
        <v>51.2</v>
      </c>
      <c r="F12" s="412">
        <v>44.1</v>
      </c>
      <c r="G12" s="412">
        <v>46.9</v>
      </c>
      <c r="H12" s="412">
        <v>45.9</v>
      </c>
      <c r="I12" s="412">
        <v>44.9679</v>
      </c>
      <c r="J12" s="412">
        <v>40.200000000000003</v>
      </c>
    </row>
    <row r="13" spans="1:10" s="93" customFormat="1" ht="7.5" customHeight="1">
      <c r="A13" s="364"/>
      <c r="B13" s="1399"/>
      <c r="C13" s="1638"/>
      <c r="D13" s="413"/>
      <c r="E13" s="413"/>
      <c r="F13" s="414"/>
      <c r="G13" s="414"/>
      <c r="H13" s="414"/>
      <c r="I13" s="415"/>
      <c r="J13" s="414"/>
    </row>
    <row r="14" spans="1:10" s="52" customFormat="1" ht="16.5" customHeight="1">
      <c r="A14" s="1857" t="s">
        <v>466</v>
      </c>
      <c r="B14" s="1208">
        <v>11674</v>
      </c>
      <c r="C14" s="627">
        <v>12050</v>
      </c>
      <c r="D14" s="627">
        <v>12033</v>
      </c>
      <c r="E14" s="411">
        <v>13238</v>
      </c>
      <c r="F14" s="339">
        <v>16879</v>
      </c>
      <c r="G14" s="340">
        <v>13993</v>
      </c>
      <c r="H14" s="340">
        <v>14315.289769000001</v>
      </c>
      <c r="I14" s="340">
        <v>14930.25315</v>
      </c>
      <c r="J14" s="340">
        <v>19079.713635</v>
      </c>
    </row>
    <row r="15" spans="1:10" s="93" customFormat="1" ht="12" customHeight="1">
      <c r="A15" s="365" t="s">
        <v>117</v>
      </c>
      <c r="B15" s="1211">
        <v>101</v>
      </c>
      <c r="C15" s="1639">
        <v>102</v>
      </c>
      <c r="D15" s="416">
        <v>104.5</v>
      </c>
      <c r="E15" s="416">
        <v>106.7</v>
      </c>
      <c r="F15" s="416">
        <v>106.5</v>
      </c>
      <c r="G15" s="416">
        <v>104.6</v>
      </c>
      <c r="H15" s="416">
        <v>101.1</v>
      </c>
      <c r="I15" s="416">
        <v>102.1525</v>
      </c>
      <c r="J15" s="416">
        <v>102.1</v>
      </c>
    </row>
    <row r="16" spans="1:10" s="93" customFormat="1" ht="7.5" customHeight="1">
      <c r="A16" s="102"/>
      <c r="B16" s="103"/>
      <c r="C16" s="104"/>
      <c r="D16" s="103"/>
      <c r="E16" s="103"/>
      <c r="F16" s="103"/>
      <c r="G16" s="103"/>
      <c r="H16" s="103"/>
      <c r="I16" s="103"/>
      <c r="J16" s="103"/>
    </row>
    <row r="17" spans="1:12" ht="15" customHeight="1">
      <c r="A17" s="2546" t="s">
        <v>1255</v>
      </c>
      <c r="B17" s="2546"/>
      <c r="C17" s="2546"/>
      <c r="D17" s="2546"/>
      <c r="E17" s="2546"/>
      <c r="F17" s="2546"/>
      <c r="G17" s="2546"/>
      <c r="H17" s="2546"/>
      <c r="I17" s="2546"/>
      <c r="J17" s="2546"/>
    </row>
    <row r="19" spans="1:12" s="485" customFormat="1" ht="18.75" customHeight="1">
      <c r="A19" s="2541" t="s">
        <v>610</v>
      </c>
      <c r="B19" s="2541"/>
      <c r="C19" s="2541"/>
      <c r="D19" s="2541"/>
      <c r="E19" s="2541"/>
      <c r="F19" s="2541"/>
      <c r="G19" s="2541"/>
      <c r="H19" s="2541"/>
      <c r="I19" s="2541"/>
      <c r="J19" s="2541"/>
    </row>
    <row r="20" spans="1:12" s="50" customFormat="1" ht="12.75" customHeight="1"/>
    <row r="21" spans="1:12" s="95" customFormat="1" ht="13.5" customHeight="1">
      <c r="A21" s="437" t="s">
        <v>1</v>
      </c>
      <c r="B21" s="1126" t="s">
        <v>1814</v>
      </c>
      <c r="C21" s="302" t="s">
        <v>1745</v>
      </c>
      <c r="D21" s="391" t="s">
        <v>1660</v>
      </c>
      <c r="E21" s="391" t="s">
        <v>1362</v>
      </c>
      <c r="F21" s="391" t="s">
        <v>1322</v>
      </c>
      <c r="G21" s="391" t="s">
        <v>1246</v>
      </c>
      <c r="H21" s="391" t="s">
        <v>1146</v>
      </c>
      <c r="I21" s="391" t="s">
        <v>1099</v>
      </c>
      <c r="J21" s="302" t="s">
        <v>972</v>
      </c>
      <c r="K21" s="100"/>
      <c r="L21" s="100"/>
    </row>
    <row r="22" spans="1:12" s="95" customFormat="1" ht="21" customHeight="1">
      <c r="A22" s="441" t="s">
        <v>439</v>
      </c>
      <c r="B22" s="1400">
        <v>13636</v>
      </c>
      <c r="C22" s="1640">
        <v>13105</v>
      </c>
      <c r="D22" s="438">
        <v>13856</v>
      </c>
      <c r="E22" s="438">
        <v>17261</v>
      </c>
      <c r="F22" s="230">
        <v>14921</v>
      </c>
      <c r="G22" s="230">
        <v>16144</v>
      </c>
      <c r="H22" s="230">
        <v>16419</v>
      </c>
      <c r="I22" s="230">
        <v>20749</v>
      </c>
      <c r="J22" s="230">
        <v>22907</v>
      </c>
      <c r="K22" s="96"/>
      <c r="L22" s="96"/>
    </row>
    <row r="23" spans="1:12" s="95" customFormat="1" ht="12" customHeight="1">
      <c r="A23" s="2312" t="s">
        <v>440</v>
      </c>
      <c r="B23" s="1401">
        <v>4861</v>
      </c>
      <c r="C23" s="1641">
        <v>4086</v>
      </c>
      <c r="D23" s="496">
        <v>3069</v>
      </c>
      <c r="E23" s="496">
        <v>3672</v>
      </c>
      <c r="F23" s="497">
        <v>5983</v>
      </c>
      <c r="G23" s="497">
        <v>2502</v>
      </c>
      <c r="H23" s="497">
        <v>2324</v>
      </c>
      <c r="I23" s="497">
        <v>3895</v>
      </c>
      <c r="J23" s="497">
        <v>4660</v>
      </c>
      <c r="K23" s="115"/>
      <c r="L23" s="115"/>
    </row>
    <row r="24" spans="1:12" s="95" customFormat="1" ht="12" customHeight="1">
      <c r="A24" s="2313" t="s">
        <v>441</v>
      </c>
      <c r="B24" s="1402">
        <v>-2482</v>
      </c>
      <c r="C24" s="1642">
        <v>-2525</v>
      </c>
      <c r="D24" s="439">
        <v>-2873</v>
      </c>
      <c r="E24" s="439">
        <v>-6837</v>
      </c>
      <c r="F24" s="231">
        <v>-3067</v>
      </c>
      <c r="G24" s="231">
        <v>-3214</v>
      </c>
      <c r="H24" s="231">
        <v>-2245</v>
      </c>
      <c r="I24" s="231">
        <v>-7677</v>
      </c>
      <c r="J24" s="231">
        <v>-6522</v>
      </c>
      <c r="K24" s="96"/>
      <c r="L24" s="96"/>
    </row>
    <row r="25" spans="1:12" s="95" customFormat="1" ht="12" customHeight="1">
      <c r="A25" s="2314" t="s">
        <v>209</v>
      </c>
      <c r="B25" s="1403">
        <v>-2033</v>
      </c>
      <c r="C25" s="1643">
        <v>-1031</v>
      </c>
      <c r="D25" s="440">
        <v>-947</v>
      </c>
      <c r="E25" s="440">
        <v>-240</v>
      </c>
      <c r="F25" s="232">
        <v>-576</v>
      </c>
      <c r="G25" s="232">
        <v>-511</v>
      </c>
      <c r="H25" s="232">
        <v>-354</v>
      </c>
      <c r="I25" s="232">
        <v>-548</v>
      </c>
      <c r="J25" s="232">
        <v>-296</v>
      </c>
      <c r="K25" s="96"/>
      <c r="L25" s="96"/>
    </row>
    <row r="26" spans="1:12" s="95" customFormat="1" ht="21" customHeight="1">
      <c r="A26" s="2315" t="s">
        <v>442</v>
      </c>
      <c r="B26" s="1404">
        <v>13982</v>
      </c>
      <c r="C26" s="1644">
        <v>13636</v>
      </c>
      <c r="D26" s="230">
        <v>13105</v>
      </c>
      <c r="E26" s="230">
        <v>13856</v>
      </c>
      <c r="F26" s="230">
        <v>17261</v>
      </c>
      <c r="G26" s="230">
        <v>14921</v>
      </c>
      <c r="H26" s="230">
        <v>16144</v>
      </c>
      <c r="I26" s="230">
        <v>16419</v>
      </c>
      <c r="J26" s="230">
        <v>20749</v>
      </c>
      <c r="K26" s="97"/>
      <c r="L26" s="96"/>
    </row>
    <row r="28" spans="1:12" s="485" customFormat="1" ht="18.75" customHeight="1">
      <c r="A28" s="2541" t="s">
        <v>1061</v>
      </c>
      <c r="B28" s="2541"/>
      <c r="C28" s="2541"/>
      <c r="D28" s="2541"/>
      <c r="E28" s="2541"/>
      <c r="F28" s="2541"/>
      <c r="G28" s="2541"/>
      <c r="H28" s="2541"/>
      <c r="I28" s="2541"/>
      <c r="J28" s="2541"/>
    </row>
    <row r="29" spans="1:12" s="95" customFormat="1" ht="21" customHeight="1">
      <c r="A29" s="1456"/>
      <c r="B29" s="1457"/>
      <c r="C29" s="1457"/>
      <c r="D29" s="1457"/>
      <c r="E29" s="1457"/>
      <c r="F29" s="1457"/>
      <c r="G29" s="1457"/>
      <c r="H29" s="1457"/>
      <c r="I29" s="1457"/>
      <c r="J29" s="1443"/>
      <c r="K29" s="96"/>
    </row>
    <row r="30" spans="1:12" s="95" customFormat="1" ht="21" customHeight="1">
      <c r="A30" s="1456"/>
      <c r="B30" s="1457"/>
      <c r="C30" s="1457"/>
      <c r="D30" s="1457"/>
      <c r="E30" s="1457"/>
      <c r="F30" s="1457"/>
      <c r="G30" s="1457"/>
      <c r="H30" s="1457"/>
      <c r="I30" s="1457"/>
      <c r="J30" s="1443"/>
      <c r="K30" s="96"/>
    </row>
    <row r="31" spans="1:12" s="95" customFormat="1" ht="21" customHeight="1">
      <c r="A31" s="1456"/>
      <c r="B31" s="1457"/>
      <c r="C31" s="1457"/>
      <c r="D31" s="1457"/>
      <c r="E31" s="1457"/>
      <c r="F31" s="1457"/>
      <c r="G31" s="1457"/>
      <c r="H31" s="1457"/>
      <c r="I31" s="1457"/>
      <c r="J31" s="2514"/>
      <c r="K31" s="96"/>
    </row>
    <row r="32" spans="1:12" s="95" customFormat="1" ht="21" customHeight="1">
      <c r="A32" s="1456"/>
      <c r="B32" s="1457"/>
      <c r="C32" s="1457"/>
      <c r="D32" s="1457"/>
      <c r="E32" s="1457"/>
      <c r="F32" s="1457"/>
      <c r="G32" s="1457"/>
      <c r="H32" s="1457"/>
      <c r="I32" s="1457"/>
      <c r="J32" s="2514"/>
      <c r="K32" s="96"/>
    </row>
    <row r="33" spans="1:11" s="95" customFormat="1" ht="21" customHeight="1">
      <c r="A33" s="1456"/>
      <c r="B33" s="1457"/>
      <c r="C33" s="1457"/>
      <c r="D33" s="1457"/>
      <c r="E33" s="1457"/>
      <c r="F33" s="1457"/>
      <c r="G33" s="1457"/>
      <c r="H33" s="1457"/>
      <c r="I33" s="1457"/>
      <c r="J33" s="2514"/>
      <c r="K33" s="96"/>
    </row>
    <row r="34" spans="1:11" s="95" customFormat="1" ht="21" customHeight="1">
      <c r="A34" s="1456"/>
      <c r="B34" s="1457"/>
      <c r="C34" s="1457"/>
      <c r="D34" s="1457"/>
      <c r="E34" s="1457"/>
      <c r="F34" s="1457"/>
      <c r="G34" s="1457"/>
      <c r="H34" s="1457"/>
      <c r="I34" s="1457"/>
      <c r="J34" s="2514"/>
      <c r="K34" s="96"/>
    </row>
    <row r="35" spans="1:11" s="95" customFormat="1" ht="21" customHeight="1">
      <c r="A35" s="1456"/>
      <c r="B35" s="1457"/>
      <c r="C35" s="1457"/>
      <c r="D35" s="1457"/>
      <c r="E35" s="1457"/>
      <c r="F35" s="1457"/>
      <c r="G35" s="1457"/>
      <c r="H35" s="1457"/>
      <c r="I35" s="1457"/>
      <c r="J35" s="1443"/>
      <c r="K35" s="96"/>
    </row>
    <row r="36" spans="1:11" s="95" customFormat="1" ht="21" customHeight="1">
      <c r="A36" s="1456"/>
      <c r="B36" s="1457"/>
      <c r="C36" s="1457"/>
      <c r="D36" s="1457"/>
      <c r="E36" s="1457"/>
      <c r="F36" s="1457"/>
      <c r="G36" s="1457"/>
      <c r="H36" s="1457"/>
      <c r="I36" s="1457"/>
      <c r="J36" s="1443"/>
      <c r="K36" s="96"/>
    </row>
    <row r="37" spans="1:11" s="95" customFormat="1" ht="21" customHeight="1">
      <c r="A37" s="1456"/>
      <c r="B37" s="1457"/>
      <c r="C37" s="1457"/>
      <c r="D37" s="1457"/>
      <c r="E37" s="1457"/>
      <c r="F37" s="1457"/>
      <c r="G37" s="1457"/>
      <c r="H37" s="1457"/>
      <c r="I37" s="1457"/>
      <c r="J37" s="1443"/>
      <c r="K37" s="96"/>
    </row>
    <row r="38" spans="1:11" s="95" customFormat="1" ht="21" customHeight="1">
      <c r="A38" s="1456"/>
      <c r="B38" s="1457"/>
      <c r="C38" s="1457"/>
      <c r="D38" s="1457"/>
      <c r="E38" s="1457"/>
      <c r="F38" s="1457"/>
      <c r="G38" s="1457"/>
      <c r="H38" s="1457"/>
      <c r="I38" s="1457"/>
      <c r="J38" s="1443"/>
      <c r="K38" s="96"/>
    </row>
    <row r="39" spans="1:11" s="95" customFormat="1" ht="21" customHeight="1">
      <c r="A39" s="1456"/>
      <c r="B39" s="1457"/>
      <c r="C39" s="1457"/>
      <c r="D39" s="1457"/>
      <c r="E39" s="1457"/>
      <c r="F39" s="1457"/>
      <c r="G39" s="1457"/>
      <c r="H39" s="1457"/>
      <c r="I39" s="1457"/>
      <c r="J39" s="1443"/>
      <c r="K39" s="96"/>
    </row>
    <row r="40" spans="1:11" s="95" customFormat="1" ht="21" customHeight="1">
      <c r="A40" s="1456"/>
      <c r="B40" s="1457"/>
      <c r="C40" s="1457"/>
      <c r="D40" s="1457"/>
      <c r="E40" s="1457"/>
      <c r="F40" s="1457"/>
      <c r="G40" s="1457"/>
      <c r="H40" s="1457"/>
      <c r="I40" s="1457"/>
      <c r="J40" s="1443"/>
      <c r="K40" s="96"/>
    </row>
    <row r="41" spans="1:11" s="95" customFormat="1" ht="21" customHeight="1">
      <c r="A41" s="1456"/>
      <c r="B41" s="1457"/>
      <c r="C41" s="1457"/>
      <c r="D41" s="1457"/>
      <c r="E41" s="1457"/>
      <c r="F41" s="1457"/>
      <c r="G41" s="1457"/>
      <c r="H41" s="1457"/>
      <c r="I41" s="1457"/>
      <c r="J41" s="1443"/>
      <c r="K41" s="96"/>
    </row>
    <row r="42" spans="1:11" s="95" customFormat="1" ht="21" customHeight="1">
      <c r="A42" s="1456"/>
      <c r="B42" s="1457"/>
      <c r="C42" s="1457"/>
      <c r="D42" s="1457"/>
      <c r="E42" s="1457"/>
      <c r="F42" s="1457"/>
      <c r="G42" s="1457"/>
      <c r="H42" s="1457"/>
      <c r="I42" s="1457"/>
      <c r="J42" s="1443"/>
      <c r="K42" s="96"/>
    </row>
    <row r="43" spans="1:11" s="95" customFormat="1" ht="21" customHeight="1">
      <c r="A43" s="1456"/>
      <c r="B43" s="1457"/>
      <c r="C43" s="1457"/>
      <c r="D43" s="1457"/>
      <c r="E43" s="1457"/>
      <c r="F43" s="1457"/>
      <c r="G43" s="1457"/>
      <c r="H43" s="1457"/>
      <c r="I43" s="1457"/>
      <c r="J43" s="1443"/>
      <c r="K43" s="96"/>
    </row>
    <row r="44" spans="1:11" s="95" customFormat="1" ht="21" customHeight="1">
      <c r="A44" s="1456"/>
      <c r="B44" s="1457"/>
      <c r="C44" s="1457"/>
      <c r="D44" s="1457"/>
      <c r="E44" s="1457"/>
      <c r="F44" s="1457"/>
      <c r="G44" s="1457"/>
      <c r="H44" s="1457"/>
      <c r="I44" s="1457"/>
      <c r="J44" s="1443"/>
      <c r="K44" s="96"/>
    </row>
    <row r="45" spans="1:11" s="95" customFormat="1" ht="21" customHeight="1">
      <c r="A45" s="1456"/>
      <c r="B45" s="1457"/>
      <c r="C45" s="1457"/>
      <c r="D45" s="1457"/>
      <c r="E45" s="1457"/>
      <c r="F45" s="1457"/>
      <c r="G45" s="1457"/>
      <c r="H45" s="1457"/>
      <c r="I45" s="1457"/>
      <c r="J45" s="1443"/>
      <c r="K45" s="96"/>
    </row>
    <row r="46" spans="1:11" s="95" customFormat="1" ht="66" hidden="1" customHeight="1">
      <c r="A46" s="1456"/>
      <c r="B46" s="1457"/>
      <c r="C46" s="1457"/>
      <c r="D46" s="1457"/>
      <c r="E46" s="1457"/>
      <c r="F46" s="1457"/>
      <c r="G46" s="1457"/>
      <c r="H46" s="1457"/>
      <c r="I46" s="1457"/>
      <c r="J46" s="1443"/>
      <c r="K46" s="96"/>
    </row>
    <row r="47" spans="1:11" s="98" customFormat="1" ht="22.5" customHeight="1">
      <c r="A47" s="621"/>
      <c r="B47" s="622"/>
      <c r="C47" s="622"/>
      <c r="D47" s="622"/>
      <c r="E47" s="622"/>
      <c r="F47" s="622"/>
      <c r="G47" s="622"/>
      <c r="H47" s="622"/>
      <c r="I47" s="622"/>
      <c r="J47" s="622"/>
    </row>
    <row r="48" spans="1:11" s="485" customFormat="1" ht="36" customHeight="1">
      <c r="A48" s="2549" t="s">
        <v>1042</v>
      </c>
      <c r="B48" s="2549"/>
      <c r="C48" s="2549"/>
      <c r="D48" s="2549"/>
      <c r="E48" s="2549"/>
      <c r="F48" s="2549"/>
      <c r="G48" s="2549"/>
      <c r="H48" s="2549"/>
      <c r="I48" s="2549"/>
      <c r="J48" s="2549"/>
    </row>
    <row r="49" spans="1:257" s="50" customFormat="1" ht="12.75" customHeight="1"/>
    <row r="50" spans="1:257" customFormat="1" ht="11.25" customHeight="1">
      <c r="A50" s="426"/>
      <c r="B50" s="2558" t="s">
        <v>275</v>
      </c>
      <c r="C50" s="2559"/>
      <c r="D50" s="2560"/>
      <c r="E50" s="2561"/>
      <c r="F50" s="2562"/>
      <c r="G50" s="2563"/>
      <c r="H50" s="2558" t="s">
        <v>277</v>
      </c>
      <c r="I50" s="2559"/>
      <c r="J50" s="2560"/>
      <c r="K50" s="2551"/>
      <c r="L50" s="2551"/>
      <c r="M50" s="223"/>
      <c r="N50" s="223"/>
      <c r="O50" s="223"/>
      <c r="P50" s="223"/>
      <c r="Q50" s="223"/>
      <c r="R50" s="223"/>
      <c r="S50" s="223"/>
      <c r="T50" s="223"/>
      <c r="U50" s="223"/>
      <c r="V50" s="223"/>
      <c r="W50" s="223"/>
      <c r="X50" s="223"/>
      <c r="Y50" s="223"/>
      <c r="Z50" s="223"/>
      <c r="AA50" s="223"/>
      <c r="AB50" s="223"/>
      <c r="AC50" s="223"/>
      <c r="AD50" s="223"/>
      <c r="AE50" s="223"/>
      <c r="AF50" s="223"/>
      <c r="AG50" s="223"/>
      <c r="AH50" s="223"/>
      <c r="AI50" s="223"/>
      <c r="AJ50" s="223"/>
      <c r="AK50" s="223"/>
      <c r="AL50" s="223"/>
      <c r="AM50" s="223"/>
      <c r="AN50" s="223"/>
      <c r="AO50" s="223"/>
      <c r="AP50" s="223"/>
      <c r="AQ50" s="223"/>
      <c r="AR50" s="223"/>
      <c r="AS50" s="223"/>
      <c r="AT50" s="223"/>
      <c r="AU50" s="223"/>
      <c r="AV50" s="223"/>
      <c r="AW50" s="223"/>
      <c r="AX50" s="223"/>
      <c r="AY50" s="223"/>
      <c r="AZ50" s="223"/>
      <c r="BA50" s="223"/>
      <c r="BB50" s="223"/>
      <c r="BC50" s="223"/>
      <c r="BD50" s="223"/>
      <c r="BE50" s="223"/>
      <c r="BF50" s="223"/>
      <c r="BG50" s="223"/>
      <c r="BH50" s="223"/>
      <c r="BI50" s="223"/>
      <c r="BJ50" s="223"/>
      <c r="BK50" s="223"/>
      <c r="BL50" s="223"/>
      <c r="BM50" s="223"/>
      <c r="BN50" s="223"/>
      <c r="BO50" s="223"/>
      <c r="BP50" s="223"/>
      <c r="BQ50" s="223"/>
      <c r="BR50" s="223"/>
      <c r="BS50" s="223"/>
      <c r="BT50" s="223"/>
      <c r="BU50" s="223"/>
      <c r="BV50" s="223"/>
      <c r="BW50" s="223"/>
      <c r="BX50" s="223"/>
      <c r="BY50" s="223"/>
      <c r="BZ50" s="223"/>
      <c r="CA50" s="223"/>
      <c r="CB50" s="223"/>
      <c r="CC50" s="223"/>
      <c r="CD50" s="223"/>
      <c r="CE50" s="223"/>
      <c r="CF50" s="223"/>
      <c r="CG50" s="223"/>
      <c r="CH50" s="223"/>
      <c r="CI50" s="223"/>
      <c r="CJ50" s="223"/>
      <c r="CK50" s="223"/>
      <c r="CL50" s="223"/>
      <c r="CM50" s="223"/>
      <c r="CN50" s="223"/>
      <c r="CO50" s="223"/>
      <c r="CP50" s="223"/>
      <c r="CQ50" s="223"/>
      <c r="CR50" s="223"/>
      <c r="CS50" s="223"/>
      <c r="CT50" s="223"/>
      <c r="CU50" s="223"/>
      <c r="CV50" s="223"/>
      <c r="CW50" s="223"/>
      <c r="CX50" s="223"/>
      <c r="CY50" s="223"/>
      <c r="CZ50" s="223"/>
      <c r="DA50" s="223"/>
      <c r="DB50" s="223"/>
      <c r="DC50" s="223"/>
      <c r="DD50" s="223"/>
      <c r="DE50" s="223"/>
      <c r="DF50" s="223"/>
      <c r="DG50" s="223"/>
      <c r="DH50" s="223"/>
      <c r="DI50" s="223"/>
      <c r="DJ50" s="223"/>
      <c r="DK50" s="223"/>
      <c r="DL50" s="223"/>
      <c r="DM50" s="223"/>
      <c r="DN50" s="223"/>
      <c r="DO50" s="223"/>
      <c r="DP50" s="223"/>
      <c r="DQ50" s="223"/>
      <c r="DR50" s="223"/>
      <c r="DS50" s="223"/>
      <c r="DT50" s="223"/>
      <c r="DU50" s="223"/>
      <c r="DV50" s="223"/>
      <c r="DW50" s="223"/>
      <c r="DX50" s="223"/>
      <c r="DY50" s="223"/>
      <c r="DZ50" s="223"/>
      <c r="EA50" s="223"/>
      <c r="EB50" s="223"/>
      <c r="EC50" s="223"/>
      <c r="ED50" s="223"/>
      <c r="EE50" s="223"/>
      <c r="EF50" s="223"/>
      <c r="EG50" s="223"/>
      <c r="EH50" s="223"/>
      <c r="EI50" s="223"/>
      <c r="EJ50" s="223"/>
      <c r="EK50" s="223"/>
      <c r="EL50" s="223"/>
      <c r="EM50" s="223"/>
      <c r="EN50" s="223"/>
      <c r="EO50" s="223"/>
      <c r="EP50" s="223"/>
      <c r="EQ50" s="223"/>
      <c r="ER50" s="223"/>
      <c r="ES50" s="223"/>
      <c r="ET50" s="223"/>
      <c r="EU50" s="223"/>
      <c r="EV50" s="223"/>
      <c r="EW50" s="223"/>
      <c r="EX50" s="223"/>
      <c r="EY50" s="223"/>
      <c r="EZ50" s="223"/>
      <c r="FA50" s="223"/>
      <c r="FB50" s="223"/>
      <c r="FC50" s="223"/>
      <c r="FD50" s="223"/>
      <c r="FE50" s="223"/>
      <c r="FF50" s="223"/>
      <c r="FG50" s="223"/>
      <c r="FH50" s="223"/>
      <c r="FI50" s="223"/>
      <c r="FJ50" s="223"/>
      <c r="FK50" s="223"/>
      <c r="FL50" s="223"/>
      <c r="FM50" s="223"/>
      <c r="FN50" s="223"/>
      <c r="FO50" s="223"/>
      <c r="FP50" s="223"/>
      <c r="FQ50" s="223"/>
      <c r="FR50" s="223"/>
      <c r="FS50" s="223"/>
      <c r="FT50" s="223"/>
      <c r="FU50" s="223"/>
      <c r="FV50" s="223"/>
      <c r="FW50" s="223"/>
      <c r="FX50" s="223"/>
      <c r="FY50" s="223"/>
      <c r="FZ50" s="223"/>
      <c r="GA50" s="223"/>
      <c r="GB50" s="223"/>
      <c r="GC50" s="223"/>
      <c r="GD50" s="223"/>
      <c r="GE50" s="223"/>
      <c r="GF50" s="223"/>
      <c r="GG50" s="223"/>
      <c r="GH50" s="223"/>
      <c r="GI50" s="223"/>
      <c r="GJ50" s="223"/>
      <c r="GK50" s="223"/>
      <c r="GL50" s="223"/>
      <c r="GM50" s="223"/>
      <c r="GN50" s="223"/>
      <c r="GO50" s="223"/>
      <c r="GP50" s="223"/>
      <c r="GQ50" s="223"/>
      <c r="GR50" s="223"/>
      <c r="GS50" s="223"/>
      <c r="GT50" s="223"/>
      <c r="GU50" s="223"/>
      <c r="GV50" s="223"/>
      <c r="GW50" s="223"/>
      <c r="GX50" s="223"/>
      <c r="GY50" s="223"/>
      <c r="GZ50" s="223"/>
      <c r="HA50" s="223"/>
      <c r="HB50" s="223"/>
      <c r="HC50" s="223"/>
      <c r="HD50" s="223"/>
      <c r="HE50" s="223"/>
      <c r="HF50" s="223"/>
      <c r="HG50" s="223"/>
      <c r="HH50" s="223"/>
      <c r="HI50" s="223"/>
      <c r="HJ50" s="223"/>
      <c r="HK50" s="223"/>
      <c r="HL50" s="223"/>
      <c r="HM50" s="223"/>
      <c r="HN50" s="223"/>
      <c r="HO50" s="223"/>
      <c r="HP50" s="223"/>
      <c r="HQ50" s="223"/>
      <c r="HR50" s="223"/>
      <c r="HS50" s="223"/>
      <c r="HT50" s="223"/>
      <c r="HU50" s="223"/>
      <c r="HV50" s="223"/>
      <c r="HW50" s="223"/>
      <c r="HX50" s="223"/>
      <c r="HY50" s="223"/>
      <c r="HZ50" s="223"/>
      <c r="IA50" s="223"/>
      <c r="IB50" s="223"/>
      <c r="IC50" s="223"/>
      <c r="ID50" s="223"/>
      <c r="IE50" s="223"/>
      <c r="IF50" s="223"/>
      <c r="IG50" s="223"/>
      <c r="IH50" s="223"/>
      <c r="II50" s="223"/>
      <c r="IJ50" s="223"/>
      <c r="IK50" s="223"/>
      <c r="IL50" s="223"/>
      <c r="IM50" s="223"/>
      <c r="IN50" s="223"/>
      <c r="IO50" s="223"/>
      <c r="IP50" s="223"/>
      <c r="IQ50" s="223"/>
      <c r="IR50" s="223"/>
      <c r="IS50" s="223"/>
      <c r="IT50" s="223"/>
      <c r="IU50" s="223"/>
      <c r="IV50" s="223"/>
      <c r="IW50" s="128"/>
    </row>
    <row r="51" spans="1:257" customFormat="1" ht="11.25" customHeight="1">
      <c r="A51" s="426"/>
      <c r="B51" s="2555" t="s">
        <v>274</v>
      </c>
      <c r="C51" s="2556"/>
      <c r="D51" s="2557"/>
      <c r="E51" s="2555" t="s">
        <v>272</v>
      </c>
      <c r="F51" s="2556"/>
      <c r="G51" s="2557"/>
      <c r="H51" s="2555" t="s">
        <v>276</v>
      </c>
      <c r="I51" s="2556"/>
      <c r="J51" s="2557"/>
      <c r="K51" s="2551"/>
      <c r="L51" s="2551"/>
      <c r="M51" s="223"/>
      <c r="N51" s="223"/>
      <c r="O51" s="223"/>
      <c r="P51" s="223"/>
      <c r="Q51" s="223"/>
      <c r="R51" s="223"/>
      <c r="S51" s="223"/>
      <c r="T51" s="223"/>
      <c r="U51" s="223"/>
      <c r="V51" s="223"/>
      <c r="W51" s="223"/>
      <c r="X51" s="223"/>
      <c r="Y51" s="223"/>
      <c r="Z51" s="223"/>
      <c r="AA51" s="223"/>
      <c r="AB51" s="223"/>
      <c r="AC51" s="223"/>
      <c r="AD51" s="223"/>
      <c r="AE51" s="223"/>
      <c r="AF51" s="223"/>
      <c r="AG51" s="223"/>
      <c r="AH51" s="223"/>
      <c r="AI51" s="223"/>
      <c r="AJ51" s="223"/>
      <c r="AK51" s="223"/>
      <c r="AL51" s="223"/>
      <c r="AM51" s="223"/>
      <c r="AN51" s="223"/>
      <c r="AO51" s="223"/>
      <c r="AP51" s="223"/>
      <c r="AQ51" s="223"/>
      <c r="AR51" s="223"/>
      <c r="AS51" s="223"/>
      <c r="AT51" s="223"/>
      <c r="AU51" s="223"/>
      <c r="AV51" s="223"/>
      <c r="AW51" s="223"/>
      <c r="AX51" s="223"/>
      <c r="AY51" s="223"/>
      <c r="AZ51" s="223"/>
      <c r="BA51" s="223"/>
      <c r="BB51" s="223"/>
      <c r="BC51" s="223"/>
      <c r="BD51" s="223"/>
      <c r="BE51" s="223"/>
      <c r="BF51" s="223"/>
      <c r="BG51" s="223"/>
      <c r="BH51" s="223"/>
      <c r="BI51" s="223"/>
      <c r="BJ51" s="223"/>
      <c r="BK51" s="223"/>
      <c r="BL51" s="223"/>
      <c r="BM51" s="223"/>
      <c r="BN51" s="223"/>
      <c r="BO51" s="223"/>
      <c r="BP51" s="223"/>
      <c r="BQ51" s="223"/>
      <c r="BR51" s="223"/>
      <c r="BS51" s="223"/>
      <c r="BT51" s="223"/>
      <c r="BU51" s="223"/>
      <c r="BV51" s="223"/>
      <c r="BW51" s="223"/>
      <c r="BX51" s="223"/>
      <c r="BY51" s="223"/>
      <c r="BZ51" s="223"/>
      <c r="CA51" s="223"/>
      <c r="CB51" s="223"/>
      <c r="CC51" s="223"/>
      <c r="CD51" s="223"/>
      <c r="CE51" s="223"/>
      <c r="CF51" s="223"/>
      <c r="CG51" s="223"/>
      <c r="CH51" s="223"/>
      <c r="CI51" s="223"/>
      <c r="CJ51" s="223"/>
      <c r="CK51" s="223"/>
      <c r="CL51" s="223"/>
      <c r="CM51" s="223"/>
      <c r="CN51" s="223"/>
      <c r="CO51" s="223"/>
      <c r="CP51" s="223"/>
      <c r="CQ51" s="223"/>
      <c r="CR51" s="223"/>
      <c r="CS51" s="223"/>
      <c r="CT51" s="223"/>
      <c r="CU51" s="223"/>
      <c r="CV51" s="223"/>
      <c r="CW51" s="223"/>
      <c r="CX51" s="223"/>
      <c r="CY51" s="223"/>
      <c r="CZ51" s="223"/>
      <c r="DA51" s="223"/>
      <c r="DB51" s="223"/>
      <c r="DC51" s="223"/>
      <c r="DD51" s="223"/>
      <c r="DE51" s="223"/>
      <c r="DF51" s="223"/>
      <c r="DG51" s="223"/>
      <c r="DH51" s="223"/>
      <c r="DI51" s="223"/>
      <c r="DJ51" s="223"/>
      <c r="DK51" s="223"/>
      <c r="DL51" s="223"/>
      <c r="DM51" s="223"/>
      <c r="DN51" s="223"/>
      <c r="DO51" s="223"/>
      <c r="DP51" s="223"/>
      <c r="DQ51" s="223"/>
      <c r="DR51" s="223"/>
      <c r="DS51" s="223"/>
      <c r="DT51" s="223"/>
      <c r="DU51" s="223"/>
      <c r="DV51" s="223"/>
      <c r="DW51" s="223"/>
      <c r="DX51" s="223"/>
      <c r="DY51" s="223"/>
      <c r="DZ51" s="223"/>
      <c r="EA51" s="223"/>
      <c r="EB51" s="223"/>
      <c r="EC51" s="223"/>
      <c r="ED51" s="223"/>
      <c r="EE51" s="223"/>
      <c r="EF51" s="223"/>
      <c r="EG51" s="223"/>
      <c r="EH51" s="223"/>
      <c r="EI51" s="223"/>
      <c r="EJ51" s="223"/>
      <c r="EK51" s="223"/>
      <c r="EL51" s="223"/>
      <c r="EM51" s="223"/>
      <c r="EN51" s="223"/>
      <c r="EO51" s="223"/>
      <c r="EP51" s="223"/>
      <c r="EQ51" s="223"/>
      <c r="ER51" s="223"/>
      <c r="ES51" s="223"/>
      <c r="ET51" s="223"/>
      <c r="EU51" s="223"/>
      <c r="EV51" s="223"/>
      <c r="EW51" s="223"/>
      <c r="EX51" s="223"/>
      <c r="EY51" s="223"/>
      <c r="EZ51" s="223"/>
      <c r="FA51" s="223"/>
      <c r="FB51" s="223"/>
      <c r="FC51" s="223"/>
      <c r="FD51" s="223"/>
      <c r="FE51" s="223"/>
      <c r="FF51" s="223"/>
      <c r="FG51" s="223"/>
      <c r="FH51" s="223"/>
      <c r="FI51" s="223"/>
      <c r="FJ51" s="223"/>
      <c r="FK51" s="223"/>
      <c r="FL51" s="223"/>
      <c r="FM51" s="223"/>
      <c r="FN51" s="223"/>
      <c r="FO51" s="223"/>
      <c r="FP51" s="223"/>
      <c r="FQ51" s="223"/>
      <c r="FR51" s="223"/>
      <c r="FS51" s="223"/>
      <c r="FT51" s="223"/>
      <c r="FU51" s="223"/>
      <c r="FV51" s="223"/>
      <c r="FW51" s="223"/>
      <c r="FX51" s="223"/>
      <c r="FY51" s="223"/>
      <c r="FZ51" s="223"/>
      <c r="GA51" s="223"/>
      <c r="GB51" s="223"/>
      <c r="GC51" s="223"/>
      <c r="GD51" s="223"/>
      <c r="GE51" s="223"/>
      <c r="GF51" s="223"/>
      <c r="GG51" s="223"/>
      <c r="GH51" s="223"/>
      <c r="GI51" s="223"/>
      <c r="GJ51" s="223"/>
      <c r="GK51" s="223"/>
      <c r="GL51" s="223"/>
      <c r="GM51" s="223"/>
      <c r="GN51" s="223"/>
      <c r="GO51" s="223"/>
      <c r="GP51" s="223"/>
      <c r="GQ51" s="223"/>
      <c r="GR51" s="223"/>
      <c r="GS51" s="223"/>
      <c r="GT51" s="223"/>
      <c r="GU51" s="223"/>
      <c r="GV51" s="223"/>
      <c r="GW51" s="223"/>
      <c r="GX51" s="223"/>
      <c r="GY51" s="223"/>
      <c r="GZ51" s="223"/>
      <c r="HA51" s="223"/>
      <c r="HB51" s="223"/>
      <c r="HC51" s="223"/>
      <c r="HD51" s="223"/>
      <c r="HE51" s="223"/>
      <c r="HF51" s="223"/>
      <c r="HG51" s="223"/>
      <c r="HH51" s="223"/>
      <c r="HI51" s="223"/>
      <c r="HJ51" s="223"/>
      <c r="HK51" s="223"/>
      <c r="HL51" s="223"/>
      <c r="HM51" s="223"/>
      <c r="HN51" s="223"/>
      <c r="HO51" s="223"/>
      <c r="HP51" s="223"/>
      <c r="HQ51" s="223"/>
      <c r="HR51" s="223"/>
      <c r="HS51" s="223"/>
      <c r="HT51" s="223"/>
      <c r="HU51" s="223"/>
      <c r="HV51" s="223"/>
      <c r="HW51" s="223"/>
      <c r="HX51" s="223"/>
      <c r="HY51" s="223"/>
      <c r="HZ51" s="223"/>
      <c r="IA51" s="223"/>
      <c r="IB51" s="223"/>
      <c r="IC51" s="223"/>
      <c r="ID51" s="223"/>
      <c r="IE51" s="223"/>
      <c r="IF51" s="223"/>
      <c r="IG51" s="223"/>
      <c r="IH51" s="223"/>
      <c r="II51" s="223"/>
      <c r="IJ51" s="223"/>
      <c r="IK51" s="223"/>
      <c r="IL51" s="223"/>
      <c r="IM51" s="223"/>
      <c r="IN51" s="223"/>
      <c r="IO51" s="223"/>
      <c r="IP51" s="223"/>
      <c r="IQ51" s="223"/>
      <c r="IR51" s="223"/>
      <c r="IS51" s="223"/>
      <c r="IT51" s="223"/>
      <c r="IU51" s="223"/>
      <c r="IV51" s="223"/>
      <c r="IW51" s="128"/>
    </row>
    <row r="52" spans="1:257" customFormat="1" ht="11.25" customHeight="1">
      <c r="A52" s="426"/>
      <c r="B52" s="2552" t="s">
        <v>278</v>
      </c>
      <c r="C52" s="2553"/>
      <c r="D52" s="2554"/>
      <c r="E52" s="2552" t="s">
        <v>279</v>
      </c>
      <c r="F52" s="2553"/>
      <c r="G52" s="2554"/>
      <c r="H52" s="2552" t="s">
        <v>278</v>
      </c>
      <c r="I52" s="2553"/>
      <c r="J52" s="2554"/>
      <c r="K52" s="2551"/>
      <c r="L52" s="2551"/>
      <c r="M52" s="223"/>
      <c r="N52" s="223"/>
      <c r="O52" s="223"/>
      <c r="P52" s="223"/>
      <c r="Q52" s="223"/>
      <c r="R52" s="223"/>
      <c r="S52" s="223"/>
      <c r="T52" s="223"/>
      <c r="U52" s="223"/>
      <c r="V52" s="223"/>
      <c r="W52" s="223"/>
      <c r="X52" s="223"/>
      <c r="Y52" s="223"/>
      <c r="Z52" s="223"/>
      <c r="AA52" s="223"/>
      <c r="AB52" s="223"/>
      <c r="AC52" s="223"/>
      <c r="AD52" s="223"/>
      <c r="AE52" s="223"/>
      <c r="AF52" s="223"/>
      <c r="AG52" s="223"/>
      <c r="AH52" s="223"/>
      <c r="AI52" s="223"/>
      <c r="AJ52" s="223"/>
      <c r="AK52" s="223"/>
      <c r="AL52" s="223"/>
      <c r="AM52" s="223"/>
      <c r="AN52" s="223"/>
      <c r="AO52" s="223"/>
      <c r="AP52" s="223"/>
      <c r="AQ52" s="223"/>
      <c r="AR52" s="223"/>
      <c r="AS52" s="223"/>
      <c r="AT52" s="223"/>
      <c r="AU52" s="223"/>
      <c r="AV52" s="223"/>
      <c r="AW52" s="223"/>
      <c r="AX52" s="223"/>
      <c r="AY52" s="223"/>
      <c r="AZ52" s="223"/>
      <c r="BA52" s="223"/>
      <c r="BB52" s="223"/>
      <c r="BC52" s="223"/>
      <c r="BD52" s="223"/>
      <c r="BE52" s="223"/>
      <c r="BF52" s="223"/>
      <c r="BG52" s="223"/>
      <c r="BH52" s="223"/>
      <c r="BI52" s="223"/>
      <c r="BJ52" s="223"/>
      <c r="BK52" s="223"/>
      <c r="BL52" s="223"/>
      <c r="BM52" s="223"/>
      <c r="BN52" s="223"/>
      <c r="BO52" s="223"/>
      <c r="BP52" s="223"/>
      <c r="BQ52" s="223"/>
      <c r="BR52" s="223"/>
      <c r="BS52" s="223"/>
      <c r="BT52" s="223"/>
      <c r="BU52" s="223"/>
      <c r="BV52" s="223"/>
      <c r="BW52" s="223"/>
      <c r="BX52" s="223"/>
      <c r="BY52" s="223"/>
      <c r="BZ52" s="223"/>
      <c r="CA52" s="223"/>
      <c r="CB52" s="223"/>
      <c r="CC52" s="223"/>
      <c r="CD52" s="223"/>
      <c r="CE52" s="223"/>
      <c r="CF52" s="223"/>
      <c r="CG52" s="223"/>
      <c r="CH52" s="223"/>
      <c r="CI52" s="223"/>
      <c r="CJ52" s="223"/>
      <c r="CK52" s="223"/>
      <c r="CL52" s="223"/>
      <c r="CM52" s="223"/>
      <c r="CN52" s="223"/>
      <c r="CO52" s="223"/>
      <c r="CP52" s="223"/>
      <c r="CQ52" s="223"/>
      <c r="CR52" s="223"/>
      <c r="CS52" s="223"/>
      <c r="CT52" s="223"/>
      <c r="CU52" s="223"/>
      <c r="CV52" s="223"/>
      <c r="CW52" s="223"/>
      <c r="CX52" s="223"/>
      <c r="CY52" s="223"/>
      <c r="CZ52" s="223"/>
      <c r="DA52" s="223"/>
      <c r="DB52" s="223"/>
      <c r="DC52" s="223"/>
      <c r="DD52" s="223"/>
      <c r="DE52" s="223"/>
      <c r="DF52" s="223"/>
      <c r="DG52" s="223"/>
      <c r="DH52" s="223"/>
      <c r="DI52" s="223"/>
      <c r="DJ52" s="223"/>
      <c r="DK52" s="223"/>
      <c r="DL52" s="223"/>
      <c r="DM52" s="223"/>
      <c r="DN52" s="223"/>
      <c r="DO52" s="223"/>
      <c r="DP52" s="223"/>
      <c r="DQ52" s="223"/>
      <c r="DR52" s="223"/>
      <c r="DS52" s="223"/>
      <c r="DT52" s="223"/>
      <c r="DU52" s="223"/>
      <c r="DV52" s="223"/>
      <c r="DW52" s="223"/>
      <c r="DX52" s="223"/>
      <c r="DY52" s="223"/>
      <c r="DZ52" s="223"/>
      <c r="EA52" s="223"/>
      <c r="EB52" s="223"/>
      <c r="EC52" s="223"/>
      <c r="ED52" s="223"/>
      <c r="EE52" s="223"/>
      <c r="EF52" s="223"/>
      <c r="EG52" s="223"/>
      <c r="EH52" s="223"/>
      <c r="EI52" s="223"/>
      <c r="EJ52" s="223"/>
      <c r="EK52" s="223"/>
      <c r="EL52" s="223"/>
      <c r="EM52" s="223"/>
      <c r="EN52" s="223"/>
      <c r="EO52" s="223"/>
      <c r="EP52" s="223"/>
      <c r="EQ52" s="223"/>
      <c r="ER52" s="223"/>
      <c r="ES52" s="223"/>
      <c r="ET52" s="223"/>
      <c r="EU52" s="223"/>
      <c r="EV52" s="223"/>
      <c r="EW52" s="223"/>
      <c r="EX52" s="223"/>
      <c r="EY52" s="223"/>
      <c r="EZ52" s="223"/>
      <c r="FA52" s="223"/>
      <c r="FB52" s="223"/>
      <c r="FC52" s="223"/>
      <c r="FD52" s="223"/>
      <c r="FE52" s="223"/>
      <c r="FF52" s="223"/>
      <c r="FG52" s="223"/>
      <c r="FH52" s="223"/>
      <c r="FI52" s="223"/>
      <c r="FJ52" s="223"/>
      <c r="FK52" s="223"/>
      <c r="FL52" s="223"/>
      <c r="FM52" s="223"/>
      <c r="FN52" s="223"/>
      <c r="FO52" s="223"/>
      <c r="FP52" s="223"/>
      <c r="FQ52" s="223"/>
      <c r="FR52" s="223"/>
      <c r="FS52" s="223"/>
      <c r="FT52" s="223"/>
      <c r="FU52" s="223"/>
      <c r="FV52" s="223"/>
      <c r="FW52" s="223"/>
      <c r="FX52" s="223"/>
      <c r="FY52" s="223"/>
      <c r="FZ52" s="223"/>
      <c r="GA52" s="223"/>
      <c r="GB52" s="223"/>
      <c r="GC52" s="223"/>
      <c r="GD52" s="223"/>
      <c r="GE52" s="223"/>
      <c r="GF52" s="223"/>
      <c r="GG52" s="223"/>
      <c r="GH52" s="223"/>
      <c r="GI52" s="223"/>
      <c r="GJ52" s="223"/>
      <c r="GK52" s="223"/>
      <c r="GL52" s="223"/>
      <c r="GM52" s="223"/>
      <c r="GN52" s="223"/>
      <c r="GO52" s="223"/>
      <c r="GP52" s="223"/>
      <c r="GQ52" s="223"/>
      <c r="GR52" s="223"/>
      <c r="GS52" s="223"/>
      <c r="GT52" s="223"/>
      <c r="GU52" s="223"/>
      <c r="GV52" s="223"/>
      <c r="GW52" s="223"/>
      <c r="GX52" s="223"/>
      <c r="GY52" s="223"/>
      <c r="GZ52" s="223"/>
      <c r="HA52" s="223"/>
      <c r="HB52" s="223"/>
      <c r="HC52" s="223"/>
      <c r="HD52" s="223"/>
      <c r="HE52" s="223"/>
      <c r="HF52" s="223"/>
      <c r="HG52" s="223"/>
      <c r="HH52" s="223"/>
      <c r="HI52" s="223"/>
      <c r="HJ52" s="223"/>
      <c r="HK52" s="223"/>
      <c r="HL52" s="223"/>
      <c r="HM52" s="223"/>
      <c r="HN52" s="223"/>
      <c r="HO52" s="223"/>
      <c r="HP52" s="223"/>
      <c r="HQ52" s="223"/>
      <c r="HR52" s="223"/>
      <c r="HS52" s="223"/>
      <c r="HT52" s="223"/>
      <c r="HU52" s="223"/>
      <c r="HV52" s="223"/>
      <c r="HW52" s="223"/>
      <c r="HX52" s="223"/>
      <c r="HY52" s="223"/>
      <c r="HZ52" s="223"/>
      <c r="IA52" s="223"/>
      <c r="IB52" s="223"/>
      <c r="IC52" s="223"/>
      <c r="ID52" s="223"/>
      <c r="IE52" s="223"/>
      <c r="IF52" s="223"/>
      <c r="IG52" s="223"/>
      <c r="IH52" s="223"/>
      <c r="II52" s="223"/>
      <c r="IJ52" s="223"/>
      <c r="IK52" s="223"/>
      <c r="IL52" s="223"/>
      <c r="IM52" s="223"/>
      <c r="IN52" s="223"/>
      <c r="IO52" s="223"/>
      <c r="IP52" s="223"/>
      <c r="IQ52" s="223"/>
      <c r="IR52" s="223"/>
      <c r="IS52" s="223"/>
      <c r="IT52" s="223"/>
      <c r="IU52" s="223"/>
      <c r="IV52" s="223"/>
      <c r="IW52" s="128"/>
    </row>
    <row r="53" spans="1:257" customFormat="1" ht="12" customHeight="1">
      <c r="A53" s="427"/>
      <c r="B53" s="1200" t="s">
        <v>3</v>
      </c>
      <c r="C53" s="475" t="s">
        <v>1747</v>
      </c>
      <c r="D53" s="165" t="s">
        <v>1922</v>
      </c>
      <c r="E53" s="1200" t="s">
        <v>3</v>
      </c>
      <c r="F53" s="475" t="s">
        <v>1747</v>
      </c>
      <c r="G53" s="165" t="s">
        <v>1922</v>
      </c>
      <c r="H53" s="1200" t="s">
        <v>3</v>
      </c>
      <c r="I53" s="475" t="s">
        <v>1747</v>
      </c>
      <c r="J53" s="165" t="s">
        <v>1922</v>
      </c>
      <c r="K53" s="224"/>
      <c r="L53" s="223"/>
      <c r="M53" s="223"/>
      <c r="N53" s="223"/>
      <c r="O53" s="223"/>
      <c r="P53" s="223"/>
      <c r="Q53" s="223"/>
      <c r="R53" s="223"/>
      <c r="S53" s="223"/>
      <c r="T53" s="223"/>
      <c r="U53" s="223"/>
      <c r="V53" s="223"/>
      <c r="W53" s="223"/>
      <c r="X53" s="223"/>
      <c r="Y53" s="223"/>
      <c r="Z53" s="223"/>
      <c r="AA53" s="223"/>
      <c r="AB53" s="223"/>
      <c r="AC53" s="223"/>
      <c r="AD53" s="223"/>
      <c r="AE53" s="223"/>
      <c r="AF53" s="223"/>
      <c r="AG53" s="223"/>
      <c r="AH53" s="223"/>
      <c r="AI53" s="223"/>
      <c r="AJ53" s="223"/>
      <c r="AK53" s="223"/>
      <c r="AL53" s="223"/>
      <c r="AM53" s="223"/>
      <c r="AN53" s="223"/>
      <c r="AO53" s="223"/>
      <c r="AP53" s="223"/>
      <c r="AQ53" s="223"/>
      <c r="AR53" s="223"/>
      <c r="AS53" s="223"/>
      <c r="AT53" s="223"/>
      <c r="AU53" s="223"/>
      <c r="AV53" s="223"/>
      <c r="AW53" s="223"/>
      <c r="AX53" s="223"/>
      <c r="AY53" s="223"/>
      <c r="AZ53" s="223"/>
      <c r="BA53" s="223"/>
      <c r="BB53" s="223"/>
      <c r="BC53" s="223"/>
      <c r="BD53" s="223"/>
      <c r="BE53" s="223"/>
      <c r="BF53" s="223"/>
      <c r="BG53" s="223"/>
      <c r="BH53" s="223"/>
      <c r="BI53" s="223"/>
      <c r="BJ53" s="223"/>
      <c r="BK53" s="223"/>
      <c r="BL53" s="223"/>
      <c r="BM53" s="223"/>
      <c r="BN53" s="223"/>
      <c r="BO53" s="223"/>
      <c r="BP53" s="223"/>
      <c r="BQ53" s="223"/>
      <c r="BR53" s="223"/>
      <c r="BS53" s="223"/>
      <c r="BT53" s="223"/>
      <c r="BU53" s="223"/>
      <c r="BV53" s="223"/>
      <c r="BW53" s="223"/>
      <c r="BX53" s="223"/>
      <c r="BY53" s="223"/>
      <c r="BZ53" s="223"/>
      <c r="CA53" s="223"/>
      <c r="CB53" s="223"/>
      <c r="CC53" s="223"/>
      <c r="CD53" s="223"/>
      <c r="CE53" s="223"/>
      <c r="CF53" s="223"/>
      <c r="CG53" s="223"/>
      <c r="CH53" s="223"/>
      <c r="CI53" s="223"/>
      <c r="CJ53" s="223"/>
      <c r="CK53" s="223"/>
      <c r="CL53" s="223"/>
      <c r="CM53" s="223"/>
      <c r="CN53" s="223"/>
      <c r="CO53" s="223"/>
      <c r="CP53" s="223"/>
      <c r="CQ53" s="223"/>
      <c r="CR53" s="223"/>
      <c r="CS53" s="223"/>
      <c r="CT53" s="223"/>
      <c r="CU53" s="223"/>
      <c r="CV53" s="223"/>
      <c r="CW53" s="223"/>
      <c r="CX53" s="223"/>
      <c r="CY53" s="223"/>
      <c r="CZ53" s="223"/>
      <c r="DA53" s="223"/>
      <c r="DB53" s="223"/>
      <c r="DC53" s="223"/>
      <c r="DD53" s="223"/>
      <c r="DE53" s="223"/>
      <c r="DF53" s="223"/>
      <c r="DG53" s="223"/>
      <c r="DH53" s="223"/>
      <c r="DI53" s="223"/>
      <c r="DJ53" s="223"/>
      <c r="DK53" s="223"/>
      <c r="DL53" s="223"/>
      <c r="DM53" s="223"/>
      <c r="DN53" s="223"/>
      <c r="DO53" s="223"/>
      <c r="DP53" s="223"/>
      <c r="DQ53" s="223"/>
      <c r="DR53" s="223"/>
      <c r="DS53" s="223"/>
      <c r="DT53" s="223"/>
      <c r="DU53" s="223"/>
      <c r="DV53" s="223"/>
      <c r="DW53" s="223"/>
      <c r="DX53" s="223"/>
      <c r="DY53" s="223"/>
      <c r="DZ53" s="223"/>
      <c r="EA53" s="223"/>
      <c r="EB53" s="223"/>
      <c r="EC53" s="223"/>
      <c r="ED53" s="223"/>
      <c r="EE53" s="223"/>
      <c r="EF53" s="223"/>
      <c r="EG53" s="223"/>
      <c r="EH53" s="223"/>
      <c r="EI53" s="223"/>
      <c r="EJ53" s="223"/>
      <c r="EK53" s="223"/>
      <c r="EL53" s="223"/>
      <c r="EM53" s="223"/>
      <c r="EN53" s="223"/>
      <c r="EO53" s="223"/>
      <c r="EP53" s="223"/>
      <c r="EQ53" s="223"/>
      <c r="ER53" s="223"/>
      <c r="ES53" s="223"/>
      <c r="ET53" s="223"/>
      <c r="EU53" s="223"/>
      <c r="EV53" s="223"/>
      <c r="EW53" s="223"/>
      <c r="EX53" s="223"/>
      <c r="EY53" s="223"/>
      <c r="EZ53" s="223"/>
      <c r="FA53" s="223"/>
      <c r="FB53" s="223"/>
      <c r="FC53" s="223"/>
      <c r="FD53" s="223"/>
      <c r="FE53" s="223"/>
      <c r="FF53" s="223"/>
      <c r="FG53" s="223"/>
      <c r="FH53" s="223"/>
      <c r="FI53" s="223"/>
      <c r="FJ53" s="223"/>
      <c r="FK53" s="223"/>
      <c r="FL53" s="223"/>
      <c r="FM53" s="223"/>
      <c r="FN53" s="223"/>
      <c r="FO53" s="223"/>
      <c r="FP53" s="223"/>
      <c r="FQ53" s="223"/>
      <c r="FR53" s="223"/>
      <c r="FS53" s="223"/>
      <c r="FT53" s="223"/>
      <c r="FU53" s="223"/>
      <c r="FV53" s="223"/>
      <c r="FW53" s="223"/>
      <c r="FX53" s="223"/>
      <c r="FY53" s="223"/>
      <c r="FZ53" s="223"/>
      <c r="GA53" s="223"/>
      <c r="GB53" s="223"/>
      <c r="GC53" s="223"/>
      <c r="GD53" s="223"/>
      <c r="GE53" s="223"/>
      <c r="GF53" s="223"/>
      <c r="GG53" s="223"/>
      <c r="GH53" s="223"/>
      <c r="GI53" s="223"/>
      <c r="GJ53" s="223"/>
      <c r="GK53" s="223"/>
      <c r="GL53" s="223"/>
      <c r="GM53" s="223"/>
      <c r="GN53" s="223"/>
      <c r="GO53" s="223"/>
      <c r="GP53" s="223"/>
      <c r="GQ53" s="223"/>
      <c r="GR53" s="223"/>
      <c r="GS53" s="223"/>
      <c r="GT53" s="223"/>
      <c r="GU53" s="223"/>
      <c r="GV53" s="223"/>
      <c r="GW53" s="223"/>
      <c r="GX53" s="223"/>
      <c r="GY53" s="223"/>
      <c r="GZ53" s="223"/>
      <c r="HA53" s="223"/>
      <c r="HB53" s="223"/>
      <c r="HC53" s="223"/>
      <c r="HD53" s="223"/>
      <c r="HE53" s="223"/>
      <c r="HF53" s="223"/>
      <c r="HG53" s="223"/>
      <c r="HH53" s="223"/>
      <c r="HI53" s="223"/>
      <c r="HJ53" s="223"/>
      <c r="HK53" s="223"/>
      <c r="HL53" s="223"/>
      <c r="HM53" s="223"/>
      <c r="HN53" s="223"/>
      <c r="HO53" s="223"/>
      <c r="HP53" s="223"/>
      <c r="HQ53" s="223"/>
      <c r="HR53" s="223"/>
      <c r="HS53" s="223"/>
      <c r="HT53" s="223"/>
      <c r="HU53" s="223"/>
      <c r="HV53" s="223"/>
      <c r="HW53" s="223"/>
      <c r="HX53" s="223"/>
      <c r="HY53" s="223"/>
      <c r="HZ53" s="223"/>
      <c r="IA53" s="223"/>
      <c r="IB53" s="223"/>
      <c r="IC53" s="223"/>
      <c r="ID53" s="223"/>
      <c r="IE53" s="223"/>
      <c r="IF53" s="223"/>
      <c r="IG53" s="223"/>
      <c r="IH53" s="223"/>
      <c r="II53" s="223"/>
      <c r="IJ53" s="223"/>
      <c r="IK53" s="223"/>
      <c r="IL53" s="223"/>
      <c r="IM53" s="223"/>
      <c r="IN53" s="223"/>
      <c r="IO53" s="223"/>
      <c r="IP53" s="223"/>
      <c r="IQ53" s="223"/>
      <c r="IR53" s="223"/>
      <c r="IS53" s="223"/>
      <c r="IT53" s="223"/>
      <c r="IU53" s="223"/>
      <c r="IV53" s="223"/>
      <c r="IW53" s="128"/>
    </row>
    <row r="54" spans="1:257" customFormat="1" ht="12" customHeight="1">
      <c r="A54" s="428" t="s">
        <v>1</v>
      </c>
      <c r="B54" s="2071" t="s">
        <v>1363</v>
      </c>
      <c r="C54" s="429" t="s">
        <v>1363</v>
      </c>
      <c r="D54" s="429" t="s">
        <v>1069</v>
      </c>
      <c r="E54" s="2071" t="s">
        <v>1363</v>
      </c>
      <c r="F54" s="429" t="s">
        <v>1363</v>
      </c>
      <c r="G54" s="429" t="s">
        <v>1069</v>
      </c>
      <c r="H54" s="2071" t="s">
        <v>1363</v>
      </c>
      <c r="I54" s="429" t="s">
        <v>1363</v>
      </c>
      <c r="J54" s="429" t="s">
        <v>1069</v>
      </c>
      <c r="K54" s="224"/>
      <c r="L54" s="223"/>
      <c r="M54" s="223"/>
      <c r="N54" s="223"/>
      <c r="O54" s="223"/>
      <c r="P54" s="223"/>
      <c r="Q54" s="223"/>
      <c r="R54" s="223"/>
      <c r="S54" s="223"/>
      <c r="T54" s="223"/>
      <c r="U54" s="223"/>
      <c r="V54" s="223"/>
      <c r="W54" s="223"/>
      <c r="X54" s="223"/>
      <c r="Y54" s="223"/>
      <c r="Z54" s="223"/>
      <c r="AA54" s="223"/>
      <c r="AB54" s="223"/>
      <c r="AC54" s="223"/>
      <c r="AD54" s="223"/>
      <c r="AE54" s="223"/>
      <c r="AF54" s="223"/>
      <c r="AG54" s="223"/>
      <c r="AH54" s="223"/>
      <c r="AI54" s="223"/>
      <c r="AJ54" s="223"/>
      <c r="AK54" s="223"/>
      <c r="AL54" s="223"/>
      <c r="AM54" s="223"/>
      <c r="AN54" s="223"/>
      <c r="AO54" s="223"/>
      <c r="AP54" s="223"/>
      <c r="AQ54" s="223"/>
      <c r="AR54" s="223"/>
      <c r="AS54" s="223"/>
      <c r="AT54" s="223"/>
      <c r="AU54" s="223"/>
      <c r="AV54" s="223"/>
      <c r="AW54" s="223"/>
      <c r="AX54" s="223"/>
      <c r="AY54" s="223"/>
      <c r="AZ54" s="223"/>
      <c r="BA54" s="223"/>
      <c r="BB54" s="223"/>
      <c r="BC54" s="223"/>
      <c r="BD54" s="223"/>
      <c r="BE54" s="223"/>
      <c r="BF54" s="223"/>
      <c r="BG54" s="223"/>
      <c r="BH54" s="223"/>
      <c r="BI54" s="223"/>
      <c r="BJ54" s="223"/>
      <c r="BK54" s="223"/>
      <c r="BL54" s="223"/>
      <c r="BM54" s="223"/>
      <c r="BN54" s="223"/>
      <c r="BO54" s="223"/>
      <c r="BP54" s="223"/>
      <c r="BQ54" s="223"/>
      <c r="BR54" s="223"/>
      <c r="BS54" s="223"/>
      <c r="BT54" s="223"/>
      <c r="BU54" s="223"/>
      <c r="BV54" s="223"/>
      <c r="BW54" s="223"/>
      <c r="BX54" s="223"/>
      <c r="BY54" s="223"/>
      <c r="BZ54" s="223"/>
      <c r="CA54" s="223"/>
      <c r="CB54" s="223"/>
      <c r="CC54" s="223"/>
      <c r="CD54" s="223"/>
      <c r="CE54" s="223"/>
      <c r="CF54" s="223"/>
      <c r="CG54" s="223"/>
      <c r="CH54" s="223"/>
      <c r="CI54" s="223"/>
      <c r="CJ54" s="223"/>
      <c r="CK54" s="223"/>
      <c r="CL54" s="223"/>
      <c r="CM54" s="223"/>
      <c r="CN54" s="223"/>
      <c r="CO54" s="223"/>
      <c r="CP54" s="223"/>
      <c r="CQ54" s="223"/>
      <c r="CR54" s="223"/>
      <c r="CS54" s="223"/>
      <c r="CT54" s="223"/>
      <c r="CU54" s="223"/>
      <c r="CV54" s="223"/>
      <c r="CW54" s="223"/>
      <c r="CX54" s="223"/>
      <c r="CY54" s="223"/>
      <c r="CZ54" s="223"/>
      <c r="DA54" s="223"/>
      <c r="DB54" s="223"/>
      <c r="DC54" s="223"/>
      <c r="DD54" s="223"/>
      <c r="DE54" s="223"/>
      <c r="DF54" s="223"/>
      <c r="DG54" s="223"/>
      <c r="DH54" s="223"/>
      <c r="DI54" s="223"/>
      <c r="DJ54" s="223"/>
      <c r="DK54" s="223"/>
      <c r="DL54" s="223"/>
      <c r="DM54" s="223"/>
      <c r="DN54" s="223"/>
      <c r="DO54" s="223"/>
      <c r="DP54" s="223"/>
      <c r="DQ54" s="223"/>
      <c r="DR54" s="223"/>
      <c r="DS54" s="223"/>
      <c r="DT54" s="223"/>
      <c r="DU54" s="223"/>
      <c r="DV54" s="223"/>
      <c r="DW54" s="223"/>
      <c r="DX54" s="223"/>
      <c r="DY54" s="223"/>
      <c r="DZ54" s="223"/>
      <c r="EA54" s="223"/>
      <c r="EB54" s="223"/>
      <c r="EC54" s="223"/>
      <c r="ED54" s="223"/>
      <c r="EE54" s="223"/>
      <c r="EF54" s="223"/>
      <c r="EG54" s="223"/>
      <c r="EH54" s="223"/>
      <c r="EI54" s="223"/>
      <c r="EJ54" s="223"/>
      <c r="EK54" s="223"/>
      <c r="EL54" s="223"/>
      <c r="EM54" s="223"/>
      <c r="EN54" s="223"/>
      <c r="EO54" s="223"/>
      <c r="EP54" s="223"/>
      <c r="EQ54" s="223"/>
      <c r="ER54" s="223"/>
      <c r="ES54" s="223"/>
      <c r="ET54" s="223"/>
      <c r="EU54" s="223"/>
      <c r="EV54" s="223"/>
      <c r="EW54" s="223"/>
      <c r="EX54" s="223"/>
      <c r="EY54" s="223"/>
      <c r="EZ54" s="223"/>
      <c r="FA54" s="223"/>
      <c r="FB54" s="223"/>
      <c r="FC54" s="223"/>
      <c r="FD54" s="223"/>
      <c r="FE54" s="223"/>
      <c r="FF54" s="223"/>
      <c r="FG54" s="223"/>
      <c r="FH54" s="223"/>
      <c r="FI54" s="223"/>
      <c r="FJ54" s="223"/>
      <c r="FK54" s="223"/>
      <c r="FL54" s="223"/>
      <c r="FM54" s="223"/>
      <c r="FN54" s="223"/>
      <c r="FO54" s="223"/>
      <c r="FP54" s="223"/>
      <c r="FQ54" s="223"/>
      <c r="FR54" s="223"/>
      <c r="FS54" s="223"/>
      <c r="FT54" s="223"/>
      <c r="FU54" s="223"/>
      <c r="FV54" s="223"/>
      <c r="FW54" s="223"/>
      <c r="FX54" s="223"/>
      <c r="FY54" s="223"/>
      <c r="FZ54" s="223"/>
      <c r="GA54" s="223"/>
      <c r="GB54" s="223"/>
      <c r="GC54" s="223"/>
      <c r="GD54" s="223"/>
      <c r="GE54" s="223"/>
      <c r="GF54" s="223"/>
      <c r="GG54" s="223"/>
      <c r="GH54" s="223"/>
      <c r="GI54" s="223"/>
      <c r="GJ54" s="223"/>
      <c r="GK54" s="223"/>
      <c r="GL54" s="223"/>
      <c r="GM54" s="223"/>
      <c r="GN54" s="223"/>
      <c r="GO54" s="223"/>
      <c r="GP54" s="223"/>
      <c r="GQ54" s="223"/>
      <c r="GR54" s="223"/>
      <c r="GS54" s="223"/>
      <c r="GT54" s="223"/>
      <c r="GU54" s="223"/>
      <c r="GV54" s="223"/>
      <c r="GW54" s="223"/>
      <c r="GX54" s="223"/>
      <c r="GY54" s="223"/>
      <c r="GZ54" s="223"/>
      <c r="HA54" s="223"/>
      <c r="HB54" s="223"/>
      <c r="HC54" s="223"/>
      <c r="HD54" s="223"/>
      <c r="HE54" s="223"/>
      <c r="HF54" s="223"/>
      <c r="HG54" s="223"/>
      <c r="HH54" s="223"/>
      <c r="HI54" s="223"/>
      <c r="HJ54" s="223"/>
      <c r="HK54" s="223"/>
      <c r="HL54" s="223"/>
      <c r="HM54" s="223"/>
      <c r="HN54" s="223"/>
      <c r="HO54" s="223"/>
      <c r="HP54" s="223"/>
      <c r="HQ54" s="223"/>
      <c r="HR54" s="223"/>
      <c r="HS54" s="223"/>
      <c r="HT54" s="223"/>
      <c r="HU54" s="223"/>
      <c r="HV54" s="223"/>
      <c r="HW54" s="223"/>
      <c r="HX54" s="223"/>
      <c r="HY54" s="223"/>
      <c r="HZ54" s="223"/>
      <c r="IA54" s="223"/>
      <c r="IB54" s="223"/>
      <c r="IC54" s="223"/>
      <c r="ID54" s="223"/>
      <c r="IE54" s="223"/>
      <c r="IF54" s="223"/>
      <c r="IG54" s="223"/>
      <c r="IH54" s="223"/>
      <c r="II54" s="223"/>
      <c r="IJ54" s="223"/>
      <c r="IK54" s="223"/>
      <c r="IL54" s="223"/>
      <c r="IM54" s="223"/>
      <c r="IN54" s="223"/>
      <c r="IO54" s="223"/>
      <c r="IP54" s="223"/>
      <c r="IQ54" s="223"/>
      <c r="IR54" s="223"/>
      <c r="IS54" s="223"/>
      <c r="IT54" s="223"/>
      <c r="IU54" s="223"/>
      <c r="IV54" s="223"/>
      <c r="IW54" s="128"/>
    </row>
    <row r="55" spans="1:257" customFormat="1" ht="12" customHeight="1">
      <c r="A55" s="335" t="s">
        <v>152</v>
      </c>
      <c r="B55" s="678">
        <v>4502.3542629800004</v>
      </c>
      <c r="C55" s="430">
        <v>5078</v>
      </c>
      <c r="D55" s="431">
        <v>5368</v>
      </c>
      <c r="E55" s="678">
        <v>-1841.09325315</v>
      </c>
      <c r="F55" s="430">
        <v>-2272</v>
      </c>
      <c r="G55" s="431">
        <v>-2297</v>
      </c>
      <c r="H55" s="678">
        <v>2661.2610098300001</v>
      </c>
      <c r="I55" s="430">
        <v>2806</v>
      </c>
      <c r="J55" s="430">
        <v>3071</v>
      </c>
      <c r="K55" s="225"/>
      <c r="L55" s="223"/>
      <c r="M55" s="223"/>
      <c r="N55" s="223"/>
      <c r="O55" s="223"/>
      <c r="P55" s="223"/>
      <c r="Q55" s="223"/>
      <c r="R55" s="223"/>
      <c r="S55" s="223"/>
      <c r="T55" s="223"/>
      <c r="U55" s="223"/>
      <c r="V55" s="223"/>
      <c r="W55" s="223"/>
      <c r="X55" s="223"/>
      <c r="Y55" s="223"/>
      <c r="Z55" s="223"/>
      <c r="AA55" s="223"/>
      <c r="AB55" s="223"/>
      <c r="AC55" s="223"/>
      <c r="AD55" s="223"/>
      <c r="AE55" s="223"/>
      <c r="AF55" s="223"/>
      <c r="AG55" s="223"/>
      <c r="AH55" s="223"/>
      <c r="AI55" s="223"/>
      <c r="AJ55" s="223"/>
      <c r="AK55" s="223"/>
      <c r="AL55" s="223"/>
      <c r="AM55" s="223"/>
      <c r="AN55" s="223"/>
      <c r="AO55" s="223"/>
      <c r="AP55" s="223"/>
      <c r="AQ55" s="223"/>
      <c r="AR55" s="223"/>
      <c r="AS55" s="223"/>
      <c r="AT55" s="223"/>
      <c r="AU55" s="223"/>
      <c r="AV55" s="223"/>
      <c r="AW55" s="223"/>
      <c r="AX55" s="223"/>
      <c r="AY55" s="223"/>
      <c r="AZ55" s="223"/>
      <c r="BA55" s="223"/>
      <c r="BB55" s="223"/>
      <c r="BC55" s="223"/>
      <c r="BD55" s="223"/>
      <c r="BE55" s="223"/>
      <c r="BF55" s="223"/>
      <c r="BG55" s="223"/>
      <c r="BH55" s="223"/>
      <c r="BI55" s="223"/>
      <c r="BJ55" s="223"/>
      <c r="BK55" s="223"/>
      <c r="BL55" s="223"/>
      <c r="BM55" s="223"/>
      <c r="BN55" s="223"/>
      <c r="BO55" s="223"/>
      <c r="BP55" s="223"/>
      <c r="BQ55" s="223"/>
      <c r="BR55" s="223"/>
      <c r="BS55" s="223"/>
      <c r="BT55" s="223"/>
      <c r="BU55" s="223"/>
      <c r="BV55" s="223"/>
      <c r="BW55" s="223"/>
      <c r="BX55" s="223"/>
      <c r="BY55" s="223"/>
      <c r="BZ55" s="223"/>
      <c r="CA55" s="223"/>
      <c r="CB55" s="223"/>
      <c r="CC55" s="223"/>
      <c r="CD55" s="223"/>
      <c r="CE55" s="223"/>
      <c r="CF55" s="223"/>
      <c r="CG55" s="223"/>
      <c r="CH55" s="223"/>
      <c r="CI55" s="223"/>
      <c r="CJ55" s="223"/>
      <c r="CK55" s="223"/>
      <c r="CL55" s="223"/>
      <c r="CM55" s="223"/>
      <c r="CN55" s="223"/>
      <c r="CO55" s="223"/>
      <c r="CP55" s="223"/>
      <c r="CQ55" s="223"/>
      <c r="CR55" s="223"/>
      <c r="CS55" s="223"/>
      <c r="CT55" s="223"/>
      <c r="CU55" s="223"/>
      <c r="CV55" s="223"/>
      <c r="CW55" s="223"/>
      <c r="CX55" s="223"/>
      <c r="CY55" s="223"/>
      <c r="CZ55" s="223"/>
      <c r="DA55" s="223"/>
      <c r="DB55" s="223"/>
      <c r="DC55" s="223"/>
      <c r="DD55" s="223"/>
      <c r="DE55" s="223"/>
      <c r="DF55" s="223"/>
      <c r="DG55" s="223"/>
      <c r="DH55" s="223"/>
      <c r="DI55" s="223"/>
      <c r="DJ55" s="223"/>
      <c r="DK55" s="223"/>
      <c r="DL55" s="223"/>
      <c r="DM55" s="223"/>
      <c r="DN55" s="223"/>
      <c r="DO55" s="223"/>
      <c r="DP55" s="223"/>
      <c r="DQ55" s="223"/>
      <c r="DR55" s="223"/>
      <c r="DS55" s="223"/>
      <c r="DT55" s="223"/>
      <c r="DU55" s="223"/>
      <c r="DV55" s="223"/>
      <c r="DW55" s="223"/>
      <c r="DX55" s="223"/>
      <c r="DY55" s="223"/>
      <c r="DZ55" s="223"/>
      <c r="EA55" s="223"/>
      <c r="EB55" s="223"/>
      <c r="EC55" s="223"/>
      <c r="ED55" s="223"/>
      <c r="EE55" s="223"/>
      <c r="EF55" s="223"/>
      <c r="EG55" s="223"/>
      <c r="EH55" s="223"/>
      <c r="EI55" s="223"/>
      <c r="EJ55" s="223"/>
      <c r="EK55" s="223"/>
      <c r="EL55" s="223"/>
      <c r="EM55" s="223"/>
      <c r="EN55" s="223"/>
      <c r="EO55" s="223"/>
      <c r="EP55" s="223"/>
      <c r="EQ55" s="223"/>
      <c r="ER55" s="223"/>
      <c r="ES55" s="223"/>
      <c r="ET55" s="223"/>
      <c r="EU55" s="223"/>
      <c r="EV55" s="223"/>
      <c r="EW55" s="223"/>
      <c r="EX55" s="223"/>
      <c r="EY55" s="223"/>
      <c r="EZ55" s="223"/>
      <c r="FA55" s="223"/>
      <c r="FB55" s="223"/>
      <c r="FC55" s="223"/>
      <c r="FD55" s="223"/>
      <c r="FE55" s="223"/>
      <c r="FF55" s="223"/>
      <c r="FG55" s="223"/>
      <c r="FH55" s="223"/>
      <c r="FI55" s="223"/>
      <c r="FJ55" s="223"/>
      <c r="FK55" s="223"/>
      <c r="FL55" s="223"/>
      <c r="FM55" s="223"/>
      <c r="FN55" s="223"/>
      <c r="FO55" s="223"/>
      <c r="FP55" s="223"/>
      <c r="FQ55" s="223"/>
      <c r="FR55" s="223"/>
      <c r="FS55" s="223"/>
      <c r="FT55" s="223"/>
      <c r="FU55" s="223"/>
      <c r="FV55" s="223"/>
      <c r="FW55" s="223"/>
      <c r="FX55" s="223"/>
      <c r="FY55" s="223"/>
      <c r="FZ55" s="223"/>
      <c r="GA55" s="223"/>
      <c r="GB55" s="223"/>
      <c r="GC55" s="223"/>
      <c r="GD55" s="223"/>
      <c r="GE55" s="223"/>
      <c r="GF55" s="223"/>
      <c r="GG55" s="223"/>
      <c r="GH55" s="223"/>
      <c r="GI55" s="223"/>
      <c r="GJ55" s="223"/>
      <c r="GK55" s="223"/>
      <c r="GL55" s="223"/>
      <c r="GM55" s="223"/>
      <c r="GN55" s="223"/>
      <c r="GO55" s="223"/>
      <c r="GP55" s="223"/>
      <c r="GQ55" s="223"/>
      <c r="GR55" s="223"/>
      <c r="GS55" s="223"/>
      <c r="GT55" s="223"/>
      <c r="GU55" s="223"/>
      <c r="GV55" s="223"/>
      <c r="GW55" s="223"/>
      <c r="GX55" s="223"/>
      <c r="GY55" s="223"/>
      <c r="GZ55" s="223"/>
      <c r="HA55" s="223"/>
      <c r="HB55" s="223"/>
      <c r="HC55" s="223"/>
      <c r="HD55" s="223"/>
      <c r="HE55" s="223"/>
      <c r="HF55" s="223"/>
      <c r="HG55" s="223"/>
      <c r="HH55" s="223"/>
      <c r="HI55" s="223"/>
      <c r="HJ55" s="223"/>
      <c r="HK55" s="223"/>
      <c r="HL55" s="223"/>
      <c r="HM55" s="223"/>
      <c r="HN55" s="223"/>
      <c r="HO55" s="223"/>
      <c r="HP55" s="223"/>
      <c r="HQ55" s="223"/>
      <c r="HR55" s="223"/>
      <c r="HS55" s="223"/>
      <c r="HT55" s="223"/>
      <c r="HU55" s="223"/>
      <c r="HV55" s="223"/>
      <c r="HW55" s="223"/>
      <c r="HX55" s="223"/>
      <c r="HY55" s="223"/>
      <c r="HZ55" s="223"/>
      <c r="IA55" s="223"/>
      <c r="IB55" s="223"/>
      <c r="IC55" s="223"/>
      <c r="ID55" s="223"/>
      <c r="IE55" s="223"/>
      <c r="IF55" s="223"/>
      <c r="IG55" s="223"/>
      <c r="IH55" s="223"/>
      <c r="II55" s="223"/>
      <c r="IJ55" s="223"/>
      <c r="IK55" s="223"/>
      <c r="IL55" s="223"/>
      <c r="IM55" s="223"/>
      <c r="IN55" s="223"/>
      <c r="IO55" s="223"/>
      <c r="IP55" s="223"/>
      <c r="IQ55" s="223"/>
      <c r="IR55" s="223"/>
      <c r="IS55" s="223"/>
      <c r="IT55" s="223"/>
      <c r="IU55" s="223"/>
      <c r="IV55" s="223"/>
      <c r="IW55" s="128"/>
    </row>
    <row r="56" spans="1:257" customFormat="1" ht="12" customHeight="1">
      <c r="A56" s="338" t="s">
        <v>205</v>
      </c>
      <c r="B56" s="678">
        <v>3664.8411890133002</v>
      </c>
      <c r="C56" s="430">
        <v>4242</v>
      </c>
      <c r="D56" s="431">
        <v>5753</v>
      </c>
      <c r="E56" s="678">
        <v>-1619.8528284698</v>
      </c>
      <c r="F56" s="430">
        <v>-2187</v>
      </c>
      <c r="G56" s="431">
        <v>-1891</v>
      </c>
      <c r="H56" s="678">
        <v>2044.9883605435002</v>
      </c>
      <c r="I56" s="430">
        <v>2056</v>
      </c>
      <c r="J56" s="430">
        <v>3862</v>
      </c>
      <c r="K56" s="225"/>
      <c r="L56" s="223"/>
      <c r="M56" s="223"/>
      <c r="N56" s="223"/>
      <c r="O56" s="223"/>
      <c r="P56" s="223"/>
      <c r="Q56" s="223"/>
      <c r="R56" s="223"/>
      <c r="S56" s="223"/>
      <c r="T56" s="223"/>
      <c r="U56" s="223"/>
      <c r="V56" s="223"/>
      <c r="W56" s="223"/>
      <c r="X56" s="223"/>
      <c r="Y56" s="223"/>
      <c r="Z56" s="223"/>
      <c r="AA56" s="223"/>
      <c r="AB56" s="223"/>
      <c r="AC56" s="223"/>
      <c r="AD56" s="223"/>
      <c r="AE56" s="223"/>
      <c r="AF56" s="223"/>
      <c r="AG56" s="223"/>
      <c r="AH56" s="223"/>
      <c r="AI56" s="223"/>
      <c r="AJ56" s="223"/>
      <c r="AK56" s="223"/>
      <c r="AL56" s="223"/>
      <c r="AM56" s="223"/>
      <c r="AN56" s="223"/>
      <c r="AO56" s="223"/>
      <c r="AP56" s="223"/>
      <c r="AQ56" s="223"/>
      <c r="AR56" s="223"/>
      <c r="AS56" s="223"/>
      <c r="AT56" s="223"/>
      <c r="AU56" s="223"/>
      <c r="AV56" s="223"/>
      <c r="AW56" s="223"/>
      <c r="AX56" s="223"/>
      <c r="AY56" s="223"/>
      <c r="AZ56" s="223"/>
      <c r="BA56" s="223"/>
      <c r="BB56" s="223"/>
      <c r="BC56" s="223"/>
      <c r="BD56" s="223"/>
      <c r="BE56" s="223"/>
      <c r="BF56" s="223"/>
      <c r="BG56" s="223"/>
      <c r="BH56" s="223"/>
      <c r="BI56" s="223"/>
      <c r="BJ56" s="223"/>
      <c r="BK56" s="223"/>
      <c r="BL56" s="223"/>
      <c r="BM56" s="223"/>
      <c r="BN56" s="223"/>
      <c r="BO56" s="223"/>
      <c r="BP56" s="223"/>
      <c r="BQ56" s="223"/>
      <c r="BR56" s="223"/>
      <c r="BS56" s="223"/>
      <c r="BT56" s="223"/>
      <c r="BU56" s="223"/>
      <c r="BV56" s="223"/>
      <c r="BW56" s="223"/>
      <c r="BX56" s="223"/>
      <c r="BY56" s="223"/>
      <c r="BZ56" s="223"/>
      <c r="CA56" s="223"/>
      <c r="CB56" s="223"/>
      <c r="CC56" s="223"/>
      <c r="CD56" s="223"/>
      <c r="CE56" s="223"/>
      <c r="CF56" s="223"/>
      <c r="CG56" s="223"/>
      <c r="CH56" s="223"/>
      <c r="CI56" s="223"/>
      <c r="CJ56" s="223"/>
      <c r="CK56" s="223"/>
      <c r="CL56" s="223"/>
      <c r="CM56" s="223"/>
      <c r="CN56" s="223"/>
      <c r="CO56" s="223"/>
      <c r="CP56" s="223"/>
      <c r="CQ56" s="223"/>
      <c r="CR56" s="223"/>
      <c r="CS56" s="223"/>
      <c r="CT56" s="223"/>
      <c r="CU56" s="223"/>
      <c r="CV56" s="223"/>
      <c r="CW56" s="223"/>
      <c r="CX56" s="223"/>
      <c r="CY56" s="223"/>
      <c r="CZ56" s="223"/>
      <c r="DA56" s="223"/>
      <c r="DB56" s="223"/>
      <c r="DC56" s="223"/>
      <c r="DD56" s="223"/>
      <c r="DE56" s="223"/>
      <c r="DF56" s="223"/>
      <c r="DG56" s="223"/>
      <c r="DH56" s="223"/>
      <c r="DI56" s="223"/>
      <c r="DJ56" s="223"/>
      <c r="DK56" s="223"/>
      <c r="DL56" s="223"/>
      <c r="DM56" s="223"/>
      <c r="DN56" s="223"/>
      <c r="DO56" s="223"/>
      <c r="DP56" s="223"/>
      <c r="DQ56" s="223"/>
      <c r="DR56" s="223"/>
      <c r="DS56" s="223"/>
      <c r="DT56" s="223"/>
      <c r="DU56" s="223"/>
      <c r="DV56" s="223"/>
      <c r="DW56" s="223"/>
      <c r="DX56" s="223"/>
      <c r="DY56" s="223"/>
      <c r="DZ56" s="223"/>
      <c r="EA56" s="223"/>
      <c r="EB56" s="223"/>
      <c r="EC56" s="223"/>
      <c r="ED56" s="223"/>
      <c r="EE56" s="223"/>
      <c r="EF56" s="223"/>
      <c r="EG56" s="223"/>
      <c r="EH56" s="223"/>
      <c r="EI56" s="223"/>
      <c r="EJ56" s="223"/>
      <c r="EK56" s="223"/>
      <c r="EL56" s="223"/>
      <c r="EM56" s="223"/>
      <c r="EN56" s="223"/>
      <c r="EO56" s="223"/>
      <c r="EP56" s="223"/>
      <c r="EQ56" s="223"/>
      <c r="ER56" s="223"/>
      <c r="ES56" s="223"/>
      <c r="ET56" s="223"/>
      <c r="EU56" s="223"/>
      <c r="EV56" s="223"/>
      <c r="EW56" s="223"/>
      <c r="EX56" s="223"/>
      <c r="EY56" s="223"/>
      <c r="EZ56" s="223"/>
      <c r="FA56" s="223"/>
      <c r="FB56" s="223"/>
      <c r="FC56" s="223"/>
      <c r="FD56" s="223"/>
      <c r="FE56" s="223"/>
      <c r="FF56" s="223"/>
      <c r="FG56" s="223"/>
      <c r="FH56" s="223"/>
      <c r="FI56" s="223"/>
      <c r="FJ56" s="223"/>
      <c r="FK56" s="223"/>
      <c r="FL56" s="223"/>
      <c r="FM56" s="223"/>
      <c r="FN56" s="223"/>
      <c r="FO56" s="223"/>
      <c r="FP56" s="223"/>
      <c r="FQ56" s="223"/>
      <c r="FR56" s="223"/>
      <c r="FS56" s="223"/>
      <c r="FT56" s="223"/>
      <c r="FU56" s="223"/>
      <c r="FV56" s="223"/>
      <c r="FW56" s="223"/>
      <c r="FX56" s="223"/>
      <c r="FY56" s="223"/>
      <c r="FZ56" s="223"/>
      <c r="GA56" s="223"/>
      <c r="GB56" s="223"/>
      <c r="GC56" s="223"/>
      <c r="GD56" s="223"/>
      <c r="GE56" s="223"/>
      <c r="GF56" s="223"/>
      <c r="GG56" s="223"/>
      <c r="GH56" s="223"/>
      <c r="GI56" s="223"/>
      <c r="GJ56" s="223"/>
      <c r="GK56" s="223"/>
      <c r="GL56" s="223"/>
      <c r="GM56" s="223"/>
      <c r="GN56" s="223"/>
      <c r="GO56" s="223"/>
      <c r="GP56" s="223"/>
      <c r="GQ56" s="223"/>
      <c r="GR56" s="223"/>
      <c r="GS56" s="223"/>
      <c r="GT56" s="223"/>
      <c r="GU56" s="223"/>
      <c r="GV56" s="223"/>
      <c r="GW56" s="223"/>
      <c r="GX56" s="223"/>
      <c r="GY56" s="223"/>
      <c r="GZ56" s="223"/>
      <c r="HA56" s="223"/>
      <c r="HB56" s="223"/>
      <c r="HC56" s="223"/>
      <c r="HD56" s="223"/>
      <c r="HE56" s="223"/>
      <c r="HF56" s="223"/>
      <c r="HG56" s="223"/>
      <c r="HH56" s="223"/>
      <c r="HI56" s="223"/>
      <c r="HJ56" s="223"/>
      <c r="HK56" s="223"/>
      <c r="HL56" s="223"/>
      <c r="HM56" s="223"/>
      <c r="HN56" s="223"/>
      <c r="HO56" s="223"/>
      <c r="HP56" s="223"/>
      <c r="HQ56" s="223"/>
      <c r="HR56" s="223"/>
      <c r="HS56" s="223"/>
      <c r="HT56" s="223"/>
      <c r="HU56" s="223"/>
      <c r="HV56" s="223"/>
      <c r="HW56" s="223"/>
      <c r="HX56" s="223"/>
      <c r="HY56" s="223"/>
      <c r="HZ56" s="223"/>
      <c r="IA56" s="223"/>
      <c r="IB56" s="223"/>
      <c r="IC56" s="223"/>
      <c r="ID56" s="223"/>
      <c r="IE56" s="223"/>
      <c r="IF56" s="223"/>
      <c r="IG56" s="223"/>
      <c r="IH56" s="223"/>
      <c r="II56" s="223"/>
      <c r="IJ56" s="223"/>
      <c r="IK56" s="223"/>
      <c r="IL56" s="223"/>
      <c r="IM56" s="223"/>
      <c r="IN56" s="223"/>
      <c r="IO56" s="223"/>
      <c r="IP56" s="223"/>
      <c r="IQ56" s="223"/>
      <c r="IR56" s="223"/>
      <c r="IS56" s="223"/>
      <c r="IT56" s="223"/>
      <c r="IU56" s="223"/>
      <c r="IV56" s="223"/>
      <c r="IW56" s="128"/>
    </row>
    <row r="57" spans="1:257" customFormat="1" ht="12" customHeight="1">
      <c r="A57" s="338" t="s">
        <v>70</v>
      </c>
      <c r="B57" s="678">
        <v>3715.5305422820002</v>
      </c>
      <c r="C57" s="430">
        <v>3358</v>
      </c>
      <c r="D57" s="431">
        <v>3864</v>
      </c>
      <c r="E57" s="678">
        <v>-1426.3522058335</v>
      </c>
      <c r="F57" s="430">
        <v>-1538</v>
      </c>
      <c r="G57" s="431">
        <v>-1347</v>
      </c>
      <c r="H57" s="678">
        <v>2289.1783364485</v>
      </c>
      <c r="I57" s="430">
        <v>1821</v>
      </c>
      <c r="J57" s="430">
        <v>2517</v>
      </c>
      <c r="K57" s="225"/>
      <c r="L57" s="223"/>
      <c r="M57" s="223"/>
      <c r="N57" s="223"/>
      <c r="O57" s="223"/>
      <c r="P57" s="223"/>
      <c r="Q57" s="223"/>
      <c r="R57" s="223"/>
      <c r="S57" s="223"/>
      <c r="T57" s="223"/>
      <c r="U57" s="223"/>
      <c r="V57" s="223"/>
      <c r="W57" s="223"/>
      <c r="X57" s="223"/>
      <c r="Y57" s="223"/>
      <c r="Z57" s="223"/>
      <c r="AA57" s="223"/>
      <c r="AB57" s="223"/>
      <c r="AC57" s="223"/>
      <c r="AD57" s="223"/>
      <c r="AE57" s="223"/>
      <c r="AF57" s="223"/>
      <c r="AG57" s="223"/>
      <c r="AH57" s="223"/>
      <c r="AI57" s="223"/>
      <c r="AJ57" s="223"/>
      <c r="AK57" s="223"/>
      <c r="AL57" s="223"/>
      <c r="AM57" s="223"/>
      <c r="AN57" s="223"/>
      <c r="AO57" s="223"/>
      <c r="AP57" s="223"/>
      <c r="AQ57" s="223"/>
      <c r="AR57" s="223"/>
      <c r="AS57" s="223"/>
      <c r="AT57" s="223"/>
      <c r="AU57" s="223"/>
      <c r="AV57" s="223"/>
      <c r="AW57" s="223"/>
      <c r="AX57" s="223"/>
      <c r="AY57" s="223"/>
      <c r="AZ57" s="223"/>
      <c r="BA57" s="223"/>
      <c r="BB57" s="223"/>
      <c r="BC57" s="223"/>
      <c r="BD57" s="223"/>
      <c r="BE57" s="223"/>
      <c r="BF57" s="223"/>
      <c r="BG57" s="223"/>
      <c r="BH57" s="223"/>
      <c r="BI57" s="223"/>
      <c r="BJ57" s="223"/>
      <c r="BK57" s="223"/>
      <c r="BL57" s="223"/>
      <c r="BM57" s="223"/>
      <c r="BN57" s="223"/>
      <c r="BO57" s="223"/>
      <c r="BP57" s="223"/>
      <c r="BQ57" s="223"/>
      <c r="BR57" s="223"/>
      <c r="BS57" s="223"/>
      <c r="BT57" s="223"/>
      <c r="BU57" s="223"/>
      <c r="BV57" s="223"/>
      <c r="BW57" s="223"/>
      <c r="BX57" s="223"/>
      <c r="BY57" s="223"/>
      <c r="BZ57" s="223"/>
      <c r="CA57" s="223"/>
      <c r="CB57" s="223"/>
      <c r="CC57" s="223"/>
      <c r="CD57" s="223"/>
      <c r="CE57" s="223"/>
      <c r="CF57" s="223"/>
      <c r="CG57" s="223"/>
      <c r="CH57" s="223"/>
      <c r="CI57" s="223"/>
      <c r="CJ57" s="223"/>
      <c r="CK57" s="223"/>
      <c r="CL57" s="223"/>
      <c r="CM57" s="223"/>
      <c r="CN57" s="223"/>
      <c r="CO57" s="223"/>
      <c r="CP57" s="223"/>
      <c r="CQ57" s="223"/>
      <c r="CR57" s="223"/>
      <c r="CS57" s="223"/>
      <c r="CT57" s="223"/>
      <c r="CU57" s="223"/>
      <c r="CV57" s="223"/>
      <c r="CW57" s="223"/>
      <c r="CX57" s="223"/>
      <c r="CY57" s="223"/>
      <c r="CZ57" s="223"/>
      <c r="DA57" s="223"/>
      <c r="DB57" s="223"/>
      <c r="DC57" s="223"/>
      <c r="DD57" s="223"/>
      <c r="DE57" s="223"/>
      <c r="DF57" s="223"/>
      <c r="DG57" s="223"/>
      <c r="DH57" s="223"/>
      <c r="DI57" s="223"/>
      <c r="DJ57" s="223"/>
      <c r="DK57" s="223"/>
      <c r="DL57" s="223"/>
      <c r="DM57" s="223"/>
      <c r="DN57" s="223"/>
      <c r="DO57" s="223"/>
      <c r="DP57" s="223"/>
      <c r="DQ57" s="223"/>
      <c r="DR57" s="223"/>
      <c r="DS57" s="223"/>
      <c r="DT57" s="223"/>
      <c r="DU57" s="223"/>
      <c r="DV57" s="223"/>
      <c r="DW57" s="223"/>
      <c r="DX57" s="223"/>
      <c r="DY57" s="223"/>
      <c r="DZ57" s="223"/>
      <c r="EA57" s="223"/>
      <c r="EB57" s="223"/>
      <c r="EC57" s="223"/>
      <c r="ED57" s="223"/>
      <c r="EE57" s="223"/>
      <c r="EF57" s="223"/>
      <c r="EG57" s="223"/>
      <c r="EH57" s="223"/>
      <c r="EI57" s="223"/>
      <c r="EJ57" s="223"/>
      <c r="EK57" s="223"/>
      <c r="EL57" s="223"/>
      <c r="EM57" s="223"/>
      <c r="EN57" s="223"/>
      <c r="EO57" s="223"/>
      <c r="EP57" s="223"/>
      <c r="EQ57" s="223"/>
      <c r="ER57" s="223"/>
      <c r="ES57" s="223"/>
      <c r="ET57" s="223"/>
      <c r="EU57" s="223"/>
      <c r="EV57" s="223"/>
      <c r="EW57" s="223"/>
      <c r="EX57" s="223"/>
      <c r="EY57" s="223"/>
      <c r="EZ57" s="223"/>
      <c r="FA57" s="223"/>
      <c r="FB57" s="223"/>
      <c r="FC57" s="223"/>
      <c r="FD57" s="223"/>
      <c r="FE57" s="223"/>
      <c r="FF57" s="223"/>
      <c r="FG57" s="223"/>
      <c r="FH57" s="223"/>
      <c r="FI57" s="223"/>
      <c r="FJ57" s="223"/>
      <c r="FK57" s="223"/>
      <c r="FL57" s="223"/>
      <c r="FM57" s="223"/>
      <c r="FN57" s="223"/>
      <c r="FO57" s="223"/>
      <c r="FP57" s="223"/>
      <c r="FQ57" s="223"/>
      <c r="FR57" s="223"/>
      <c r="FS57" s="223"/>
      <c r="FT57" s="223"/>
      <c r="FU57" s="223"/>
      <c r="FV57" s="223"/>
      <c r="FW57" s="223"/>
      <c r="FX57" s="223"/>
      <c r="FY57" s="223"/>
      <c r="FZ57" s="223"/>
      <c r="GA57" s="223"/>
      <c r="GB57" s="223"/>
      <c r="GC57" s="223"/>
      <c r="GD57" s="223"/>
      <c r="GE57" s="223"/>
      <c r="GF57" s="223"/>
      <c r="GG57" s="223"/>
      <c r="GH57" s="223"/>
      <c r="GI57" s="223"/>
      <c r="GJ57" s="223"/>
      <c r="GK57" s="223"/>
      <c r="GL57" s="223"/>
      <c r="GM57" s="223"/>
      <c r="GN57" s="223"/>
      <c r="GO57" s="223"/>
      <c r="GP57" s="223"/>
      <c r="GQ57" s="223"/>
      <c r="GR57" s="223"/>
      <c r="GS57" s="223"/>
      <c r="GT57" s="223"/>
      <c r="GU57" s="223"/>
      <c r="GV57" s="223"/>
      <c r="GW57" s="223"/>
      <c r="GX57" s="223"/>
      <c r="GY57" s="223"/>
      <c r="GZ57" s="223"/>
      <c r="HA57" s="223"/>
      <c r="HB57" s="223"/>
      <c r="HC57" s="223"/>
      <c r="HD57" s="223"/>
      <c r="HE57" s="223"/>
      <c r="HF57" s="223"/>
      <c r="HG57" s="223"/>
      <c r="HH57" s="223"/>
      <c r="HI57" s="223"/>
      <c r="HJ57" s="223"/>
      <c r="HK57" s="223"/>
      <c r="HL57" s="223"/>
      <c r="HM57" s="223"/>
      <c r="HN57" s="223"/>
      <c r="HO57" s="223"/>
      <c r="HP57" s="223"/>
      <c r="HQ57" s="223"/>
      <c r="HR57" s="223"/>
      <c r="HS57" s="223"/>
      <c r="HT57" s="223"/>
      <c r="HU57" s="223"/>
      <c r="HV57" s="223"/>
      <c r="HW57" s="223"/>
      <c r="HX57" s="223"/>
      <c r="HY57" s="223"/>
      <c r="HZ57" s="223"/>
      <c r="IA57" s="223"/>
      <c r="IB57" s="223"/>
      <c r="IC57" s="223"/>
      <c r="ID57" s="223"/>
      <c r="IE57" s="223"/>
      <c r="IF57" s="223"/>
      <c r="IG57" s="223"/>
      <c r="IH57" s="223"/>
      <c r="II57" s="223"/>
      <c r="IJ57" s="223"/>
      <c r="IK57" s="223"/>
      <c r="IL57" s="223"/>
      <c r="IM57" s="223"/>
      <c r="IN57" s="223"/>
      <c r="IO57" s="223"/>
      <c r="IP57" s="223"/>
      <c r="IQ57" s="223"/>
      <c r="IR57" s="223"/>
      <c r="IS57" s="223"/>
      <c r="IT57" s="223"/>
      <c r="IU57" s="223"/>
      <c r="IV57" s="223"/>
      <c r="IW57" s="128"/>
    </row>
    <row r="58" spans="1:257" customFormat="1" ht="12" customHeight="1">
      <c r="A58" s="338" t="s">
        <v>80</v>
      </c>
      <c r="B58" s="678">
        <v>2643.3376270099998</v>
      </c>
      <c r="C58" s="430">
        <v>2956</v>
      </c>
      <c r="D58" s="431">
        <v>2149</v>
      </c>
      <c r="E58" s="678">
        <v>-1112.9461517529001</v>
      </c>
      <c r="F58" s="430">
        <v>-1547</v>
      </c>
      <c r="G58" s="431">
        <v>-1373</v>
      </c>
      <c r="H58" s="678">
        <v>1530.3914752570997</v>
      </c>
      <c r="I58" s="430">
        <v>1409</v>
      </c>
      <c r="J58" s="430">
        <v>776</v>
      </c>
      <c r="K58" s="225"/>
      <c r="L58" s="223"/>
      <c r="M58" s="223"/>
      <c r="N58" s="223"/>
      <c r="O58" s="223"/>
      <c r="P58" s="223"/>
      <c r="Q58" s="223"/>
      <c r="R58" s="223"/>
      <c r="S58" s="223"/>
      <c r="T58" s="223"/>
      <c r="U58" s="223"/>
      <c r="V58" s="223"/>
      <c r="W58" s="223"/>
      <c r="X58" s="223"/>
      <c r="Y58" s="223"/>
      <c r="Z58" s="223"/>
      <c r="AA58" s="223"/>
      <c r="AB58" s="223"/>
      <c r="AC58" s="223"/>
      <c r="AD58" s="223"/>
      <c r="AE58" s="223"/>
      <c r="AF58" s="223"/>
      <c r="AG58" s="223"/>
      <c r="AH58" s="223"/>
      <c r="AI58" s="223"/>
      <c r="AJ58" s="223"/>
      <c r="AK58" s="223"/>
      <c r="AL58" s="223"/>
      <c r="AM58" s="223"/>
      <c r="AN58" s="223"/>
      <c r="AO58" s="223"/>
      <c r="AP58" s="223"/>
      <c r="AQ58" s="223"/>
      <c r="AR58" s="223"/>
      <c r="AS58" s="223"/>
      <c r="AT58" s="223"/>
      <c r="AU58" s="223"/>
      <c r="AV58" s="223"/>
      <c r="AW58" s="223"/>
      <c r="AX58" s="223"/>
      <c r="AY58" s="223"/>
      <c r="AZ58" s="223"/>
      <c r="BA58" s="223"/>
      <c r="BB58" s="223"/>
      <c r="BC58" s="223"/>
      <c r="BD58" s="223"/>
      <c r="BE58" s="223"/>
      <c r="BF58" s="223"/>
      <c r="BG58" s="223"/>
      <c r="BH58" s="223"/>
      <c r="BI58" s="223"/>
      <c r="BJ58" s="223"/>
      <c r="BK58" s="223"/>
      <c r="BL58" s="223"/>
      <c r="BM58" s="223"/>
      <c r="BN58" s="223"/>
      <c r="BO58" s="223"/>
      <c r="BP58" s="223"/>
      <c r="BQ58" s="223"/>
      <c r="BR58" s="223"/>
      <c r="BS58" s="223"/>
      <c r="BT58" s="223"/>
      <c r="BU58" s="223"/>
      <c r="BV58" s="223"/>
      <c r="BW58" s="223"/>
      <c r="BX58" s="223"/>
      <c r="BY58" s="223"/>
      <c r="BZ58" s="223"/>
      <c r="CA58" s="223"/>
      <c r="CB58" s="223"/>
      <c r="CC58" s="223"/>
      <c r="CD58" s="223"/>
      <c r="CE58" s="223"/>
      <c r="CF58" s="223"/>
      <c r="CG58" s="223"/>
      <c r="CH58" s="223"/>
      <c r="CI58" s="223"/>
      <c r="CJ58" s="223"/>
      <c r="CK58" s="223"/>
      <c r="CL58" s="223"/>
      <c r="CM58" s="223"/>
      <c r="CN58" s="223"/>
      <c r="CO58" s="223"/>
      <c r="CP58" s="223"/>
      <c r="CQ58" s="223"/>
      <c r="CR58" s="223"/>
      <c r="CS58" s="223"/>
      <c r="CT58" s="223"/>
      <c r="CU58" s="223"/>
      <c r="CV58" s="223"/>
      <c r="CW58" s="223"/>
      <c r="CX58" s="223"/>
      <c r="CY58" s="223"/>
      <c r="CZ58" s="223"/>
      <c r="DA58" s="223"/>
      <c r="DB58" s="223"/>
      <c r="DC58" s="223"/>
      <c r="DD58" s="223"/>
      <c r="DE58" s="223"/>
      <c r="DF58" s="223"/>
      <c r="DG58" s="223"/>
      <c r="DH58" s="223"/>
      <c r="DI58" s="223"/>
      <c r="DJ58" s="223"/>
      <c r="DK58" s="223"/>
      <c r="DL58" s="223"/>
      <c r="DM58" s="223"/>
      <c r="DN58" s="223"/>
      <c r="DO58" s="223"/>
      <c r="DP58" s="223"/>
      <c r="DQ58" s="223"/>
      <c r="DR58" s="223"/>
      <c r="DS58" s="223"/>
      <c r="DT58" s="223"/>
      <c r="DU58" s="223"/>
      <c r="DV58" s="223"/>
      <c r="DW58" s="223"/>
      <c r="DX58" s="223"/>
      <c r="DY58" s="223"/>
      <c r="DZ58" s="223"/>
      <c r="EA58" s="223"/>
      <c r="EB58" s="223"/>
      <c r="EC58" s="223"/>
      <c r="ED58" s="223"/>
      <c r="EE58" s="223"/>
      <c r="EF58" s="223"/>
      <c r="EG58" s="223"/>
      <c r="EH58" s="223"/>
      <c r="EI58" s="223"/>
      <c r="EJ58" s="223"/>
      <c r="EK58" s="223"/>
      <c r="EL58" s="223"/>
      <c r="EM58" s="223"/>
      <c r="EN58" s="223"/>
      <c r="EO58" s="223"/>
      <c r="EP58" s="223"/>
      <c r="EQ58" s="223"/>
      <c r="ER58" s="223"/>
      <c r="ES58" s="223"/>
      <c r="ET58" s="223"/>
      <c r="EU58" s="223"/>
      <c r="EV58" s="223"/>
      <c r="EW58" s="223"/>
      <c r="EX58" s="223"/>
      <c r="EY58" s="223"/>
      <c r="EZ58" s="223"/>
      <c r="FA58" s="223"/>
      <c r="FB58" s="223"/>
      <c r="FC58" s="223"/>
      <c r="FD58" s="223"/>
      <c r="FE58" s="223"/>
      <c r="FF58" s="223"/>
      <c r="FG58" s="223"/>
      <c r="FH58" s="223"/>
      <c r="FI58" s="223"/>
      <c r="FJ58" s="223"/>
      <c r="FK58" s="223"/>
      <c r="FL58" s="223"/>
      <c r="FM58" s="223"/>
      <c r="FN58" s="223"/>
      <c r="FO58" s="223"/>
      <c r="FP58" s="223"/>
      <c r="FQ58" s="223"/>
      <c r="FR58" s="223"/>
      <c r="FS58" s="223"/>
      <c r="FT58" s="223"/>
      <c r="FU58" s="223"/>
      <c r="FV58" s="223"/>
      <c r="FW58" s="223"/>
      <c r="FX58" s="223"/>
      <c r="FY58" s="223"/>
      <c r="FZ58" s="223"/>
      <c r="GA58" s="223"/>
      <c r="GB58" s="223"/>
      <c r="GC58" s="223"/>
      <c r="GD58" s="223"/>
      <c r="GE58" s="223"/>
      <c r="GF58" s="223"/>
      <c r="GG58" s="223"/>
      <c r="GH58" s="223"/>
      <c r="GI58" s="223"/>
      <c r="GJ58" s="223"/>
      <c r="GK58" s="223"/>
      <c r="GL58" s="223"/>
      <c r="GM58" s="223"/>
      <c r="GN58" s="223"/>
      <c r="GO58" s="223"/>
      <c r="GP58" s="223"/>
      <c r="GQ58" s="223"/>
      <c r="GR58" s="223"/>
      <c r="GS58" s="223"/>
      <c r="GT58" s="223"/>
      <c r="GU58" s="223"/>
      <c r="GV58" s="223"/>
      <c r="GW58" s="223"/>
      <c r="GX58" s="223"/>
      <c r="GY58" s="223"/>
      <c r="GZ58" s="223"/>
      <c r="HA58" s="223"/>
      <c r="HB58" s="223"/>
      <c r="HC58" s="223"/>
      <c r="HD58" s="223"/>
      <c r="HE58" s="223"/>
      <c r="HF58" s="223"/>
      <c r="HG58" s="223"/>
      <c r="HH58" s="223"/>
      <c r="HI58" s="223"/>
      <c r="HJ58" s="223"/>
      <c r="HK58" s="223"/>
      <c r="HL58" s="223"/>
      <c r="HM58" s="223"/>
      <c r="HN58" s="223"/>
      <c r="HO58" s="223"/>
      <c r="HP58" s="223"/>
      <c r="HQ58" s="223"/>
      <c r="HR58" s="223"/>
      <c r="HS58" s="223"/>
      <c r="HT58" s="223"/>
      <c r="HU58" s="223"/>
      <c r="HV58" s="223"/>
      <c r="HW58" s="223"/>
      <c r="HX58" s="223"/>
      <c r="HY58" s="223"/>
      <c r="HZ58" s="223"/>
      <c r="IA58" s="223"/>
      <c r="IB58" s="223"/>
      <c r="IC58" s="223"/>
      <c r="ID58" s="223"/>
      <c r="IE58" s="223"/>
      <c r="IF58" s="223"/>
      <c r="IG58" s="223"/>
      <c r="IH58" s="223"/>
      <c r="II58" s="223"/>
      <c r="IJ58" s="223"/>
      <c r="IK58" s="223"/>
      <c r="IL58" s="223"/>
      <c r="IM58" s="223"/>
      <c r="IN58" s="223"/>
      <c r="IO58" s="223"/>
      <c r="IP58" s="223"/>
      <c r="IQ58" s="223"/>
      <c r="IR58" s="223"/>
      <c r="IS58" s="223"/>
      <c r="IT58" s="223"/>
      <c r="IU58" s="223"/>
      <c r="IV58" s="223"/>
      <c r="IW58" s="128"/>
    </row>
    <row r="59" spans="1:257" customFormat="1" ht="12" customHeight="1">
      <c r="A59" s="338" t="s">
        <v>221</v>
      </c>
      <c r="B59" s="678">
        <v>952.36927302300001</v>
      </c>
      <c r="C59" s="430">
        <v>1693</v>
      </c>
      <c r="D59" s="431">
        <v>1293</v>
      </c>
      <c r="E59" s="678">
        <v>-592.98810142089997</v>
      </c>
      <c r="F59" s="430">
        <v>-649</v>
      </c>
      <c r="G59" s="431">
        <v>-620</v>
      </c>
      <c r="H59" s="678">
        <v>359.38117160210004</v>
      </c>
      <c r="I59" s="430">
        <v>1045</v>
      </c>
      <c r="J59" s="430">
        <v>673</v>
      </c>
      <c r="K59" s="225"/>
      <c r="L59" s="223"/>
      <c r="M59" s="223"/>
      <c r="N59" s="223"/>
      <c r="O59" s="223"/>
      <c r="P59" s="223"/>
      <c r="Q59" s="223"/>
      <c r="R59" s="223"/>
      <c r="S59" s="223"/>
      <c r="T59" s="223"/>
      <c r="U59" s="223"/>
      <c r="V59" s="223"/>
      <c r="W59" s="223"/>
      <c r="X59" s="223"/>
      <c r="Y59" s="223"/>
      <c r="Z59" s="223"/>
      <c r="AA59" s="223"/>
      <c r="AB59" s="223"/>
      <c r="AC59" s="223"/>
      <c r="AD59" s="223"/>
      <c r="AE59" s="223"/>
      <c r="AF59" s="223"/>
      <c r="AG59" s="223"/>
      <c r="AH59" s="223"/>
      <c r="AI59" s="223"/>
      <c r="AJ59" s="223"/>
      <c r="AK59" s="223"/>
      <c r="AL59" s="223"/>
      <c r="AM59" s="223"/>
      <c r="AN59" s="223"/>
      <c r="AO59" s="223"/>
      <c r="AP59" s="223"/>
      <c r="AQ59" s="223"/>
      <c r="AR59" s="223"/>
      <c r="AS59" s="223"/>
      <c r="AT59" s="223"/>
      <c r="AU59" s="223"/>
      <c r="AV59" s="223"/>
      <c r="AW59" s="223"/>
      <c r="AX59" s="223"/>
      <c r="AY59" s="223"/>
      <c r="AZ59" s="223"/>
      <c r="BA59" s="223"/>
      <c r="BB59" s="223"/>
      <c r="BC59" s="223"/>
      <c r="BD59" s="223"/>
      <c r="BE59" s="223"/>
      <c r="BF59" s="223"/>
      <c r="BG59" s="223"/>
      <c r="BH59" s="223"/>
      <c r="BI59" s="223"/>
      <c r="BJ59" s="223"/>
      <c r="BK59" s="223"/>
      <c r="BL59" s="223"/>
      <c r="BM59" s="223"/>
      <c r="BN59" s="223"/>
      <c r="BO59" s="223"/>
      <c r="BP59" s="223"/>
      <c r="BQ59" s="223"/>
      <c r="BR59" s="223"/>
      <c r="BS59" s="223"/>
      <c r="BT59" s="223"/>
      <c r="BU59" s="223"/>
      <c r="BV59" s="223"/>
      <c r="BW59" s="223"/>
      <c r="BX59" s="223"/>
      <c r="BY59" s="223"/>
      <c r="BZ59" s="223"/>
      <c r="CA59" s="223"/>
      <c r="CB59" s="223"/>
      <c r="CC59" s="223"/>
      <c r="CD59" s="223"/>
      <c r="CE59" s="223"/>
      <c r="CF59" s="223"/>
      <c r="CG59" s="223"/>
      <c r="CH59" s="223"/>
      <c r="CI59" s="223"/>
      <c r="CJ59" s="223"/>
      <c r="CK59" s="223"/>
      <c r="CL59" s="223"/>
      <c r="CM59" s="223"/>
      <c r="CN59" s="223"/>
      <c r="CO59" s="223"/>
      <c r="CP59" s="223"/>
      <c r="CQ59" s="223"/>
      <c r="CR59" s="223"/>
      <c r="CS59" s="223"/>
      <c r="CT59" s="223"/>
      <c r="CU59" s="223"/>
      <c r="CV59" s="223"/>
      <c r="CW59" s="223"/>
      <c r="CX59" s="223"/>
      <c r="CY59" s="223"/>
      <c r="CZ59" s="223"/>
      <c r="DA59" s="223"/>
      <c r="DB59" s="223"/>
      <c r="DC59" s="223"/>
      <c r="DD59" s="223"/>
      <c r="DE59" s="223"/>
      <c r="DF59" s="223"/>
      <c r="DG59" s="223"/>
      <c r="DH59" s="223"/>
      <c r="DI59" s="223"/>
      <c r="DJ59" s="223"/>
      <c r="DK59" s="223"/>
      <c r="DL59" s="223"/>
      <c r="DM59" s="223"/>
      <c r="DN59" s="223"/>
      <c r="DO59" s="223"/>
      <c r="DP59" s="223"/>
      <c r="DQ59" s="223"/>
      <c r="DR59" s="223"/>
      <c r="DS59" s="223"/>
      <c r="DT59" s="223"/>
      <c r="DU59" s="223"/>
      <c r="DV59" s="223"/>
      <c r="DW59" s="223"/>
      <c r="DX59" s="223"/>
      <c r="DY59" s="223"/>
      <c r="DZ59" s="223"/>
      <c r="EA59" s="223"/>
      <c r="EB59" s="223"/>
      <c r="EC59" s="223"/>
      <c r="ED59" s="223"/>
      <c r="EE59" s="223"/>
      <c r="EF59" s="223"/>
      <c r="EG59" s="223"/>
      <c r="EH59" s="223"/>
      <c r="EI59" s="223"/>
      <c r="EJ59" s="223"/>
      <c r="EK59" s="223"/>
      <c r="EL59" s="223"/>
      <c r="EM59" s="223"/>
      <c r="EN59" s="223"/>
      <c r="EO59" s="223"/>
      <c r="EP59" s="223"/>
      <c r="EQ59" s="223"/>
      <c r="ER59" s="223"/>
      <c r="ES59" s="223"/>
      <c r="ET59" s="223"/>
      <c r="EU59" s="223"/>
      <c r="EV59" s="223"/>
      <c r="EW59" s="223"/>
      <c r="EX59" s="223"/>
      <c r="EY59" s="223"/>
      <c r="EZ59" s="223"/>
      <c r="FA59" s="223"/>
      <c r="FB59" s="223"/>
      <c r="FC59" s="223"/>
      <c r="FD59" s="223"/>
      <c r="FE59" s="223"/>
      <c r="FF59" s="223"/>
      <c r="FG59" s="223"/>
      <c r="FH59" s="223"/>
      <c r="FI59" s="223"/>
      <c r="FJ59" s="223"/>
      <c r="FK59" s="223"/>
      <c r="FL59" s="223"/>
      <c r="FM59" s="223"/>
      <c r="FN59" s="223"/>
      <c r="FO59" s="223"/>
      <c r="FP59" s="223"/>
      <c r="FQ59" s="223"/>
      <c r="FR59" s="223"/>
      <c r="FS59" s="223"/>
      <c r="FT59" s="223"/>
      <c r="FU59" s="223"/>
      <c r="FV59" s="223"/>
      <c r="FW59" s="223"/>
      <c r="FX59" s="223"/>
      <c r="FY59" s="223"/>
      <c r="FZ59" s="223"/>
      <c r="GA59" s="223"/>
      <c r="GB59" s="223"/>
      <c r="GC59" s="223"/>
      <c r="GD59" s="223"/>
      <c r="GE59" s="223"/>
      <c r="GF59" s="223"/>
      <c r="GG59" s="223"/>
      <c r="GH59" s="223"/>
      <c r="GI59" s="223"/>
      <c r="GJ59" s="223"/>
      <c r="GK59" s="223"/>
      <c r="GL59" s="223"/>
      <c r="GM59" s="223"/>
      <c r="GN59" s="223"/>
      <c r="GO59" s="223"/>
      <c r="GP59" s="223"/>
      <c r="GQ59" s="223"/>
      <c r="GR59" s="223"/>
      <c r="GS59" s="223"/>
      <c r="GT59" s="223"/>
      <c r="GU59" s="223"/>
      <c r="GV59" s="223"/>
      <c r="GW59" s="223"/>
      <c r="GX59" s="223"/>
      <c r="GY59" s="223"/>
      <c r="GZ59" s="223"/>
      <c r="HA59" s="223"/>
      <c r="HB59" s="223"/>
      <c r="HC59" s="223"/>
      <c r="HD59" s="223"/>
      <c r="HE59" s="223"/>
      <c r="HF59" s="223"/>
      <c r="HG59" s="223"/>
      <c r="HH59" s="223"/>
      <c r="HI59" s="223"/>
      <c r="HJ59" s="223"/>
      <c r="HK59" s="223"/>
      <c r="HL59" s="223"/>
      <c r="HM59" s="223"/>
      <c r="HN59" s="223"/>
      <c r="HO59" s="223"/>
      <c r="HP59" s="223"/>
      <c r="HQ59" s="223"/>
      <c r="HR59" s="223"/>
      <c r="HS59" s="223"/>
      <c r="HT59" s="223"/>
      <c r="HU59" s="223"/>
      <c r="HV59" s="223"/>
      <c r="HW59" s="223"/>
      <c r="HX59" s="223"/>
      <c r="HY59" s="223"/>
      <c r="HZ59" s="223"/>
      <c r="IA59" s="223"/>
      <c r="IB59" s="223"/>
      <c r="IC59" s="223"/>
      <c r="ID59" s="223"/>
      <c r="IE59" s="223"/>
      <c r="IF59" s="223"/>
      <c r="IG59" s="223"/>
      <c r="IH59" s="223"/>
      <c r="II59" s="223"/>
      <c r="IJ59" s="223"/>
      <c r="IK59" s="223"/>
      <c r="IL59" s="223"/>
      <c r="IM59" s="223"/>
      <c r="IN59" s="223"/>
      <c r="IO59" s="223"/>
      <c r="IP59" s="223"/>
      <c r="IQ59" s="223"/>
      <c r="IR59" s="223"/>
      <c r="IS59" s="223"/>
      <c r="IT59" s="223"/>
      <c r="IU59" s="223"/>
      <c r="IV59" s="223"/>
      <c r="IW59" s="128"/>
    </row>
    <row r="60" spans="1:257" customFormat="1" ht="12" customHeight="1">
      <c r="A60" s="338" t="s">
        <v>81</v>
      </c>
      <c r="B60" s="678">
        <v>977.38271875999999</v>
      </c>
      <c r="C60" s="430">
        <v>1100</v>
      </c>
      <c r="D60" s="431">
        <v>1855</v>
      </c>
      <c r="E60" s="678">
        <v>-501.69352195000005</v>
      </c>
      <c r="F60" s="430">
        <v>-462</v>
      </c>
      <c r="G60" s="431">
        <v>-590</v>
      </c>
      <c r="H60" s="678">
        <v>475.68919680999994</v>
      </c>
      <c r="I60" s="430">
        <v>637</v>
      </c>
      <c r="J60" s="430">
        <v>1265</v>
      </c>
      <c r="K60" s="225"/>
      <c r="L60" s="223"/>
      <c r="M60" s="223"/>
      <c r="N60" s="223"/>
      <c r="O60" s="223"/>
      <c r="P60" s="223"/>
      <c r="Q60" s="223"/>
      <c r="R60" s="223"/>
      <c r="S60" s="223"/>
      <c r="T60" s="223"/>
      <c r="U60" s="223"/>
      <c r="V60" s="223"/>
      <c r="W60" s="223"/>
      <c r="X60" s="223"/>
      <c r="Y60" s="223"/>
      <c r="Z60" s="223"/>
      <c r="AA60" s="223"/>
      <c r="AB60" s="223"/>
      <c r="AC60" s="223"/>
      <c r="AD60" s="223"/>
      <c r="AE60" s="223"/>
      <c r="AF60" s="223"/>
      <c r="AG60" s="223"/>
      <c r="AH60" s="223"/>
      <c r="AI60" s="223"/>
      <c r="AJ60" s="223"/>
      <c r="AK60" s="223"/>
      <c r="AL60" s="223"/>
      <c r="AM60" s="223"/>
      <c r="AN60" s="223"/>
      <c r="AO60" s="223"/>
      <c r="AP60" s="223"/>
      <c r="AQ60" s="223"/>
      <c r="AR60" s="223"/>
      <c r="AS60" s="223"/>
      <c r="AT60" s="223"/>
      <c r="AU60" s="223"/>
      <c r="AV60" s="223"/>
      <c r="AW60" s="223"/>
      <c r="AX60" s="223"/>
      <c r="AY60" s="223"/>
      <c r="AZ60" s="223"/>
      <c r="BA60" s="223"/>
      <c r="BB60" s="223"/>
      <c r="BC60" s="223"/>
      <c r="BD60" s="223"/>
      <c r="BE60" s="223"/>
      <c r="BF60" s="223"/>
      <c r="BG60" s="223"/>
      <c r="BH60" s="223"/>
      <c r="BI60" s="223"/>
      <c r="BJ60" s="223"/>
      <c r="BK60" s="223"/>
      <c r="BL60" s="223"/>
      <c r="BM60" s="223"/>
      <c r="BN60" s="223"/>
      <c r="BO60" s="223"/>
      <c r="BP60" s="223"/>
      <c r="BQ60" s="223"/>
      <c r="BR60" s="223"/>
      <c r="BS60" s="223"/>
      <c r="BT60" s="223"/>
      <c r="BU60" s="223"/>
      <c r="BV60" s="223"/>
      <c r="BW60" s="223"/>
      <c r="BX60" s="223"/>
      <c r="BY60" s="223"/>
      <c r="BZ60" s="223"/>
      <c r="CA60" s="223"/>
      <c r="CB60" s="223"/>
      <c r="CC60" s="223"/>
      <c r="CD60" s="223"/>
      <c r="CE60" s="223"/>
      <c r="CF60" s="223"/>
      <c r="CG60" s="223"/>
      <c r="CH60" s="223"/>
      <c r="CI60" s="223"/>
      <c r="CJ60" s="223"/>
      <c r="CK60" s="223"/>
      <c r="CL60" s="223"/>
      <c r="CM60" s="223"/>
      <c r="CN60" s="223"/>
      <c r="CO60" s="223"/>
      <c r="CP60" s="223"/>
      <c r="CQ60" s="223"/>
      <c r="CR60" s="223"/>
      <c r="CS60" s="223"/>
      <c r="CT60" s="223"/>
      <c r="CU60" s="223"/>
      <c r="CV60" s="223"/>
      <c r="CW60" s="223"/>
      <c r="CX60" s="223"/>
      <c r="CY60" s="223"/>
      <c r="CZ60" s="223"/>
      <c r="DA60" s="223"/>
      <c r="DB60" s="223"/>
      <c r="DC60" s="223"/>
      <c r="DD60" s="223"/>
      <c r="DE60" s="223"/>
      <c r="DF60" s="223"/>
      <c r="DG60" s="223"/>
      <c r="DH60" s="223"/>
      <c r="DI60" s="223"/>
      <c r="DJ60" s="223"/>
      <c r="DK60" s="223"/>
      <c r="DL60" s="223"/>
      <c r="DM60" s="223"/>
      <c r="DN60" s="223"/>
      <c r="DO60" s="223"/>
      <c r="DP60" s="223"/>
      <c r="DQ60" s="223"/>
      <c r="DR60" s="223"/>
      <c r="DS60" s="223"/>
      <c r="DT60" s="223"/>
      <c r="DU60" s="223"/>
      <c r="DV60" s="223"/>
      <c r="DW60" s="223"/>
      <c r="DX60" s="223"/>
      <c r="DY60" s="223"/>
      <c r="DZ60" s="223"/>
      <c r="EA60" s="223"/>
      <c r="EB60" s="223"/>
      <c r="EC60" s="223"/>
      <c r="ED60" s="223"/>
      <c r="EE60" s="223"/>
      <c r="EF60" s="223"/>
      <c r="EG60" s="223"/>
      <c r="EH60" s="223"/>
      <c r="EI60" s="223"/>
      <c r="EJ60" s="223"/>
      <c r="EK60" s="223"/>
      <c r="EL60" s="223"/>
      <c r="EM60" s="223"/>
      <c r="EN60" s="223"/>
      <c r="EO60" s="223"/>
      <c r="EP60" s="223"/>
      <c r="EQ60" s="223"/>
      <c r="ER60" s="223"/>
      <c r="ES60" s="223"/>
      <c r="ET60" s="223"/>
      <c r="EU60" s="223"/>
      <c r="EV60" s="223"/>
      <c r="EW60" s="223"/>
      <c r="EX60" s="223"/>
      <c r="EY60" s="223"/>
      <c r="EZ60" s="223"/>
      <c r="FA60" s="223"/>
      <c r="FB60" s="223"/>
      <c r="FC60" s="223"/>
      <c r="FD60" s="223"/>
      <c r="FE60" s="223"/>
      <c r="FF60" s="223"/>
      <c r="FG60" s="223"/>
      <c r="FH60" s="223"/>
      <c r="FI60" s="223"/>
      <c r="FJ60" s="223"/>
      <c r="FK60" s="223"/>
      <c r="FL60" s="223"/>
      <c r="FM60" s="223"/>
      <c r="FN60" s="223"/>
      <c r="FO60" s="223"/>
      <c r="FP60" s="223"/>
      <c r="FQ60" s="223"/>
      <c r="FR60" s="223"/>
      <c r="FS60" s="223"/>
      <c r="FT60" s="223"/>
      <c r="FU60" s="223"/>
      <c r="FV60" s="223"/>
      <c r="FW60" s="223"/>
      <c r="FX60" s="223"/>
      <c r="FY60" s="223"/>
      <c r="FZ60" s="223"/>
      <c r="GA60" s="223"/>
      <c r="GB60" s="223"/>
      <c r="GC60" s="223"/>
      <c r="GD60" s="223"/>
      <c r="GE60" s="223"/>
      <c r="GF60" s="223"/>
      <c r="GG60" s="223"/>
      <c r="GH60" s="223"/>
      <c r="GI60" s="223"/>
      <c r="GJ60" s="223"/>
      <c r="GK60" s="223"/>
      <c r="GL60" s="223"/>
      <c r="GM60" s="223"/>
      <c r="GN60" s="223"/>
      <c r="GO60" s="223"/>
      <c r="GP60" s="223"/>
      <c r="GQ60" s="223"/>
      <c r="GR60" s="223"/>
      <c r="GS60" s="223"/>
      <c r="GT60" s="223"/>
      <c r="GU60" s="223"/>
      <c r="GV60" s="223"/>
      <c r="GW60" s="223"/>
      <c r="GX60" s="223"/>
      <c r="GY60" s="223"/>
      <c r="GZ60" s="223"/>
      <c r="HA60" s="223"/>
      <c r="HB60" s="223"/>
      <c r="HC60" s="223"/>
      <c r="HD60" s="223"/>
      <c r="HE60" s="223"/>
      <c r="HF60" s="223"/>
      <c r="HG60" s="223"/>
      <c r="HH60" s="223"/>
      <c r="HI60" s="223"/>
      <c r="HJ60" s="223"/>
      <c r="HK60" s="223"/>
      <c r="HL60" s="223"/>
      <c r="HM60" s="223"/>
      <c r="HN60" s="223"/>
      <c r="HO60" s="223"/>
      <c r="HP60" s="223"/>
      <c r="HQ60" s="223"/>
      <c r="HR60" s="223"/>
      <c r="HS60" s="223"/>
      <c r="HT60" s="223"/>
      <c r="HU60" s="223"/>
      <c r="HV60" s="223"/>
      <c r="HW60" s="223"/>
      <c r="HX60" s="223"/>
      <c r="HY60" s="223"/>
      <c r="HZ60" s="223"/>
      <c r="IA60" s="223"/>
      <c r="IB60" s="223"/>
      <c r="IC60" s="223"/>
      <c r="ID60" s="223"/>
      <c r="IE60" s="223"/>
      <c r="IF60" s="223"/>
      <c r="IG60" s="223"/>
      <c r="IH60" s="223"/>
      <c r="II60" s="223"/>
      <c r="IJ60" s="223"/>
      <c r="IK60" s="223"/>
      <c r="IL60" s="223"/>
      <c r="IM60" s="223"/>
      <c r="IN60" s="223"/>
      <c r="IO60" s="223"/>
      <c r="IP60" s="223"/>
      <c r="IQ60" s="223"/>
      <c r="IR60" s="223"/>
      <c r="IS60" s="223"/>
      <c r="IT60" s="223"/>
      <c r="IU60" s="223"/>
      <c r="IV60" s="223"/>
      <c r="IW60" s="128"/>
    </row>
    <row r="61" spans="1:257" customFormat="1" ht="12" customHeight="1">
      <c r="A61" s="338" t="s">
        <v>82</v>
      </c>
      <c r="B61" s="678">
        <v>0</v>
      </c>
      <c r="C61" s="430">
        <v>0</v>
      </c>
      <c r="D61" s="431">
        <v>42</v>
      </c>
      <c r="E61" s="678">
        <v>0</v>
      </c>
      <c r="F61" s="430">
        <v>0</v>
      </c>
      <c r="G61" s="431">
        <v>-41</v>
      </c>
      <c r="H61" s="678">
        <v>0</v>
      </c>
      <c r="I61" s="430">
        <v>0</v>
      </c>
      <c r="J61" s="430">
        <v>0</v>
      </c>
      <c r="K61" s="225"/>
      <c r="L61" s="223"/>
      <c r="M61" s="223"/>
      <c r="N61" s="223"/>
      <c r="O61" s="223"/>
      <c r="P61" s="223"/>
      <c r="Q61" s="223"/>
      <c r="R61" s="223"/>
      <c r="S61" s="223"/>
      <c r="T61" s="223"/>
      <c r="U61" s="223"/>
      <c r="V61" s="223"/>
      <c r="W61" s="223"/>
      <c r="X61" s="223"/>
      <c r="Y61" s="223"/>
      <c r="Z61" s="223"/>
      <c r="AA61" s="223"/>
      <c r="AB61" s="223"/>
      <c r="AC61" s="223"/>
      <c r="AD61" s="223"/>
      <c r="AE61" s="223"/>
      <c r="AF61" s="223"/>
      <c r="AG61" s="223"/>
      <c r="AH61" s="223"/>
      <c r="AI61" s="223"/>
      <c r="AJ61" s="223"/>
      <c r="AK61" s="223"/>
      <c r="AL61" s="223"/>
      <c r="AM61" s="223"/>
      <c r="AN61" s="223"/>
      <c r="AO61" s="223"/>
      <c r="AP61" s="223"/>
      <c r="AQ61" s="223"/>
      <c r="AR61" s="223"/>
      <c r="AS61" s="223"/>
      <c r="AT61" s="223"/>
      <c r="AU61" s="223"/>
      <c r="AV61" s="223"/>
      <c r="AW61" s="223"/>
      <c r="AX61" s="223"/>
      <c r="AY61" s="223"/>
      <c r="AZ61" s="223"/>
      <c r="BA61" s="223"/>
      <c r="BB61" s="223"/>
      <c r="BC61" s="223"/>
      <c r="BD61" s="223"/>
      <c r="BE61" s="223"/>
      <c r="BF61" s="223"/>
      <c r="BG61" s="223"/>
      <c r="BH61" s="223"/>
      <c r="BI61" s="223"/>
      <c r="BJ61" s="223"/>
      <c r="BK61" s="223"/>
      <c r="BL61" s="223"/>
      <c r="BM61" s="223"/>
      <c r="BN61" s="223"/>
      <c r="BO61" s="223"/>
      <c r="BP61" s="223"/>
      <c r="BQ61" s="223"/>
      <c r="BR61" s="223"/>
      <c r="BS61" s="223"/>
      <c r="BT61" s="223"/>
      <c r="BU61" s="223"/>
      <c r="BV61" s="223"/>
      <c r="BW61" s="223"/>
      <c r="BX61" s="223"/>
      <c r="BY61" s="223"/>
      <c r="BZ61" s="223"/>
      <c r="CA61" s="223"/>
      <c r="CB61" s="223"/>
      <c r="CC61" s="223"/>
      <c r="CD61" s="223"/>
      <c r="CE61" s="223"/>
      <c r="CF61" s="223"/>
      <c r="CG61" s="223"/>
      <c r="CH61" s="223"/>
      <c r="CI61" s="223"/>
      <c r="CJ61" s="223"/>
      <c r="CK61" s="223"/>
      <c r="CL61" s="223"/>
      <c r="CM61" s="223"/>
      <c r="CN61" s="223"/>
      <c r="CO61" s="223"/>
      <c r="CP61" s="223"/>
      <c r="CQ61" s="223"/>
      <c r="CR61" s="223"/>
      <c r="CS61" s="223"/>
      <c r="CT61" s="223"/>
      <c r="CU61" s="223"/>
      <c r="CV61" s="223"/>
      <c r="CW61" s="223"/>
      <c r="CX61" s="223"/>
      <c r="CY61" s="223"/>
      <c r="CZ61" s="223"/>
      <c r="DA61" s="223"/>
      <c r="DB61" s="223"/>
      <c r="DC61" s="223"/>
      <c r="DD61" s="223"/>
      <c r="DE61" s="223"/>
      <c r="DF61" s="223"/>
      <c r="DG61" s="223"/>
      <c r="DH61" s="223"/>
      <c r="DI61" s="223"/>
      <c r="DJ61" s="223"/>
      <c r="DK61" s="223"/>
      <c r="DL61" s="223"/>
      <c r="DM61" s="223"/>
      <c r="DN61" s="223"/>
      <c r="DO61" s="223"/>
      <c r="DP61" s="223"/>
      <c r="DQ61" s="223"/>
      <c r="DR61" s="223"/>
      <c r="DS61" s="223"/>
      <c r="DT61" s="223"/>
      <c r="DU61" s="223"/>
      <c r="DV61" s="223"/>
      <c r="DW61" s="223"/>
      <c r="DX61" s="223"/>
      <c r="DY61" s="223"/>
      <c r="DZ61" s="223"/>
      <c r="EA61" s="223"/>
      <c r="EB61" s="223"/>
      <c r="EC61" s="223"/>
      <c r="ED61" s="223"/>
      <c r="EE61" s="223"/>
      <c r="EF61" s="223"/>
      <c r="EG61" s="223"/>
      <c r="EH61" s="223"/>
      <c r="EI61" s="223"/>
      <c r="EJ61" s="223"/>
      <c r="EK61" s="223"/>
      <c r="EL61" s="223"/>
      <c r="EM61" s="223"/>
      <c r="EN61" s="223"/>
      <c r="EO61" s="223"/>
      <c r="EP61" s="223"/>
      <c r="EQ61" s="223"/>
      <c r="ER61" s="223"/>
      <c r="ES61" s="223"/>
      <c r="ET61" s="223"/>
      <c r="EU61" s="223"/>
      <c r="EV61" s="223"/>
      <c r="EW61" s="223"/>
      <c r="EX61" s="223"/>
      <c r="EY61" s="223"/>
      <c r="EZ61" s="223"/>
      <c r="FA61" s="223"/>
      <c r="FB61" s="223"/>
      <c r="FC61" s="223"/>
      <c r="FD61" s="223"/>
      <c r="FE61" s="223"/>
      <c r="FF61" s="223"/>
      <c r="FG61" s="223"/>
      <c r="FH61" s="223"/>
      <c r="FI61" s="223"/>
      <c r="FJ61" s="223"/>
      <c r="FK61" s="223"/>
      <c r="FL61" s="223"/>
      <c r="FM61" s="223"/>
      <c r="FN61" s="223"/>
      <c r="FO61" s="223"/>
      <c r="FP61" s="223"/>
      <c r="FQ61" s="223"/>
      <c r="FR61" s="223"/>
      <c r="FS61" s="223"/>
      <c r="FT61" s="223"/>
      <c r="FU61" s="223"/>
      <c r="FV61" s="223"/>
      <c r="FW61" s="223"/>
      <c r="FX61" s="223"/>
      <c r="FY61" s="223"/>
      <c r="FZ61" s="223"/>
      <c r="GA61" s="223"/>
      <c r="GB61" s="223"/>
      <c r="GC61" s="223"/>
      <c r="GD61" s="223"/>
      <c r="GE61" s="223"/>
      <c r="GF61" s="223"/>
      <c r="GG61" s="223"/>
      <c r="GH61" s="223"/>
      <c r="GI61" s="223"/>
      <c r="GJ61" s="223"/>
      <c r="GK61" s="223"/>
      <c r="GL61" s="223"/>
      <c r="GM61" s="223"/>
      <c r="GN61" s="223"/>
      <c r="GO61" s="223"/>
      <c r="GP61" s="223"/>
      <c r="GQ61" s="223"/>
      <c r="GR61" s="223"/>
      <c r="GS61" s="223"/>
      <c r="GT61" s="223"/>
      <c r="GU61" s="223"/>
      <c r="GV61" s="223"/>
      <c r="GW61" s="223"/>
      <c r="GX61" s="223"/>
      <c r="GY61" s="223"/>
      <c r="GZ61" s="223"/>
      <c r="HA61" s="223"/>
      <c r="HB61" s="223"/>
      <c r="HC61" s="223"/>
      <c r="HD61" s="223"/>
      <c r="HE61" s="223"/>
      <c r="HF61" s="223"/>
      <c r="HG61" s="223"/>
      <c r="HH61" s="223"/>
      <c r="HI61" s="223"/>
      <c r="HJ61" s="223"/>
      <c r="HK61" s="223"/>
      <c r="HL61" s="223"/>
      <c r="HM61" s="223"/>
      <c r="HN61" s="223"/>
      <c r="HO61" s="223"/>
      <c r="HP61" s="223"/>
      <c r="HQ61" s="223"/>
      <c r="HR61" s="223"/>
      <c r="HS61" s="223"/>
      <c r="HT61" s="223"/>
      <c r="HU61" s="223"/>
      <c r="HV61" s="223"/>
      <c r="HW61" s="223"/>
      <c r="HX61" s="223"/>
      <c r="HY61" s="223"/>
      <c r="HZ61" s="223"/>
      <c r="IA61" s="223"/>
      <c r="IB61" s="223"/>
      <c r="IC61" s="223"/>
      <c r="ID61" s="223"/>
      <c r="IE61" s="223"/>
      <c r="IF61" s="223"/>
      <c r="IG61" s="223"/>
      <c r="IH61" s="223"/>
      <c r="II61" s="223"/>
      <c r="IJ61" s="223"/>
      <c r="IK61" s="223"/>
      <c r="IL61" s="223"/>
      <c r="IM61" s="223"/>
      <c r="IN61" s="223"/>
      <c r="IO61" s="223"/>
      <c r="IP61" s="223"/>
      <c r="IQ61" s="223"/>
      <c r="IR61" s="223"/>
      <c r="IS61" s="223"/>
      <c r="IT61" s="223"/>
      <c r="IU61" s="223"/>
      <c r="IV61" s="223"/>
      <c r="IW61" s="128"/>
    </row>
    <row r="62" spans="1:257" customFormat="1" ht="12" customHeight="1">
      <c r="A62" s="338" t="s">
        <v>83</v>
      </c>
      <c r="B62" s="678">
        <v>1825.1009944699999</v>
      </c>
      <c r="C62" s="430">
        <v>1795</v>
      </c>
      <c r="D62" s="431">
        <v>859</v>
      </c>
      <c r="E62" s="678">
        <v>-726.18166048000001</v>
      </c>
      <c r="F62" s="430">
        <v>-541</v>
      </c>
      <c r="G62" s="431">
        <v>-363</v>
      </c>
      <c r="H62" s="678">
        <v>1098.9193339899998</v>
      </c>
      <c r="I62" s="430">
        <v>1254</v>
      </c>
      <c r="J62" s="430">
        <v>495</v>
      </c>
      <c r="K62" s="225"/>
      <c r="L62" s="223"/>
      <c r="M62" s="223"/>
      <c r="N62" s="223"/>
      <c r="O62" s="223"/>
      <c r="P62" s="223"/>
      <c r="Q62" s="223"/>
      <c r="R62" s="223"/>
      <c r="S62" s="223"/>
      <c r="T62" s="223"/>
      <c r="U62" s="223"/>
      <c r="V62" s="223"/>
      <c r="W62" s="223"/>
      <c r="X62" s="223"/>
      <c r="Y62" s="223"/>
      <c r="Z62" s="223"/>
      <c r="AA62" s="223"/>
      <c r="AB62" s="223"/>
      <c r="AC62" s="223"/>
      <c r="AD62" s="223"/>
      <c r="AE62" s="223"/>
      <c r="AF62" s="223"/>
      <c r="AG62" s="223"/>
      <c r="AH62" s="223"/>
      <c r="AI62" s="223"/>
      <c r="AJ62" s="223"/>
      <c r="AK62" s="223"/>
      <c r="AL62" s="223"/>
      <c r="AM62" s="223"/>
      <c r="AN62" s="223"/>
      <c r="AO62" s="223"/>
      <c r="AP62" s="223"/>
      <c r="AQ62" s="223"/>
      <c r="AR62" s="223"/>
      <c r="AS62" s="223"/>
      <c r="AT62" s="223"/>
      <c r="AU62" s="223"/>
      <c r="AV62" s="223"/>
      <c r="AW62" s="223"/>
      <c r="AX62" s="223"/>
      <c r="AY62" s="223"/>
      <c r="AZ62" s="223"/>
      <c r="BA62" s="223"/>
      <c r="BB62" s="223"/>
      <c r="BC62" s="223"/>
      <c r="BD62" s="223"/>
      <c r="BE62" s="223"/>
      <c r="BF62" s="223"/>
      <c r="BG62" s="223"/>
      <c r="BH62" s="223"/>
      <c r="BI62" s="223"/>
      <c r="BJ62" s="223"/>
      <c r="BK62" s="223"/>
      <c r="BL62" s="223"/>
      <c r="BM62" s="223"/>
      <c r="BN62" s="223"/>
      <c r="BO62" s="223"/>
      <c r="BP62" s="223"/>
      <c r="BQ62" s="223"/>
      <c r="BR62" s="223"/>
      <c r="BS62" s="223"/>
      <c r="BT62" s="223"/>
      <c r="BU62" s="223"/>
      <c r="BV62" s="223"/>
      <c r="BW62" s="223"/>
      <c r="BX62" s="223"/>
      <c r="BY62" s="223"/>
      <c r="BZ62" s="223"/>
      <c r="CA62" s="223"/>
      <c r="CB62" s="223"/>
      <c r="CC62" s="223"/>
      <c r="CD62" s="223"/>
      <c r="CE62" s="223"/>
      <c r="CF62" s="223"/>
      <c r="CG62" s="223"/>
      <c r="CH62" s="223"/>
      <c r="CI62" s="223"/>
      <c r="CJ62" s="223"/>
      <c r="CK62" s="223"/>
      <c r="CL62" s="223"/>
      <c r="CM62" s="223"/>
      <c r="CN62" s="223"/>
      <c r="CO62" s="223"/>
      <c r="CP62" s="223"/>
      <c r="CQ62" s="223"/>
      <c r="CR62" s="223"/>
      <c r="CS62" s="223"/>
      <c r="CT62" s="223"/>
      <c r="CU62" s="223"/>
      <c r="CV62" s="223"/>
      <c r="CW62" s="223"/>
      <c r="CX62" s="223"/>
      <c r="CY62" s="223"/>
      <c r="CZ62" s="223"/>
      <c r="DA62" s="223"/>
      <c r="DB62" s="223"/>
      <c r="DC62" s="223"/>
      <c r="DD62" s="223"/>
      <c r="DE62" s="223"/>
      <c r="DF62" s="223"/>
      <c r="DG62" s="223"/>
      <c r="DH62" s="223"/>
      <c r="DI62" s="223"/>
      <c r="DJ62" s="223"/>
      <c r="DK62" s="223"/>
      <c r="DL62" s="223"/>
      <c r="DM62" s="223"/>
      <c r="DN62" s="223"/>
      <c r="DO62" s="223"/>
      <c r="DP62" s="223"/>
      <c r="DQ62" s="223"/>
      <c r="DR62" s="223"/>
      <c r="DS62" s="223"/>
      <c r="DT62" s="223"/>
      <c r="DU62" s="223"/>
      <c r="DV62" s="223"/>
      <c r="DW62" s="223"/>
      <c r="DX62" s="223"/>
      <c r="DY62" s="223"/>
      <c r="DZ62" s="223"/>
      <c r="EA62" s="223"/>
      <c r="EB62" s="223"/>
      <c r="EC62" s="223"/>
      <c r="ED62" s="223"/>
      <c r="EE62" s="223"/>
      <c r="EF62" s="223"/>
      <c r="EG62" s="223"/>
      <c r="EH62" s="223"/>
      <c r="EI62" s="223"/>
      <c r="EJ62" s="223"/>
      <c r="EK62" s="223"/>
      <c r="EL62" s="223"/>
      <c r="EM62" s="223"/>
      <c r="EN62" s="223"/>
      <c r="EO62" s="223"/>
      <c r="EP62" s="223"/>
      <c r="EQ62" s="223"/>
      <c r="ER62" s="223"/>
      <c r="ES62" s="223"/>
      <c r="ET62" s="223"/>
      <c r="EU62" s="223"/>
      <c r="EV62" s="223"/>
      <c r="EW62" s="223"/>
      <c r="EX62" s="223"/>
      <c r="EY62" s="223"/>
      <c r="EZ62" s="223"/>
      <c r="FA62" s="223"/>
      <c r="FB62" s="223"/>
      <c r="FC62" s="223"/>
      <c r="FD62" s="223"/>
      <c r="FE62" s="223"/>
      <c r="FF62" s="223"/>
      <c r="FG62" s="223"/>
      <c r="FH62" s="223"/>
      <c r="FI62" s="223"/>
      <c r="FJ62" s="223"/>
      <c r="FK62" s="223"/>
      <c r="FL62" s="223"/>
      <c r="FM62" s="223"/>
      <c r="FN62" s="223"/>
      <c r="FO62" s="223"/>
      <c r="FP62" s="223"/>
      <c r="FQ62" s="223"/>
      <c r="FR62" s="223"/>
      <c r="FS62" s="223"/>
      <c r="FT62" s="223"/>
      <c r="FU62" s="223"/>
      <c r="FV62" s="223"/>
      <c r="FW62" s="223"/>
      <c r="FX62" s="223"/>
      <c r="FY62" s="223"/>
      <c r="FZ62" s="223"/>
      <c r="GA62" s="223"/>
      <c r="GB62" s="223"/>
      <c r="GC62" s="223"/>
      <c r="GD62" s="223"/>
      <c r="GE62" s="223"/>
      <c r="GF62" s="223"/>
      <c r="GG62" s="223"/>
      <c r="GH62" s="223"/>
      <c r="GI62" s="223"/>
      <c r="GJ62" s="223"/>
      <c r="GK62" s="223"/>
      <c r="GL62" s="223"/>
      <c r="GM62" s="223"/>
      <c r="GN62" s="223"/>
      <c r="GO62" s="223"/>
      <c r="GP62" s="223"/>
      <c r="GQ62" s="223"/>
      <c r="GR62" s="223"/>
      <c r="GS62" s="223"/>
      <c r="GT62" s="223"/>
      <c r="GU62" s="223"/>
      <c r="GV62" s="223"/>
      <c r="GW62" s="223"/>
      <c r="GX62" s="223"/>
      <c r="GY62" s="223"/>
      <c r="GZ62" s="223"/>
      <c r="HA62" s="223"/>
      <c r="HB62" s="223"/>
      <c r="HC62" s="223"/>
      <c r="HD62" s="223"/>
      <c r="HE62" s="223"/>
      <c r="HF62" s="223"/>
      <c r="HG62" s="223"/>
      <c r="HH62" s="223"/>
      <c r="HI62" s="223"/>
      <c r="HJ62" s="223"/>
      <c r="HK62" s="223"/>
      <c r="HL62" s="223"/>
      <c r="HM62" s="223"/>
      <c r="HN62" s="223"/>
      <c r="HO62" s="223"/>
      <c r="HP62" s="223"/>
      <c r="HQ62" s="223"/>
      <c r="HR62" s="223"/>
      <c r="HS62" s="223"/>
      <c r="HT62" s="223"/>
      <c r="HU62" s="223"/>
      <c r="HV62" s="223"/>
      <c r="HW62" s="223"/>
      <c r="HX62" s="223"/>
      <c r="HY62" s="223"/>
      <c r="HZ62" s="223"/>
      <c r="IA62" s="223"/>
      <c r="IB62" s="223"/>
      <c r="IC62" s="223"/>
      <c r="ID62" s="223"/>
      <c r="IE62" s="223"/>
      <c r="IF62" s="223"/>
      <c r="IG62" s="223"/>
      <c r="IH62" s="223"/>
      <c r="II62" s="223"/>
      <c r="IJ62" s="223"/>
      <c r="IK62" s="223"/>
      <c r="IL62" s="223"/>
      <c r="IM62" s="223"/>
      <c r="IN62" s="223"/>
      <c r="IO62" s="223"/>
      <c r="IP62" s="223"/>
      <c r="IQ62" s="223"/>
      <c r="IR62" s="223"/>
      <c r="IS62" s="223"/>
      <c r="IT62" s="223"/>
      <c r="IU62" s="223"/>
      <c r="IV62" s="223"/>
      <c r="IW62" s="128"/>
    </row>
    <row r="63" spans="1:257" customFormat="1" ht="12" customHeight="1">
      <c r="A63" s="338" t="s">
        <v>84</v>
      </c>
      <c r="B63" s="678">
        <v>1019.5559007353</v>
      </c>
      <c r="C63" s="430">
        <v>1168</v>
      </c>
      <c r="D63" s="431">
        <v>1899</v>
      </c>
      <c r="E63" s="678">
        <v>-550.00724926999999</v>
      </c>
      <c r="F63" s="430">
        <v>-607</v>
      </c>
      <c r="G63" s="431">
        <v>-937</v>
      </c>
      <c r="H63" s="678">
        <v>469.54865146530005</v>
      </c>
      <c r="I63" s="430">
        <v>561</v>
      </c>
      <c r="J63" s="430">
        <v>962</v>
      </c>
      <c r="K63" s="225"/>
      <c r="L63" s="223"/>
      <c r="M63" s="223"/>
      <c r="N63" s="223"/>
      <c r="O63" s="223"/>
      <c r="P63" s="223"/>
      <c r="Q63" s="223"/>
      <c r="R63" s="223"/>
      <c r="S63" s="223"/>
      <c r="T63" s="223"/>
      <c r="U63" s="223"/>
      <c r="V63" s="223"/>
      <c r="W63" s="223"/>
      <c r="X63" s="223"/>
      <c r="Y63" s="223"/>
      <c r="Z63" s="223"/>
      <c r="AA63" s="223"/>
      <c r="AB63" s="223"/>
      <c r="AC63" s="223"/>
      <c r="AD63" s="223"/>
      <c r="AE63" s="223"/>
      <c r="AF63" s="223"/>
      <c r="AG63" s="223"/>
      <c r="AH63" s="223"/>
      <c r="AI63" s="223"/>
      <c r="AJ63" s="223"/>
      <c r="AK63" s="223"/>
      <c r="AL63" s="223"/>
      <c r="AM63" s="223"/>
      <c r="AN63" s="223"/>
      <c r="AO63" s="223"/>
      <c r="AP63" s="223"/>
      <c r="AQ63" s="223"/>
      <c r="AR63" s="223"/>
      <c r="AS63" s="223"/>
      <c r="AT63" s="223"/>
      <c r="AU63" s="223"/>
      <c r="AV63" s="223"/>
      <c r="AW63" s="223"/>
      <c r="AX63" s="223"/>
      <c r="AY63" s="223"/>
      <c r="AZ63" s="223"/>
      <c r="BA63" s="223"/>
      <c r="BB63" s="223"/>
      <c r="BC63" s="223"/>
      <c r="BD63" s="223"/>
      <c r="BE63" s="223"/>
      <c r="BF63" s="223"/>
      <c r="BG63" s="223"/>
      <c r="BH63" s="223"/>
      <c r="BI63" s="223"/>
      <c r="BJ63" s="223"/>
      <c r="BK63" s="223"/>
      <c r="BL63" s="223"/>
      <c r="BM63" s="223"/>
      <c r="BN63" s="223"/>
      <c r="BO63" s="223"/>
      <c r="BP63" s="223"/>
      <c r="BQ63" s="223"/>
      <c r="BR63" s="223"/>
      <c r="BS63" s="223"/>
      <c r="BT63" s="223"/>
      <c r="BU63" s="223"/>
      <c r="BV63" s="223"/>
      <c r="BW63" s="223"/>
      <c r="BX63" s="223"/>
      <c r="BY63" s="223"/>
      <c r="BZ63" s="223"/>
      <c r="CA63" s="223"/>
      <c r="CB63" s="223"/>
      <c r="CC63" s="223"/>
      <c r="CD63" s="223"/>
      <c r="CE63" s="223"/>
      <c r="CF63" s="223"/>
      <c r="CG63" s="223"/>
      <c r="CH63" s="223"/>
      <c r="CI63" s="223"/>
      <c r="CJ63" s="223"/>
      <c r="CK63" s="223"/>
      <c r="CL63" s="223"/>
      <c r="CM63" s="223"/>
      <c r="CN63" s="223"/>
      <c r="CO63" s="223"/>
      <c r="CP63" s="223"/>
      <c r="CQ63" s="223"/>
      <c r="CR63" s="223"/>
      <c r="CS63" s="223"/>
      <c r="CT63" s="223"/>
      <c r="CU63" s="223"/>
      <c r="CV63" s="223"/>
      <c r="CW63" s="223"/>
      <c r="CX63" s="223"/>
      <c r="CY63" s="223"/>
      <c r="CZ63" s="223"/>
      <c r="DA63" s="223"/>
      <c r="DB63" s="223"/>
      <c r="DC63" s="223"/>
      <c r="DD63" s="223"/>
      <c r="DE63" s="223"/>
      <c r="DF63" s="223"/>
      <c r="DG63" s="223"/>
      <c r="DH63" s="223"/>
      <c r="DI63" s="223"/>
      <c r="DJ63" s="223"/>
      <c r="DK63" s="223"/>
      <c r="DL63" s="223"/>
      <c r="DM63" s="223"/>
      <c r="DN63" s="223"/>
      <c r="DO63" s="223"/>
      <c r="DP63" s="223"/>
      <c r="DQ63" s="223"/>
      <c r="DR63" s="223"/>
      <c r="DS63" s="223"/>
      <c r="DT63" s="223"/>
      <c r="DU63" s="223"/>
      <c r="DV63" s="223"/>
      <c r="DW63" s="223"/>
      <c r="DX63" s="223"/>
      <c r="DY63" s="223"/>
      <c r="DZ63" s="223"/>
      <c r="EA63" s="223"/>
      <c r="EB63" s="223"/>
      <c r="EC63" s="223"/>
      <c r="ED63" s="223"/>
      <c r="EE63" s="223"/>
      <c r="EF63" s="223"/>
      <c r="EG63" s="223"/>
      <c r="EH63" s="223"/>
      <c r="EI63" s="223"/>
      <c r="EJ63" s="223"/>
      <c r="EK63" s="223"/>
      <c r="EL63" s="223"/>
      <c r="EM63" s="223"/>
      <c r="EN63" s="223"/>
      <c r="EO63" s="223"/>
      <c r="EP63" s="223"/>
      <c r="EQ63" s="223"/>
      <c r="ER63" s="223"/>
      <c r="ES63" s="223"/>
      <c r="ET63" s="223"/>
      <c r="EU63" s="223"/>
      <c r="EV63" s="223"/>
      <c r="EW63" s="223"/>
      <c r="EX63" s="223"/>
      <c r="EY63" s="223"/>
      <c r="EZ63" s="223"/>
      <c r="FA63" s="223"/>
      <c r="FB63" s="223"/>
      <c r="FC63" s="223"/>
      <c r="FD63" s="223"/>
      <c r="FE63" s="223"/>
      <c r="FF63" s="223"/>
      <c r="FG63" s="223"/>
      <c r="FH63" s="223"/>
      <c r="FI63" s="223"/>
      <c r="FJ63" s="223"/>
      <c r="FK63" s="223"/>
      <c r="FL63" s="223"/>
      <c r="FM63" s="223"/>
      <c r="FN63" s="223"/>
      <c r="FO63" s="223"/>
      <c r="FP63" s="223"/>
      <c r="FQ63" s="223"/>
      <c r="FR63" s="223"/>
      <c r="FS63" s="223"/>
      <c r="FT63" s="223"/>
      <c r="FU63" s="223"/>
      <c r="FV63" s="223"/>
      <c r="FW63" s="223"/>
      <c r="FX63" s="223"/>
      <c r="FY63" s="223"/>
      <c r="FZ63" s="223"/>
      <c r="GA63" s="223"/>
      <c r="GB63" s="223"/>
      <c r="GC63" s="223"/>
      <c r="GD63" s="223"/>
      <c r="GE63" s="223"/>
      <c r="GF63" s="223"/>
      <c r="GG63" s="223"/>
      <c r="GH63" s="223"/>
      <c r="GI63" s="223"/>
      <c r="GJ63" s="223"/>
      <c r="GK63" s="223"/>
      <c r="GL63" s="223"/>
      <c r="GM63" s="223"/>
      <c r="GN63" s="223"/>
      <c r="GO63" s="223"/>
      <c r="GP63" s="223"/>
      <c r="GQ63" s="223"/>
      <c r="GR63" s="223"/>
      <c r="GS63" s="223"/>
      <c r="GT63" s="223"/>
      <c r="GU63" s="223"/>
      <c r="GV63" s="223"/>
      <c r="GW63" s="223"/>
      <c r="GX63" s="223"/>
      <c r="GY63" s="223"/>
      <c r="GZ63" s="223"/>
      <c r="HA63" s="223"/>
      <c r="HB63" s="223"/>
      <c r="HC63" s="223"/>
      <c r="HD63" s="223"/>
      <c r="HE63" s="223"/>
      <c r="HF63" s="223"/>
      <c r="HG63" s="223"/>
      <c r="HH63" s="223"/>
      <c r="HI63" s="223"/>
      <c r="HJ63" s="223"/>
      <c r="HK63" s="223"/>
      <c r="HL63" s="223"/>
      <c r="HM63" s="223"/>
      <c r="HN63" s="223"/>
      <c r="HO63" s="223"/>
      <c r="HP63" s="223"/>
      <c r="HQ63" s="223"/>
      <c r="HR63" s="223"/>
      <c r="HS63" s="223"/>
      <c r="HT63" s="223"/>
      <c r="HU63" s="223"/>
      <c r="HV63" s="223"/>
      <c r="HW63" s="223"/>
      <c r="HX63" s="223"/>
      <c r="HY63" s="223"/>
      <c r="HZ63" s="223"/>
      <c r="IA63" s="223"/>
      <c r="IB63" s="223"/>
      <c r="IC63" s="223"/>
      <c r="ID63" s="223"/>
      <c r="IE63" s="223"/>
      <c r="IF63" s="223"/>
      <c r="IG63" s="223"/>
      <c r="IH63" s="223"/>
      <c r="II63" s="223"/>
      <c r="IJ63" s="223"/>
      <c r="IK63" s="223"/>
      <c r="IL63" s="223"/>
      <c r="IM63" s="223"/>
      <c r="IN63" s="223"/>
      <c r="IO63" s="223"/>
      <c r="IP63" s="223"/>
      <c r="IQ63" s="223"/>
      <c r="IR63" s="223"/>
      <c r="IS63" s="223"/>
      <c r="IT63" s="223"/>
      <c r="IU63" s="223"/>
      <c r="IV63" s="223"/>
      <c r="IW63" s="128"/>
    </row>
    <row r="64" spans="1:257" customFormat="1" ht="12" customHeight="1">
      <c r="A64" s="338" t="s">
        <v>85</v>
      </c>
      <c r="B64" s="678">
        <v>394.32948529999999</v>
      </c>
      <c r="C64" s="430">
        <v>41</v>
      </c>
      <c r="D64" s="431">
        <v>45</v>
      </c>
      <c r="E64" s="678">
        <v>-77.225231547500002</v>
      </c>
      <c r="F64" s="430">
        <v>-29</v>
      </c>
      <c r="G64" s="431">
        <v>-16</v>
      </c>
      <c r="H64" s="678">
        <v>317.10425375249997</v>
      </c>
      <c r="I64" s="430">
        <v>12</v>
      </c>
      <c r="J64" s="430">
        <v>29</v>
      </c>
      <c r="K64" s="225"/>
      <c r="L64" s="223"/>
      <c r="M64" s="223"/>
      <c r="N64" s="223"/>
      <c r="O64" s="223"/>
      <c r="P64" s="223"/>
      <c r="Q64" s="223"/>
      <c r="R64" s="223"/>
      <c r="S64" s="223"/>
      <c r="T64" s="223"/>
      <c r="U64" s="223"/>
      <c r="V64" s="223"/>
      <c r="W64" s="223"/>
      <c r="X64" s="223"/>
      <c r="Y64" s="223"/>
      <c r="Z64" s="223"/>
      <c r="AA64" s="223"/>
      <c r="AB64" s="223"/>
      <c r="AC64" s="223"/>
      <c r="AD64" s="223"/>
      <c r="AE64" s="223"/>
      <c r="AF64" s="223"/>
      <c r="AG64" s="223"/>
      <c r="AH64" s="223"/>
      <c r="AI64" s="223"/>
      <c r="AJ64" s="223"/>
      <c r="AK64" s="223"/>
      <c r="AL64" s="223"/>
      <c r="AM64" s="223"/>
      <c r="AN64" s="223"/>
      <c r="AO64" s="223"/>
      <c r="AP64" s="223"/>
      <c r="AQ64" s="223"/>
      <c r="AR64" s="223"/>
      <c r="AS64" s="223"/>
      <c r="AT64" s="223"/>
      <c r="AU64" s="223"/>
      <c r="AV64" s="223"/>
      <c r="AW64" s="223"/>
      <c r="AX64" s="223"/>
      <c r="AY64" s="223"/>
      <c r="AZ64" s="223"/>
      <c r="BA64" s="223"/>
      <c r="BB64" s="223"/>
      <c r="BC64" s="223"/>
      <c r="BD64" s="223"/>
      <c r="BE64" s="223"/>
      <c r="BF64" s="223"/>
      <c r="BG64" s="223"/>
      <c r="BH64" s="223"/>
      <c r="BI64" s="223"/>
      <c r="BJ64" s="223"/>
      <c r="BK64" s="223"/>
      <c r="BL64" s="223"/>
      <c r="BM64" s="223"/>
      <c r="BN64" s="223"/>
      <c r="BO64" s="223"/>
      <c r="BP64" s="223"/>
      <c r="BQ64" s="223"/>
      <c r="BR64" s="223"/>
      <c r="BS64" s="223"/>
      <c r="BT64" s="223"/>
      <c r="BU64" s="223"/>
      <c r="BV64" s="223"/>
      <c r="BW64" s="223"/>
      <c r="BX64" s="223"/>
      <c r="BY64" s="223"/>
      <c r="BZ64" s="223"/>
      <c r="CA64" s="223"/>
      <c r="CB64" s="223"/>
      <c r="CC64" s="223"/>
      <c r="CD64" s="223"/>
      <c r="CE64" s="223"/>
      <c r="CF64" s="223"/>
      <c r="CG64" s="223"/>
      <c r="CH64" s="223"/>
      <c r="CI64" s="223"/>
      <c r="CJ64" s="223"/>
      <c r="CK64" s="223"/>
      <c r="CL64" s="223"/>
      <c r="CM64" s="223"/>
      <c r="CN64" s="223"/>
      <c r="CO64" s="223"/>
      <c r="CP64" s="223"/>
      <c r="CQ64" s="223"/>
      <c r="CR64" s="223"/>
      <c r="CS64" s="223"/>
      <c r="CT64" s="223"/>
      <c r="CU64" s="223"/>
      <c r="CV64" s="223"/>
      <c r="CW64" s="223"/>
      <c r="CX64" s="223"/>
      <c r="CY64" s="223"/>
      <c r="CZ64" s="223"/>
      <c r="DA64" s="223"/>
      <c r="DB64" s="223"/>
      <c r="DC64" s="223"/>
      <c r="DD64" s="223"/>
      <c r="DE64" s="223"/>
      <c r="DF64" s="223"/>
      <c r="DG64" s="223"/>
      <c r="DH64" s="223"/>
      <c r="DI64" s="223"/>
      <c r="DJ64" s="223"/>
      <c r="DK64" s="223"/>
      <c r="DL64" s="223"/>
      <c r="DM64" s="223"/>
      <c r="DN64" s="223"/>
      <c r="DO64" s="223"/>
      <c r="DP64" s="223"/>
      <c r="DQ64" s="223"/>
      <c r="DR64" s="223"/>
      <c r="DS64" s="223"/>
      <c r="DT64" s="223"/>
      <c r="DU64" s="223"/>
      <c r="DV64" s="223"/>
      <c r="DW64" s="223"/>
      <c r="DX64" s="223"/>
      <c r="DY64" s="223"/>
      <c r="DZ64" s="223"/>
      <c r="EA64" s="223"/>
      <c r="EB64" s="223"/>
      <c r="EC64" s="223"/>
      <c r="ED64" s="223"/>
      <c r="EE64" s="223"/>
      <c r="EF64" s="223"/>
      <c r="EG64" s="223"/>
      <c r="EH64" s="223"/>
      <c r="EI64" s="223"/>
      <c r="EJ64" s="223"/>
      <c r="EK64" s="223"/>
      <c r="EL64" s="223"/>
      <c r="EM64" s="223"/>
      <c r="EN64" s="223"/>
      <c r="EO64" s="223"/>
      <c r="EP64" s="223"/>
      <c r="EQ64" s="223"/>
      <c r="ER64" s="223"/>
      <c r="ES64" s="223"/>
      <c r="ET64" s="223"/>
      <c r="EU64" s="223"/>
      <c r="EV64" s="223"/>
      <c r="EW64" s="223"/>
      <c r="EX64" s="223"/>
      <c r="EY64" s="223"/>
      <c r="EZ64" s="223"/>
      <c r="FA64" s="223"/>
      <c r="FB64" s="223"/>
      <c r="FC64" s="223"/>
      <c r="FD64" s="223"/>
      <c r="FE64" s="223"/>
      <c r="FF64" s="223"/>
      <c r="FG64" s="223"/>
      <c r="FH64" s="223"/>
      <c r="FI64" s="223"/>
      <c r="FJ64" s="223"/>
      <c r="FK64" s="223"/>
      <c r="FL64" s="223"/>
      <c r="FM64" s="223"/>
      <c r="FN64" s="223"/>
      <c r="FO64" s="223"/>
      <c r="FP64" s="223"/>
      <c r="FQ64" s="223"/>
      <c r="FR64" s="223"/>
      <c r="FS64" s="223"/>
      <c r="FT64" s="223"/>
      <c r="FU64" s="223"/>
      <c r="FV64" s="223"/>
      <c r="FW64" s="223"/>
      <c r="FX64" s="223"/>
      <c r="FY64" s="223"/>
      <c r="FZ64" s="223"/>
      <c r="GA64" s="223"/>
      <c r="GB64" s="223"/>
      <c r="GC64" s="223"/>
      <c r="GD64" s="223"/>
      <c r="GE64" s="223"/>
      <c r="GF64" s="223"/>
      <c r="GG64" s="223"/>
      <c r="GH64" s="223"/>
      <c r="GI64" s="223"/>
      <c r="GJ64" s="223"/>
      <c r="GK64" s="223"/>
      <c r="GL64" s="223"/>
      <c r="GM64" s="223"/>
      <c r="GN64" s="223"/>
      <c r="GO64" s="223"/>
      <c r="GP64" s="223"/>
      <c r="GQ64" s="223"/>
      <c r="GR64" s="223"/>
      <c r="GS64" s="223"/>
      <c r="GT64" s="223"/>
      <c r="GU64" s="223"/>
      <c r="GV64" s="223"/>
      <c r="GW64" s="223"/>
      <c r="GX64" s="223"/>
      <c r="GY64" s="223"/>
      <c r="GZ64" s="223"/>
      <c r="HA64" s="223"/>
      <c r="HB64" s="223"/>
      <c r="HC64" s="223"/>
      <c r="HD64" s="223"/>
      <c r="HE64" s="223"/>
      <c r="HF64" s="223"/>
      <c r="HG64" s="223"/>
      <c r="HH64" s="223"/>
      <c r="HI64" s="223"/>
      <c r="HJ64" s="223"/>
      <c r="HK64" s="223"/>
      <c r="HL64" s="223"/>
      <c r="HM64" s="223"/>
      <c r="HN64" s="223"/>
      <c r="HO64" s="223"/>
      <c r="HP64" s="223"/>
      <c r="HQ64" s="223"/>
      <c r="HR64" s="223"/>
      <c r="HS64" s="223"/>
      <c r="HT64" s="223"/>
      <c r="HU64" s="223"/>
      <c r="HV64" s="223"/>
      <c r="HW64" s="223"/>
      <c r="HX64" s="223"/>
      <c r="HY64" s="223"/>
      <c r="HZ64" s="223"/>
      <c r="IA64" s="223"/>
      <c r="IB64" s="223"/>
      <c r="IC64" s="223"/>
      <c r="ID64" s="223"/>
      <c r="IE64" s="223"/>
      <c r="IF64" s="223"/>
      <c r="IG64" s="223"/>
      <c r="IH64" s="223"/>
      <c r="II64" s="223"/>
      <c r="IJ64" s="223"/>
      <c r="IK64" s="223"/>
      <c r="IL64" s="223"/>
      <c r="IM64" s="223"/>
      <c r="IN64" s="223"/>
      <c r="IO64" s="223"/>
      <c r="IP64" s="223"/>
      <c r="IQ64" s="223"/>
      <c r="IR64" s="223"/>
      <c r="IS64" s="223"/>
      <c r="IT64" s="223"/>
      <c r="IU64" s="223"/>
      <c r="IV64" s="223"/>
      <c r="IW64" s="128"/>
    </row>
    <row r="65" spans="1:259" customFormat="1" ht="12" customHeight="1">
      <c r="A65" s="338" t="s">
        <v>129</v>
      </c>
      <c r="B65" s="678">
        <v>12.84659452</v>
      </c>
      <c r="C65" s="430">
        <v>22</v>
      </c>
      <c r="D65" s="431">
        <v>146</v>
      </c>
      <c r="E65" s="678">
        <v>-8.2234313399999994</v>
      </c>
      <c r="F65" s="430">
        <v>-7</v>
      </c>
      <c r="G65" s="431">
        <v>-120</v>
      </c>
      <c r="H65" s="678">
        <v>4.6231631800000006</v>
      </c>
      <c r="I65" s="430">
        <v>15</v>
      </c>
      <c r="J65" s="430">
        <v>26</v>
      </c>
      <c r="K65" s="225"/>
      <c r="L65" s="223"/>
      <c r="M65" s="223"/>
      <c r="N65" s="223"/>
      <c r="O65" s="223"/>
      <c r="P65" s="223"/>
      <c r="Q65" s="223"/>
      <c r="R65" s="223"/>
      <c r="S65" s="223"/>
      <c r="T65" s="223"/>
      <c r="U65" s="223"/>
      <c r="V65" s="223"/>
      <c r="W65" s="223"/>
      <c r="X65" s="223"/>
      <c r="Y65" s="223"/>
      <c r="Z65" s="223"/>
      <c r="AA65" s="223"/>
      <c r="AB65" s="223"/>
      <c r="AC65" s="223"/>
      <c r="AD65" s="223"/>
      <c r="AE65" s="223"/>
      <c r="AF65" s="223"/>
      <c r="AG65" s="223"/>
      <c r="AH65" s="223"/>
      <c r="AI65" s="223"/>
      <c r="AJ65" s="223"/>
      <c r="AK65" s="223"/>
      <c r="AL65" s="223"/>
      <c r="AM65" s="223"/>
      <c r="AN65" s="223"/>
      <c r="AO65" s="223"/>
      <c r="AP65" s="223"/>
      <c r="AQ65" s="223"/>
      <c r="AR65" s="223"/>
      <c r="AS65" s="223"/>
      <c r="AT65" s="223"/>
      <c r="AU65" s="223"/>
      <c r="AV65" s="223"/>
      <c r="AW65" s="223"/>
      <c r="AX65" s="223"/>
      <c r="AY65" s="223"/>
      <c r="AZ65" s="223"/>
      <c r="BA65" s="223"/>
      <c r="BB65" s="223"/>
      <c r="BC65" s="223"/>
      <c r="BD65" s="223"/>
      <c r="BE65" s="223"/>
      <c r="BF65" s="223"/>
      <c r="BG65" s="223"/>
      <c r="BH65" s="223"/>
      <c r="BI65" s="223"/>
      <c r="BJ65" s="223"/>
      <c r="BK65" s="223"/>
      <c r="BL65" s="223"/>
      <c r="BM65" s="223"/>
      <c r="BN65" s="223"/>
      <c r="BO65" s="223"/>
      <c r="BP65" s="223"/>
      <c r="BQ65" s="223"/>
      <c r="BR65" s="223"/>
      <c r="BS65" s="223"/>
      <c r="BT65" s="223"/>
      <c r="BU65" s="223"/>
      <c r="BV65" s="223"/>
      <c r="BW65" s="223"/>
      <c r="BX65" s="223"/>
      <c r="BY65" s="223"/>
      <c r="BZ65" s="223"/>
      <c r="CA65" s="223"/>
      <c r="CB65" s="223"/>
      <c r="CC65" s="223"/>
      <c r="CD65" s="223"/>
      <c r="CE65" s="223"/>
      <c r="CF65" s="223"/>
      <c r="CG65" s="223"/>
      <c r="CH65" s="223"/>
      <c r="CI65" s="223"/>
      <c r="CJ65" s="223"/>
      <c r="CK65" s="223"/>
      <c r="CL65" s="223"/>
      <c r="CM65" s="223"/>
      <c r="CN65" s="223"/>
      <c r="CO65" s="223"/>
      <c r="CP65" s="223"/>
      <c r="CQ65" s="223"/>
      <c r="CR65" s="223"/>
      <c r="CS65" s="223"/>
      <c r="CT65" s="223"/>
      <c r="CU65" s="223"/>
      <c r="CV65" s="223"/>
      <c r="CW65" s="223"/>
      <c r="CX65" s="223"/>
      <c r="CY65" s="223"/>
      <c r="CZ65" s="223"/>
      <c r="DA65" s="223"/>
      <c r="DB65" s="223"/>
      <c r="DC65" s="223"/>
      <c r="DD65" s="223"/>
      <c r="DE65" s="223"/>
      <c r="DF65" s="223"/>
      <c r="DG65" s="223"/>
      <c r="DH65" s="223"/>
      <c r="DI65" s="223"/>
      <c r="DJ65" s="223"/>
      <c r="DK65" s="223"/>
      <c r="DL65" s="223"/>
      <c r="DM65" s="223"/>
      <c r="DN65" s="223"/>
      <c r="DO65" s="223"/>
      <c r="DP65" s="223"/>
      <c r="DQ65" s="223"/>
      <c r="DR65" s="223"/>
      <c r="DS65" s="223"/>
      <c r="DT65" s="223"/>
      <c r="DU65" s="223"/>
      <c r="DV65" s="223"/>
      <c r="DW65" s="223"/>
      <c r="DX65" s="223"/>
      <c r="DY65" s="223"/>
      <c r="DZ65" s="223"/>
      <c r="EA65" s="223"/>
      <c r="EB65" s="223"/>
      <c r="EC65" s="223"/>
      <c r="ED65" s="223"/>
      <c r="EE65" s="223"/>
      <c r="EF65" s="223"/>
      <c r="EG65" s="223"/>
      <c r="EH65" s="223"/>
      <c r="EI65" s="223"/>
      <c r="EJ65" s="223"/>
      <c r="EK65" s="223"/>
      <c r="EL65" s="223"/>
      <c r="EM65" s="223"/>
      <c r="EN65" s="223"/>
      <c r="EO65" s="223"/>
      <c r="EP65" s="223"/>
      <c r="EQ65" s="223"/>
      <c r="ER65" s="223"/>
      <c r="ES65" s="223"/>
      <c r="ET65" s="223"/>
      <c r="EU65" s="223"/>
      <c r="EV65" s="223"/>
      <c r="EW65" s="223"/>
      <c r="EX65" s="223"/>
      <c r="EY65" s="223"/>
      <c r="EZ65" s="223"/>
      <c r="FA65" s="223"/>
      <c r="FB65" s="223"/>
      <c r="FC65" s="223"/>
      <c r="FD65" s="223"/>
      <c r="FE65" s="223"/>
      <c r="FF65" s="223"/>
      <c r="FG65" s="223"/>
      <c r="FH65" s="223"/>
      <c r="FI65" s="223"/>
      <c r="FJ65" s="223"/>
      <c r="FK65" s="223"/>
      <c r="FL65" s="223"/>
      <c r="FM65" s="223"/>
      <c r="FN65" s="223"/>
      <c r="FO65" s="223"/>
      <c r="FP65" s="223"/>
      <c r="FQ65" s="223"/>
      <c r="FR65" s="223"/>
      <c r="FS65" s="223"/>
      <c r="FT65" s="223"/>
      <c r="FU65" s="223"/>
      <c r="FV65" s="223"/>
      <c r="FW65" s="223"/>
      <c r="FX65" s="223"/>
      <c r="FY65" s="223"/>
      <c r="FZ65" s="223"/>
      <c r="GA65" s="223"/>
      <c r="GB65" s="223"/>
      <c r="GC65" s="223"/>
      <c r="GD65" s="223"/>
      <c r="GE65" s="223"/>
      <c r="GF65" s="223"/>
      <c r="GG65" s="223"/>
      <c r="GH65" s="223"/>
      <c r="GI65" s="223"/>
      <c r="GJ65" s="223"/>
      <c r="GK65" s="223"/>
      <c r="GL65" s="223"/>
      <c r="GM65" s="223"/>
      <c r="GN65" s="223"/>
      <c r="GO65" s="223"/>
      <c r="GP65" s="223"/>
      <c r="GQ65" s="223"/>
      <c r="GR65" s="223"/>
      <c r="GS65" s="223"/>
      <c r="GT65" s="223"/>
      <c r="GU65" s="223"/>
      <c r="GV65" s="223"/>
      <c r="GW65" s="223"/>
      <c r="GX65" s="223"/>
      <c r="GY65" s="223"/>
      <c r="GZ65" s="223"/>
      <c r="HA65" s="223"/>
      <c r="HB65" s="223"/>
      <c r="HC65" s="223"/>
      <c r="HD65" s="223"/>
      <c r="HE65" s="223"/>
      <c r="HF65" s="223"/>
      <c r="HG65" s="223"/>
      <c r="HH65" s="223"/>
      <c r="HI65" s="223"/>
      <c r="HJ65" s="223"/>
      <c r="HK65" s="223"/>
      <c r="HL65" s="223"/>
      <c r="HM65" s="223"/>
      <c r="HN65" s="223"/>
      <c r="HO65" s="223"/>
      <c r="HP65" s="223"/>
      <c r="HQ65" s="223"/>
      <c r="HR65" s="223"/>
      <c r="HS65" s="223"/>
      <c r="HT65" s="223"/>
      <c r="HU65" s="223"/>
      <c r="HV65" s="223"/>
      <c r="HW65" s="223"/>
      <c r="HX65" s="223"/>
      <c r="HY65" s="223"/>
      <c r="HZ65" s="223"/>
      <c r="IA65" s="223"/>
      <c r="IB65" s="223"/>
      <c r="IC65" s="223"/>
      <c r="ID65" s="223"/>
      <c r="IE65" s="223"/>
      <c r="IF65" s="223"/>
      <c r="IG65" s="223"/>
      <c r="IH65" s="223"/>
      <c r="II65" s="223"/>
      <c r="IJ65" s="223"/>
      <c r="IK65" s="223"/>
      <c r="IL65" s="223"/>
      <c r="IM65" s="223"/>
      <c r="IN65" s="223"/>
      <c r="IO65" s="223"/>
      <c r="IP65" s="223"/>
      <c r="IQ65" s="223"/>
      <c r="IR65" s="223"/>
      <c r="IS65" s="223"/>
      <c r="IT65" s="223"/>
      <c r="IU65" s="223"/>
      <c r="IV65" s="223"/>
      <c r="IW65" s="128"/>
    </row>
    <row r="66" spans="1:259" customFormat="1" ht="12" customHeight="1">
      <c r="A66" s="338" t="s">
        <v>86</v>
      </c>
      <c r="B66" s="678">
        <v>167.07075833000002</v>
      </c>
      <c r="C66" s="430">
        <v>180</v>
      </c>
      <c r="D66" s="431">
        <v>160</v>
      </c>
      <c r="E66" s="678">
        <v>-49.487533519999999</v>
      </c>
      <c r="F66" s="430">
        <v>-74</v>
      </c>
      <c r="G66" s="431">
        <v>-57</v>
      </c>
      <c r="H66" s="678">
        <v>117.58322481000002</v>
      </c>
      <c r="I66" s="430">
        <v>106</v>
      </c>
      <c r="J66" s="430">
        <v>103</v>
      </c>
      <c r="K66" s="225"/>
      <c r="L66" s="223"/>
      <c r="M66" s="223"/>
      <c r="N66" s="223"/>
      <c r="O66" s="223"/>
      <c r="P66" s="223"/>
      <c r="Q66" s="223"/>
      <c r="R66" s="223"/>
      <c r="S66" s="223"/>
      <c r="T66" s="223"/>
      <c r="U66" s="223"/>
      <c r="V66" s="223"/>
      <c r="W66" s="223"/>
      <c r="X66" s="223"/>
      <c r="Y66" s="223"/>
      <c r="Z66" s="223"/>
      <c r="AA66" s="223"/>
      <c r="AB66" s="223"/>
      <c r="AC66" s="223"/>
      <c r="AD66" s="223"/>
      <c r="AE66" s="223"/>
      <c r="AF66" s="223"/>
      <c r="AG66" s="223"/>
      <c r="AH66" s="223"/>
      <c r="AI66" s="223"/>
      <c r="AJ66" s="223"/>
      <c r="AK66" s="223"/>
      <c r="AL66" s="223"/>
      <c r="AM66" s="223"/>
      <c r="AN66" s="223"/>
      <c r="AO66" s="223"/>
      <c r="AP66" s="223"/>
      <c r="AQ66" s="223"/>
      <c r="AR66" s="223"/>
      <c r="AS66" s="223"/>
      <c r="AT66" s="223"/>
      <c r="AU66" s="223"/>
      <c r="AV66" s="223"/>
      <c r="AW66" s="223"/>
      <c r="AX66" s="223"/>
      <c r="AY66" s="223"/>
      <c r="AZ66" s="223"/>
      <c r="BA66" s="223"/>
      <c r="BB66" s="223"/>
      <c r="BC66" s="223"/>
      <c r="BD66" s="223"/>
      <c r="BE66" s="223"/>
      <c r="BF66" s="223"/>
      <c r="BG66" s="223"/>
      <c r="BH66" s="223"/>
      <c r="BI66" s="223"/>
      <c r="BJ66" s="223"/>
      <c r="BK66" s="223"/>
      <c r="BL66" s="223"/>
      <c r="BM66" s="223"/>
      <c r="BN66" s="223"/>
      <c r="BO66" s="223"/>
      <c r="BP66" s="223"/>
      <c r="BQ66" s="223"/>
      <c r="BR66" s="223"/>
      <c r="BS66" s="223"/>
      <c r="BT66" s="223"/>
      <c r="BU66" s="223"/>
      <c r="BV66" s="223"/>
      <c r="BW66" s="223"/>
      <c r="BX66" s="223"/>
      <c r="BY66" s="223"/>
      <c r="BZ66" s="223"/>
      <c r="CA66" s="223"/>
      <c r="CB66" s="223"/>
      <c r="CC66" s="223"/>
      <c r="CD66" s="223"/>
      <c r="CE66" s="223"/>
      <c r="CF66" s="223"/>
      <c r="CG66" s="223"/>
      <c r="CH66" s="223"/>
      <c r="CI66" s="223"/>
      <c r="CJ66" s="223"/>
      <c r="CK66" s="223"/>
      <c r="CL66" s="223"/>
      <c r="CM66" s="223"/>
      <c r="CN66" s="223"/>
      <c r="CO66" s="223"/>
      <c r="CP66" s="223"/>
      <c r="CQ66" s="223"/>
      <c r="CR66" s="223"/>
      <c r="CS66" s="223"/>
      <c r="CT66" s="223"/>
      <c r="CU66" s="223"/>
      <c r="CV66" s="223"/>
      <c r="CW66" s="223"/>
      <c r="CX66" s="223"/>
      <c r="CY66" s="223"/>
      <c r="CZ66" s="223"/>
      <c r="DA66" s="223"/>
      <c r="DB66" s="223"/>
      <c r="DC66" s="223"/>
      <c r="DD66" s="223"/>
      <c r="DE66" s="223"/>
      <c r="DF66" s="223"/>
      <c r="DG66" s="223"/>
      <c r="DH66" s="223"/>
      <c r="DI66" s="223"/>
      <c r="DJ66" s="223"/>
      <c r="DK66" s="223"/>
      <c r="DL66" s="223"/>
      <c r="DM66" s="223"/>
      <c r="DN66" s="223"/>
      <c r="DO66" s="223"/>
      <c r="DP66" s="223"/>
      <c r="DQ66" s="223"/>
      <c r="DR66" s="223"/>
      <c r="DS66" s="223"/>
      <c r="DT66" s="223"/>
      <c r="DU66" s="223"/>
      <c r="DV66" s="223"/>
      <c r="DW66" s="223"/>
      <c r="DX66" s="223"/>
      <c r="DY66" s="223"/>
      <c r="DZ66" s="223"/>
      <c r="EA66" s="223"/>
      <c r="EB66" s="223"/>
      <c r="EC66" s="223"/>
      <c r="ED66" s="223"/>
      <c r="EE66" s="223"/>
      <c r="EF66" s="223"/>
      <c r="EG66" s="223"/>
      <c r="EH66" s="223"/>
      <c r="EI66" s="223"/>
      <c r="EJ66" s="223"/>
      <c r="EK66" s="223"/>
      <c r="EL66" s="223"/>
      <c r="EM66" s="223"/>
      <c r="EN66" s="223"/>
      <c r="EO66" s="223"/>
      <c r="EP66" s="223"/>
      <c r="EQ66" s="223"/>
      <c r="ER66" s="223"/>
      <c r="ES66" s="223"/>
      <c r="ET66" s="223"/>
      <c r="EU66" s="223"/>
      <c r="EV66" s="223"/>
      <c r="EW66" s="223"/>
      <c r="EX66" s="223"/>
      <c r="EY66" s="223"/>
      <c r="EZ66" s="223"/>
      <c r="FA66" s="223"/>
      <c r="FB66" s="223"/>
      <c r="FC66" s="223"/>
      <c r="FD66" s="223"/>
      <c r="FE66" s="223"/>
      <c r="FF66" s="223"/>
      <c r="FG66" s="223"/>
      <c r="FH66" s="223"/>
      <c r="FI66" s="223"/>
      <c r="FJ66" s="223"/>
      <c r="FK66" s="223"/>
      <c r="FL66" s="223"/>
      <c r="FM66" s="223"/>
      <c r="FN66" s="223"/>
      <c r="FO66" s="223"/>
      <c r="FP66" s="223"/>
      <c r="FQ66" s="223"/>
      <c r="FR66" s="223"/>
      <c r="FS66" s="223"/>
      <c r="FT66" s="223"/>
      <c r="FU66" s="223"/>
      <c r="FV66" s="223"/>
      <c r="FW66" s="223"/>
      <c r="FX66" s="223"/>
      <c r="FY66" s="223"/>
      <c r="FZ66" s="223"/>
      <c r="GA66" s="223"/>
      <c r="GB66" s="223"/>
      <c r="GC66" s="223"/>
      <c r="GD66" s="223"/>
      <c r="GE66" s="223"/>
      <c r="GF66" s="223"/>
      <c r="GG66" s="223"/>
      <c r="GH66" s="223"/>
      <c r="GI66" s="223"/>
      <c r="GJ66" s="223"/>
      <c r="GK66" s="223"/>
      <c r="GL66" s="223"/>
      <c r="GM66" s="223"/>
      <c r="GN66" s="223"/>
      <c r="GO66" s="223"/>
      <c r="GP66" s="223"/>
      <c r="GQ66" s="223"/>
      <c r="GR66" s="223"/>
      <c r="GS66" s="223"/>
      <c r="GT66" s="223"/>
      <c r="GU66" s="223"/>
      <c r="GV66" s="223"/>
      <c r="GW66" s="223"/>
      <c r="GX66" s="223"/>
      <c r="GY66" s="223"/>
      <c r="GZ66" s="223"/>
      <c r="HA66" s="223"/>
      <c r="HB66" s="223"/>
      <c r="HC66" s="223"/>
      <c r="HD66" s="223"/>
      <c r="HE66" s="223"/>
      <c r="HF66" s="223"/>
      <c r="HG66" s="223"/>
      <c r="HH66" s="223"/>
      <c r="HI66" s="223"/>
      <c r="HJ66" s="223"/>
      <c r="HK66" s="223"/>
      <c r="HL66" s="223"/>
      <c r="HM66" s="223"/>
      <c r="HN66" s="223"/>
      <c r="HO66" s="223"/>
      <c r="HP66" s="223"/>
      <c r="HQ66" s="223"/>
      <c r="HR66" s="223"/>
      <c r="HS66" s="223"/>
      <c r="HT66" s="223"/>
      <c r="HU66" s="223"/>
      <c r="HV66" s="223"/>
      <c r="HW66" s="223"/>
      <c r="HX66" s="223"/>
      <c r="HY66" s="223"/>
      <c r="HZ66" s="223"/>
      <c r="IA66" s="223"/>
      <c r="IB66" s="223"/>
      <c r="IC66" s="223"/>
      <c r="ID66" s="223"/>
      <c r="IE66" s="223"/>
      <c r="IF66" s="223"/>
      <c r="IG66" s="223"/>
      <c r="IH66" s="223"/>
      <c r="II66" s="223"/>
      <c r="IJ66" s="223"/>
      <c r="IK66" s="223"/>
      <c r="IL66" s="223"/>
      <c r="IM66" s="223"/>
      <c r="IN66" s="223"/>
      <c r="IO66" s="223"/>
      <c r="IP66" s="223"/>
      <c r="IQ66" s="223"/>
      <c r="IR66" s="223"/>
      <c r="IS66" s="223"/>
      <c r="IT66" s="223"/>
      <c r="IU66" s="223"/>
      <c r="IV66" s="223"/>
      <c r="IW66" s="128"/>
    </row>
    <row r="67" spans="1:259" customFormat="1" ht="12" customHeight="1">
      <c r="A67" s="338" t="s">
        <v>87</v>
      </c>
      <c r="B67" s="678">
        <v>172.27932190999999</v>
      </c>
      <c r="C67" s="430">
        <v>192</v>
      </c>
      <c r="D67" s="431">
        <v>231</v>
      </c>
      <c r="E67" s="678">
        <v>-62.715660360000001</v>
      </c>
      <c r="F67" s="430">
        <v>-75</v>
      </c>
      <c r="G67" s="431">
        <v>-87</v>
      </c>
      <c r="H67" s="678">
        <v>109.56366154999999</v>
      </c>
      <c r="I67" s="430">
        <v>117</v>
      </c>
      <c r="J67" s="430">
        <v>144</v>
      </c>
      <c r="K67" s="225"/>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3"/>
      <c r="AI67" s="223"/>
      <c r="AJ67" s="223"/>
      <c r="AK67" s="223"/>
      <c r="AL67" s="223"/>
      <c r="AM67" s="223"/>
      <c r="AN67" s="223"/>
      <c r="AO67" s="223"/>
      <c r="AP67" s="223"/>
      <c r="AQ67" s="223"/>
      <c r="AR67" s="223"/>
      <c r="AS67" s="223"/>
      <c r="AT67" s="223"/>
      <c r="AU67" s="223"/>
      <c r="AV67" s="223"/>
      <c r="AW67" s="223"/>
      <c r="AX67" s="223"/>
      <c r="AY67" s="223"/>
      <c r="AZ67" s="223"/>
      <c r="BA67" s="223"/>
      <c r="BB67" s="223"/>
      <c r="BC67" s="223"/>
      <c r="BD67" s="223"/>
      <c r="BE67" s="223"/>
      <c r="BF67" s="223"/>
      <c r="BG67" s="223"/>
      <c r="BH67" s="223"/>
      <c r="BI67" s="223"/>
      <c r="BJ67" s="223"/>
      <c r="BK67" s="223"/>
      <c r="BL67" s="223"/>
      <c r="BM67" s="223"/>
      <c r="BN67" s="223"/>
      <c r="BO67" s="223"/>
      <c r="BP67" s="223"/>
      <c r="BQ67" s="223"/>
      <c r="BR67" s="223"/>
      <c r="BS67" s="223"/>
      <c r="BT67" s="223"/>
      <c r="BU67" s="223"/>
      <c r="BV67" s="223"/>
      <c r="BW67" s="223"/>
      <c r="BX67" s="223"/>
      <c r="BY67" s="223"/>
      <c r="BZ67" s="223"/>
      <c r="CA67" s="223"/>
      <c r="CB67" s="223"/>
      <c r="CC67" s="223"/>
      <c r="CD67" s="223"/>
      <c r="CE67" s="223"/>
      <c r="CF67" s="223"/>
      <c r="CG67" s="223"/>
      <c r="CH67" s="223"/>
      <c r="CI67" s="223"/>
      <c r="CJ67" s="223"/>
      <c r="CK67" s="223"/>
      <c r="CL67" s="223"/>
      <c r="CM67" s="223"/>
      <c r="CN67" s="223"/>
      <c r="CO67" s="223"/>
      <c r="CP67" s="223"/>
      <c r="CQ67" s="223"/>
      <c r="CR67" s="223"/>
      <c r="CS67" s="223"/>
      <c r="CT67" s="223"/>
      <c r="CU67" s="223"/>
      <c r="CV67" s="223"/>
      <c r="CW67" s="223"/>
      <c r="CX67" s="223"/>
      <c r="CY67" s="223"/>
      <c r="CZ67" s="223"/>
      <c r="DA67" s="223"/>
      <c r="DB67" s="223"/>
      <c r="DC67" s="223"/>
      <c r="DD67" s="223"/>
      <c r="DE67" s="223"/>
      <c r="DF67" s="223"/>
      <c r="DG67" s="223"/>
      <c r="DH67" s="223"/>
      <c r="DI67" s="223"/>
      <c r="DJ67" s="223"/>
      <c r="DK67" s="223"/>
      <c r="DL67" s="223"/>
      <c r="DM67" s="223"/>
      <c r="DN67" s="223"/>
      <c r="DO67" s="223"/>
      <c r="DP67" s="223"/>
      <c r="DQ67" s="223"/>
      <c r="DR67" s="223"/>
      <c r="DS67" s="223"/>
      <c r="DT67" s="223"/>
      <c r="DU67" s="223"/>
      <c r="DV67" s="223"/>
      <c r="DW67" s="223"/>
      <c r="DX67" s="223"/>
      <c r="DY67" s="223"/>
      <c r="DZ67" s="223"/>
      <c r="EA67" s="223"/>
      <c r="EB67" s="223"/>
      <c r="EC67" s="223"/>
      <c r="ED67" s="223"/>
      <c r="EE67" s="223"/>
      <c r="EF67" s="223"/>
      <c r="EG67" s="223"/>
      <c r="EH67" s="223"/>
      <c r="EI67" s="223"/>
      <c r="EJ67" s="223"/>
      <c r="EK67" s="223"/>
      <c r="EL67" s="223"/>
      <c r="EM67" s="223"/>
      <c r="EN67" s="223"/>
      <c r="EO67" s="223"/>
      <c r="EP67" s="223"/>
      <c r="EQ67" s="223"/>
      <c r="ER67" s="223"/>
      <c r="ES67" s="223"/>
      <c r="ET67" s="223"/>
      <c r="EU67" s="223"/>
      <c r="EV67" s="223"/>
      <c r="EW67" s="223"/>
      <c r="EX67" s="223"/>
      <c r="EY67" s="223"/>
      <c r="EZ67" s="223"/>
      <c r="FA67" s="223"/>
      <c r="FB67" s="223"/>
      <c r="FC67" s="223"/>
      <c r="FD67" s="223"/>
      <c r="FE67" s="223"/>
      <c r="FF67" s="223"/>
      <c r="FG67" s="223"/>
      <c r="FH67" s="223"/>
      <c r="FI67" s="223"/>
      <c r="FJ67" s="223"/>
      <c r="FK67" s="223"/>
      <c r="FL67" s="223"/>
      <c r="FM67" s="223"/>
      <c r="FN67" s="223"/>
      <c r="FO67" s="223"/>
      <c r="FP67" s="223"/>
      <c r="FQ67" s="223"/>
      <c r="FR67" s="223"/>
      <c r="FS67" s="223"/>
      <c r="FT67" s="223"/>
      <c r="FU67" s="223"/>
      <c r="FV67" s="223"/>
      <c r="FW67" s="223"/>
      <c r="FX67" s="223"/>
      <c r="FY67" s="223"/>
      <c r="FZ67" s="223"/>
      <c r="GA67" s="223"/>
      <c r="GB67" s="223"/>
      <c r="GC67" s="223"/>
      <c r="GD67" s="223"/>
      <c r="GE67" s="223"/>
      <c r="GF67" s="223"/>
      <c r="GG67" s="223"/>
      <c r="GH67" s="223"/>
      <c r="GI67" s="223"/>
      <c r="GJ67" s="223"/>
      <c r="GK67" s="223"/>
      <c r="GL67" s="223"/>
      <c r="GM67" s="223"/>
      <c r="GN67" s="223"/>
      <c r="GO67" s="223"/>
      <c r="GP67" s="223"/>
      <c r="GQ67" s="223"/>
      <c r="GR67" s="223"/>
      <c r="GS67" s="223"/>
      <c r="GT67" s="223"/>
      <c r="GU67" s="223"/>
      <c r="GV67" s="223"/>
      <c r="GW67" s="223"/>
      <c r="GX67" s="223"/>
      <c r="GY67" s="223"/>
      <c r="GZ67" s="223"/>
      <c r="HA67" s="223"/>
      <c r="HB67" s="223"/>
      <c r="HC67" s="223"/>
      <c r="HD67" s="223"/>
      <c r="HE67" s="223"/>
      <c r="HF67" s="223"/>
      <c r="HG67" s="223"/>
      <c r="HH67" s="223"/>
      <c r="HI67" s="223"/>
      <c r="HJ67" s="223"/>
      <c r="HK67" s="223"/>
      <c r="HL67" s="223"/>
      <c r="HM67" s="223"/>
      <c r="HN67" s="223"/>
      <c r="HO67" s="223"/>
      <c r="HP67" s="223"/>
      <c r="HQ67" s="223"/>
      <c r="HR67" s="223"/>
      <c r="HS67" s="223"/>
      <c r="HT67" s="223"/>
      <c r="HU67" s="223"/>
      <c r="HV67" s="223"/>
      <c r="HW67" s="223"/>
      <c r="HX67" s="223"/>
      <c r="HY67" s="223"/>
      <c r="HZ67" s="223"/>
      <c r="IA67" s="223"/>
      <c r="IB67" s="223"/>
      <c r="IC67" s="223"/>
      <c r="ID67" s="223"/>
      <c r="IE67" s="223"/>
      <c r="IF67" s="223"/>
      <c r="IG67" s="223"/>
      <c r="IH67" s="223"/>
      <c r="II67" s="223"/>
      <c r="IJ67" s="223"/>
      <c r="IK67" s="223"/>
      <c r="IL67" s="223"/>
      <c r="IM67" s="223"/>
      <c r="IN67" s="223"/>
      <c r="IO67" s="223"/>
      <c r="IP67" s="223"/>
      <c r="IQ67" s="223"/>
      <c r="IR67" s="223"/>
      <c r="IS67" s="223"/>
      <c r="IT67" s="223"/>
      <c r="IU67" s="223"/>
      <c r="IV67" s="223"/>
      <c r="IW67" s="128"/>
    </row>
    <row r="68" spans="1:259" customFormat="1" ht="12" customHeight="1">
      <c r="A68" s="387" t="s">
        <v>88</v>
      </c>
      <c r="B68" s="678">
        <v>136.98902645999999</v>
      </c>
      <c r="C68" s="430">
        <v>44</v>
      </c>
      <c r="D68" s="431">
        <v>68</v>
      </c>
      <c r="E68" s="678">
        <v>-96.209613180000005</v>
      </c>
      <c r="F68" s="430">
        <v>-24</v>
      </c>
      <c r="G68" s="431">
        <v>-49</v>
      </c>
      <c r="H68" s="678">
        <v>40.779413279999986</v>
      </c>
      <c r="I68" s="430">
        <v>19</v>
      </c>
      <c r="J68" s="430">
        <v>19</v>
      </c>
      <c r="K68" s="225"/>
      <c r="L68" s="223"/>
      <c r="M68" s="223"/>
      <c r="N68" s="223"/>
      <c r="O68" s="223"/>
      <c r="P68" s="223"/>
      <c r="Q68" s="223"/>
      <c r="R68" s="223"/>
      <c r="S68" s="223"/>
      <c r="T68" s="223"/>
      <c r="U68" s="223"/>
      <c r="V68" s="223"/>
      <c r="W68" s="223"/>
      <c r="X68" s="223"/>
      <c r="Y68" s="223"/>
      <c r="Z68" s="223"/>
      <c r="AA68" s="223"/>
      <c r="AB68" s="223"/>
      <c r="AC68" s="223"/>
      <c r="AD68" s="223"/>
      <c r="AE68" s="223"/>
      <c r="AF68" s="223"/>
      <c r="AG68" s="223"/>
      <c r="AH68" s="223"/>
      <c r="AI68" s="223"/>
      <c r="AJ68" s="223"/>
      <c r="AK68" s="223"/>
      <c r="AL68" s="223"/>
      <c r="AM68" s="223"/>
      <c r="AN68" s="223"/>
      <c r="AO68" s="223"/>
      <c r="AP68" s="223"/>
      <c r="AQ68" s="223"/>
      <c r="AR68" s="223"/>
      <c r="AS68" s="223"/>
      <c r="AT68" s="223"/>
      <c r="AU68" s="223"/>
      <c r="AV68" s="223"/>
      <c r="AW68" s="223"/>
      <c r="AX68" s="223"/>
      <c r="AY68" s="223"/>
      <c r="AZ68" s="223"/>
      <c r="BA68" s="223"/>
      <c r="BB68" s="223"/>
      <c r="BC68" s="223"/>
      <c r="BD68" s="223"/>
      <c r="BE68" s="223"/>
      <c r="BF68" s="223"/>
      <c r="BG68" s="223"/>
      <c r="BH68" s="223"/>
      <c r="BI68" s="223"/>
      <c r="BJ68" s="223"/>
      <c r="BK68" s="223"/>
      <c r="BL68" s="223"/>
      <c r="BM68" s="223"/>
      <c r="BN68" s="223"/>
      <c r="BO68" s="223"/>
      <c r="BP68" s="223"/>
      <c r="BQ68" s="223"/>
      <c r="BR68" s="223"/>
      <c r="BS68" s="223"/>
      <c r="BT68" s="223"/>
      <c r="BU68" s="223"/>
      <c r="BV68" s="223"/>
      <c r="BW68" s="223"/>
      <c r="BX68" s="223"/>
      <c r="BY68" s="223"/>
      <c r="BZ68" s="223"/>
      <c r="CA68" s="223"/>
      <c r="CB68" s="223"/>
      <c r="CC68" s="223"/>
      <c r="CD68" s="223"/>
      <c r="CE68" s="223"/>
      <c r="CF68" s="223"/>
      <c r="CG68" s="223"/>
      <c r="CH68" s="223"/>
      <c r="CI68" s="223"/>
      <c r="CJ68" s="223"/>
      <c r="CK68" s="223"/>
      <c r="CL68" s="223"/>
      <c r="CM68" s="223"/>
      <c r="CN68" s="223"/>
      <c r="CO68" s="223"/>
      <c r="CP68" s="223"/>
      <c r="CQ68" s="223"/>
      <c r="CR68" s="223"/>
      <c r="CS68" s="223"/>
      <c r="CT68" s="223"/>
      <c r="CU68" s="223"/>
      <c r="CV68" s="223"/>
      <c r="CW68" s="223"/>
      <c r="CX68" s="223"/>
      <c r="CY68" s="223"/>
      <c r="CZ68" s="223"/>
      <c r="DA68" s="223"/>
      <c r="DB68" s="223"/>
      <c r="DC68" s="223"/>
      <c r="DD68" s="223"/>
      <c r="DE68" s="223"/>
      <c r="DF68" s="223"/>
      <c r="DG68" s="223"/>
      <c r="DH68" s="223"/>
      <c r="DI68" s="223"/>
      <c r="DJ68" s="223"/>
      <c r="DK68" s="223"/>
      <c r="DL68" s="223"/>
      <c r="DM68" s="223"/>
      <c r="DN68" s="223"/>
      <c r="DO68" s="223"/>
      <c r="DP68" s="223"/>
      <c r="DQ68" s="223"/>
      <c r="DR68" s="223"/>
      <c r="DS68" s="223"/>
      <c r="DT68" s="223"/>
      <c r="DU68" s="223"/>
      <c r="DV68" s="223"/>
      <c r="DW68" s="223"/>
      <c r="DX68" s="223"/>
      <c r="DY68" s="223"/>
      <c r="DZ68" s="223"/>
      <c r="EA68" s="223"/>
      <c r="EB68" s="223"/>
      <c r="EC68" s="223"/>
      <c r="ED68" s="223"/>
      <c r="EE68" s="223"/>
      <c r="EF68" s="223"/>
      <c r="EG68" s="223"/>
      <c r="EH68" s="223"/>
      <c r="EI68" s="223"/>
      <c r="EJ68" s="223"/>
      <c r="EK68" s="223"/>
      <c r="EL68" s="223"/>
      <c r="EM68" s="223"/>
      <c r="EN68" s="223"/>
      <c r="EO68" s="223"/>
      <c r="EP68" s="223"/>
      <c r="EQ68" s="223"/>
      <c r="ER68" s="223"/>
      <c r="ES68" s="223"/>
      <c r="ET68" s="223"/>
      <c r="EU68" s="223"/>
      <c r="EV68" s="223"/>
      <c r="EW68" s="223"/>
      <c r="EX68" s="223"/>
      <c r="EY68" s="223"/>
      <c r="EZ68" s="223"/>
      <c r="FA68" s="223"/>
      <c r="FB68" s="223"/>
      <c r="FC68" s="223"/>
      <c r="FD68" s="223"/>
      <c r="FE68" s="223"/>
      <c r="FF68" s="223"/>
      <c r="FG68" s="223"/>
      <c r="FH68" s="223"/>
      <c r="FI68" s="223"/>
      <c r="FJ68" s="223"/>
      <c r="FK68" s="223"/>
      <c r="FL68" s="223"/>
      <c r="FM68" s="223"/>
      <c r="FN68" s="223"/>
      <c r="FO68" s="223"/>
      <c r="FP68" s="223"/>
      <c r="FQ68" s="223"/>
      <c r="FR68" s="223"/>
      <c r="FS68" s="223"/>
      <c r="FT68" s="223"/>
      <c r="FU68" s="223"/>
      <c r="FV68" s="223"/>
      <c r="FW68" s="223"/>
      <c r="FX68" s="223"/>
      <c r="FY68" s="223"/>
      <c r="FZ68" s="223"/>
      <c r="GA68" s="223"/>
      <c r="GB68" s="223"/>
      <c r="GC68" s="223"/>
      <c r="GD68" s="223"/>
      <c r="GE68" s="223"/>
      <c r="GF68" s="223"/>
      <c r="GG68" s="223"/>
      <c r="GH68" s="223"/>
      <c r="GI68" s="223"/>
      <c r="GJ68" s="223"/>
      <c r="GK68" s="223"/>
      <c r="GL68" s="223"/>
      <c r="GM68" s="223"/>
      <c r="GN68" s="223"/>
      <c r="GO68" s="223"/>
      <c r="GP68" s="223"/>
      <c r="GQ68" s="223"/>
      <c r="GR68" s="223"/>
      <c r="GS68" s="223"/>
      <c r="GT68" s="223"/>
      <c r="GU68" s="223"/>
      <c r="GV68" s="223"/>
      <c r="GW68" s="223"/>
      <c r="GX68" s="223"/>
      <c r="GY68" s="223"/>
      <c r="GZ68" s="223"/>
      <c r="HA68" s="223"/>
      <c r="HB68" s="223"/>
      <c r="HC68" s="223"/>
      <c r="HD68" s="223"/>
      <c r="HE68" s="223"/>
      <c r="HF68" s="223"/>
      <c r="HG68" s="223"/>
      <c r="HH68" s="223"/>
      <c r="HI68" s="223"/>
      <c r="HJ68" s="223"/>
      <c r="HK68" s="223"/>
      <c r="HL68" s="223"/>
      <c r="HM68" s="223"/>
      <c r="HN68" s="223"/>
      <c r="HO68" s="223"/>
      <c r="HP68" s="223"/>
      <c r="HQ68" s="223"/>
      <c r="HR68" s="223"/>
      <c r="HS68" s="223"/>
      <c r="HT68" s="223"/>
      <c r="HU68" s="223"/>
      <c r="HV68" s="223"/>
      <c r="HW68" s="223"/>
      <c r="HX68" s="223"/>
      <c r="HY68" s="223"/>
      <c r="HZ68" s="223"/>
      <c r="IA68" s="223"/>
      <c r="IB68" s="223"/>
      <c r="IC68" s="223"/>
      <c r="ID68" s="223"/>
      <c r="IE68" s="223"/>
      <c r="IF68" s="223"/>
      <c r="IG68" s="223"/>
      <c r="IH68" s="223"/>
      <c r="II68" s="223"/>
      <c r="IJ68" s="223"/>
      <c r="IK68" s="223"/>
      <c r="IL68" s="223"/>
      <c r="IM68" s="223"/>
      <c r="IN68" s="223"/>
      <c r="IO68" s="223"/>
      <c r="IP68" s="223"/>
      <c r="IQ68" s="223"/>
      <c r="IR68" s="223"/>
      <c r="IS68" s="223"/>
      <c r="IT68" s="223"/>
      <c r="IU68" s="223"/>
      <c r="IV68" s="223"/>
      <c r="IW68" s="128"/>
    </row>
    <row r="69" spans="1:259" customFormat="1" ht="12" customHeight="1">
      <c r="A69" s="432" t="s">
        <v>131</v>
      </c>
      <c r="B69" s="679">
        <v>20183.987694793595</v>
      </c>
      <c r="C69" s="433">
        <v>21870</v>
      </c>
      <c r="D69" s="433">
        <v>23732.5</v>
      </c>
      <c r="E69" s="679">
        <v>-8664.9764422745993</v>
      </c>
      <c r="F69" s="433">
        <v>-10012</v>
      </c>
      <c r="G69" s="433">
        <v>-9790</v>
      </c>
      <c r="H69" s="679">
        <v>11519.011252519003</v>
      </c>
      <c r="I69" s="433">
        <v>11857</v>
      </c>
      <c r="J69" s="433">
        <v>13943</v>
      </c>
      <c r="K69" s="225"/>
      <c r="L69" s="223"/>
      <c r="M69" s="223"/>
      <c r="N69" s="223"/>
      <c r="O69" s="223"/>
      <c r="P69" s="223"/>
      <c r="Q69" s="223"/>
      <c r="R69" s="223"/>
      <c r="S69" s="223"/>
      <c r="T69" s="223"/>
      <c r="U69" s="223"/>
      <c r="V69" s="223"/>
      <c r="W69" s="223"/>
      <c r="X69" s="223"/>
      <c r="Y69" s="223"/>
      <c r="Z69" s="223"/>
      <c r="AA69" s="223"/>
      <c r="AB69" s="223"/>
      <c r="AC69" s="223"/>
      <c r="AD69" s="223"/>
      <c r="AE69" s="223"/>
      <c r="AF69" s="223"/>
      <c r="AG69" s="223"/>
      <c r="AH69" s="223"/>
      <c r="AI69" s="223"/>
      <c r="AJ69" s="223"/>
      <c r="AK69" s="223"/>
      <c r="AL69" s="223"/>
      <c r="AM69" s="223"/>
      <c r="AN69" s="223"/>
      <c r="AO69" s="223"/>
      <c r="AP69" s="223"/>
      <c r="AQ69" s="223"/>
      <c r="AR69" s="223"/>
      <c r="AS69" s="223"/>
      <c r="AT69" s="223"/>
      <c r="AU69" s="223"/>
      <c r="AV69" s="223"/>
      <c r="AW69" s="223"/>
      <c r="AX69" s="223"/>
      <c r="AY69" s="223"/>
      <c r="AZ69" s="223"/>
      <c r="BA69" s="223"/>
      <c r="BB69" s="223"/>
      <c r="BC69" s="223"/>
      <c r="BD69" s="223"/>
      <c r="BE69" s="223"/>
      <c r="BF69" s="223"/>
      <c r="BG69" s="223"/>
      <c r="BH69" s="223"/>
      <c r="BI69" s="223"/>
      <c r="BJ69" s="223"/>
      <c r="BK69" s="223"/>
      <c r="BL69" s="223"/>
      <c r="BM69" s="223"/>
      <c r="BN69" s="223"/>
      <c r="BO69" s="223"/>
      <c r="BP69" s="223"/>
      <c r="BQ69" s="223"/>
      <c r="BR69" s="223"/>
      <c r="BS69" s="223"/>
      <c r="BT69" s="223"/>
      <c r="BU69" s="223"/>
      <c r="BV69" s="223"/>
      <c r="BW69" s="223"/>
      <c r="BX69" s="223"/>
      <c r="BY69" s="223"/>
      <c r="BZ69" s="223"/>
      <c r="CA69" s="223"/>
      <c r="CB69" s="223"/>
      <c r="CC69" s="223"/>
      <c r="CD69" s="223"/>
      <c r="CE69" s="223"/>
      <c r="CF69" s="223"/>
      <c r="CG69" s="223"/>
      <c r="CH69" s="223"/>
      <c r="CI69" s="223"/>
      <c r="CJ69" s="223"/>
      <c r="CK69" s="223"/>
      <c r="CL69" s="223"/>
      <c r="CM69" s="223"/>
      <c r="CN69" s="223"/>
      <c r="CO69" s="223"/>
      <c r="CP69" s="223"/>
      <c r="CQ69" s="223"/>
      <c r="CR69" s="223"/>
      <c r="CS69" s="223"/>
      <c r="CT69" s="223"/>
      <c r="CU69" s="223"/>
      <c r="CV69" s="223"/>
      <c r="CW69" s="223"/>
      <c r="CX69" s="223"/>
      <c r="CY69" s="223"/>
      <c r="CZ69" s="223"/>
      <c r="DA69" s="223"/>
      <c r="DB69" s="223"/>
      <c r="DC69" s="223"/>
      <c r="DD69" s="223"/>
      <c r="DE69" s="223"/>
      <c r="DF69" s="223"/>
      <c r="DG69" s="223"/>
      <c r="DH69" s="223"/>
      <c r="DI69" s="223"/>
      <c r="DJ69" s="223"/>
      <c r="DK69" s="223"/>
      <c r="DL69" s="223"/>
      <c r="DM69" s="223"/>
      <c r="DN69" s="223"/>
      <c r="DO69" s="223"/>
      <c r="DP69" s="223"/>
      <c r="DQ69" s="223"/>
      <c r="DR69" s="223"/>
      <c r="DS69" s="223"/>
      <c r="DT69" s="223"/>
      <c r="DU69" s="223"/>
      <c r="DV69" s="223"/>
      <c r="DW69" s="223"/>
      <c r="DX69" s="223"/>
      <c r="DY69" s="223"/>
      <c r="DZ69" s="223"/>
      <c r="EA69" s="223"/>
      <c r="EB69" s="223"/>
      <c r="EC69" s="223"/>
      <c r="ED69" s="223"/>
      <c r="EE69" s="223"/>
      <c r="EF69" s="223"/>
      <c r="EG69" s="223"/>
      <c r="EH69" s="223"/>
      <c r="EI69" s="223"/>
      <c r="EJ69" s="223"/>
      <c r="EK69" s="223"/>
      <c r="EL69" s="223"/>
      <c r="EM69" s="223"/>
      <c r="EN69" s="223"/>
      <c r="EO69" s="223"/>
      <c r="EP69" s="223"/>
      <c r="EQ69" s="223"/>
      <c r="ER69" s="223"/>
      <c r="ES69" s="223"/>
      <c r="ET69" s="223"/>
      <c r="EU69" s="223"/>
      <c r="EV69" s="223"/>
      <c r="EW69" s="223"/>
      <c r="EX69" s="223"/>
      <c r="EY69" s="223"/>
      <c r="EZ69" s="223"/>
      <c r="FA69" s="223"/>
      <c r="FB69" s="223"/>
      <c r="FC69" s="223"/>
      <c r="FD69" s="223"/>
      <c r="FE69" s="223"/>
      <c r="FF69" s="223"/>
      <c r="FG69" s="223"/>
      <c r="FH69" s="223"/>
      <c r="FI69" s="223"/>
      <c r="FJ69" s="223"/>
      <c r="FK69" s="223"/>
      <c r="FL69" s="223"/>
      <c r="FM69" s="223"/>
      <c r="FN69" s="223"/>
      <c r="FO69" s="223"/>
      <c r="FP69" s="223"/>
      <c r="FQ69" s="223"/>
      <c r="FR69" s="223"/>
      <c r="FS69" s="223"/>
      <c r="FT69" s="223"/>
      <c r="FU69" s="223"/>
      <c r="FV69" s="223"/>
      <c r="FW69" s="223"/>
      <c r="FX69" s="223"/>
      <c r="FY69" s="223"/>
      <c r="FZ69" s="223"/>
      <c r="GA69" s="223"/>
      <c r="GB69" s="223"/>
      <c r="GC69" s="223"/>
      <c r="GD69" s="223"/>
      <c r="GE69" s="223"/>
      <c r="GF69" s="223"/>
      <c r="GG69" s="223"/>
      <c r="GH69" s="223"/>
      <c r="GI69" s="223"/>
      <c r="GJ69" s="223"/>
      <c r="GK69" s="223"/>
      <c r="GL69" s="223"/>
      <c r="GM69" s="223"/>
      <c r="GN69" s="223"/>
      <c r="GO69" s="223"/>
      <c r="GP69" s="223"/>
      <c r="GQ69" s="223"/>
      <c r="GR69" s="223"/>
      <c r="GS69" s="223"/>
      <c r="GT69" s="223"/>
      <c r="GU69" s="223"/>
      <c r="GV69" s="223"/>
      <c r="GW69" s="223"/>
      <c r="GX69" s="223"/>
      <c r="GY69" s="223"/>
      <c r="GZ69" s="223"/>
      <c r="HA69" s="223"/>
      <c r="HB69" s="223"/>
      <c r="HC69" s="223"/>
      <c r="HD69" s="223"/>
      <c r="HE69" s="223"/>
      <c r="HF69" s="223"/>
      <c r="HG69" s="223"/>
      <c r="HH69" s="223"/>
      <c r="HI69" s="223"/>
      <c r="HJ69" s="223"/>
      <c r="HK69" s="223"/>
      <c r="HL69" s="223"/>
      <c r="HM69" s="223"/>
      <c r="HN69" s="223"/>
      <c r="HO69" s="223"/>
      <c r="HP69" s="223"/>
      <c r="HQ69" s="223"/>
      <c r="HR69" s="223"/>
      <c r="HS69" s="223"/>
      <c r="HT69" s="223"/>
      <c r="HU69" s="223"/>
      <c r="HV69" s="223"/>
      <c r="HW69" s="223"/>
      <c r="HX69" s="223"/>
      <c r="HY69" s="223"/>
      <c r="HZ69" s="223"/>
      <c r="IA69" s="223"/>
      <c r="IB69" s="223"/>
      <c r="IC69" s="223"/>
      <c r="ID69" s="223"/>
      <c r="IE69" s="223"/>
      <c r="IF69" s="223"/>
      <c r="IG69" s="223"/>
      <c r="IH69" s="223"/>
      <c r="II69" s="223"/>
      <c r="IJ69" s="223"/>
      <c r="IK69" s="223"/>
      <c r="IL69" s="223"/>
      <c r="IM69" s="223"/>
      <c r="IN69" s="223"/>
      <c r="IO69" s="223"/>
      <c r="IP69" s="223"/>
      <c r="IQ69" s="223"/>
      <c r="IR69" s="223"/>
      <c r="IS69" s="223"/>
      <c r="IT69" s="223"/>
      <c r="IU69" s="223"/>
      <c r="IV69" s="223"/>
      <c r="IW69" s="128"/>
    </row>
    <row r="70" spans="1:259" customFormat="1" ht="12" customHeight="1">
      <c r="A70" s="434" t="s">
        <v>1293</v>
      </c>
      <c r="B70" s="678">
        <v>0</v>
      </c>
      <c r="C70" s="430">
        <v>0</v>
      </c>
      <c r="D70" s="431">
        <v>0</v>
      </c>
      <c r="E70" s="678">
        <v>0</v>
      </c>
      <c r="F70" s="430">
        <v>0</v>
      </c>
      <c r="G70" s="431">
        <v>0</v>
      </c>
      <c r="H70" s="678">
        <v>0</v>
      </c>
      <c r="I70" s="430">
        <v>0</v>
      </c>
      <c r="J70" s="430">
        <v>0</v>
      </c>
      <c r="K70" s="225"/>
      <c r="L70" s="223"/>
      <c r="M70" s="223"/>
      <c r="N70" s="223"/>
      <c r="O70" s="223"/>
      <c r="P70" s="223"/>
      <c r="Q70" s="223"/>
      <c r="R70" s="223"/>
      <c r="S70" s="223"/>
      <c r="T70" s="223"/>
      <c r="U70" s="223"/>
      <c r="V70" s="223"/>
      <c r="W70" s="223"/>
      <c r="X70" s="223"/>
      <c r="Y70" s="223"/>
      <c r="Z70" s="223"/>
      <c r="AA70" s="223"/>
      <c r="AB70" s="223"/>
      <c r="AC70" s="223"/>
      <c r="AD70" s="223"/>
      <c r="AE70" s="223"/>
      <c r="AF70" s="223"/>
      <c r="AG70" s="223"/>
      <c r="AH70" s="223"/>
      <c r="AI70" s="223"/>
      <c r="AJ70" s="223"/>
      <c r="AK70" s="223"/>
      <c r="AL70" s="223"/>
      <c r="AM70" s="223"/>
      <c r="AN70" s="223"/>
      <c r="AO70" s="223"/>
      <c r="AP70" s="223"/>
      <c r="AQ70" s="223"/>
      <c r="AR70" s="223"/>
      <c r="AS70" s="223"/>
      <c r="AT70" s="223"/>
      <c r="AU70" s="223"/>
      <c r="AV70" s="223"/>
      <c r="AW70" s="223"/>
      <c r="AX70" s="223"/>
      <c r="AY70" s="223"/>
      <c r="AZ70" s="223"/>
      <c r="BA70" s="223"/>
      <c r="BB70" s="223"/>
      <c r="BC70" s="223"/>
      <c r="BD70" s="223"/>
      <c r="BE70" s="223"/>
      <c r="BF70" s="223"/>
      <c r="BG70" s="223"/>
      <c r="BH70" s="223"/>
      <c r="BI70" s="223"/>
      <c r="BJ70" s="223"/>
      <c r="BK70" s="223"/>
      <c r="BL70" s="223"/>
      <c r="BM70" s="223"/>
      <c r="BN70" s="223"/>
      <c r="BO70" s="223"/>
      <c r="BP70" s="223"/>
      <c r="BQ70" s="223"/>
      <c r="BR70" s="223"/>
      <c r="BS70" s="223"/>
      <c r="BT70" s="223"/>
      <c r="BU70" s="223"/>
      <c r="BV70" s="223"/>
      <c r="BW70" s="223"/>
      <c r="BX70" s="223"/>
      <c r="BY70" s="223"/>
      <c r="BZ70" s="223"/>
      <c r="CA70" s="223"/>
      <c r="CB70" s="223"/>
      <c r="CC70" s="223"/>
      <c r="CD70" s="223"/>
      <c r="CE70" s="223"/>
      <c r="CF70" s="223"/>
      <c r="CG70" s="223"/>
      <c r="CH70" s="223"/>
      <c r="CI70" s="223"/>
      <c r="CJ70" s="223"/>
      <c r="CK70" s="223"/>
      <c r="CL70" s="223"/>
      <c r="CM70" s="223"/>
      <c r="CN70" s="223"/>
      <c r="CO70" s="223"/>
      <c r="CP70" s="223"/>
      <c r="CQ70" s="223"/>
      <c r="CR70" s="223"/>
      <c r="CS70" s="223"/>
      <c r="CT70" s="223"/>
      <c r="CU70" s="223"/>
      <c r="CV70" s="223"/>
      <c r="CW70" s="223"/>
      <c r="CX70" s="223"/>
      <c r="CY70" s="223"/>
      <c r="CZ70" s="223"/>
      <c r="DA70" s="223"/>
      <c r="DB70" s="223"/>
      <c r="DC70" s="223"/>
      <c r="DD70" s="223"/>
      <c r="DE70" s="223"/>
      <c r="DF70" s="223"/>
      <c r="DG70" s="223"/>
      <c r="DH70" s="223"/>
      <c r="DI70" s="223"/>
      <c r="DJ70" s="223"/>
      <c r="DK70" s="223"/>
      <c r="DL70" s="223"/>
      <c r="DM70" s="223"/>
      <c r="DN70" s="223"/>
      <c r="DO70" s="223"/>
      <c r="DP70" s="223"/>
      <c r="DQ70" s="223"/>
      <c r="DR70" s="223"/>
      <c r="DS70" s="223"/>
      <c r="DT70" s="223"/>
      <c r="DU70" s="223"/>
      <c r="DV70" s="223"/>
      <c r="DW70" s="223"/>
      <c r="DX70" s="223"/>
      <c r="DY70" s="223"/>
      <c r="DZ70" s="223"/>
      <c r="EA70" s="223"/>
      <c r="EB70" s="223"/>
      <c r="EC70" s="223"/>
      <c r="ED70" s="223"/>
      <c r="EE70" s="223"/>
      <c r="EF70" s="223"/>
      <c r="EG70" s="223"/>
      <c r="EH70" s="223"/>
      <c r="EI70" s="223"/>
      <c r="EJ70" s="223"/>
      <c r="EK70" s="223"/>
      <c r="EL70" s="223"/>
      <c r="EM70" s="223"/>
      <c r="EN70" s="223"/>
      <c r="EO70" s="223"/>
      <c r="EP70" s="223"/>
      <c r="EQ70" s="223"/>
      <c r="ER70" s="223"/>
      <c r="ES70" s="223"/>
      <c r="ET70" s="223"/>
      <c r="EU70" s="223"/>
      <c r="EV70" s="223"/>
      <c r="EW70" s="223"/>
      <c r="EX70" s="223"/>
      <c r="EY70" s="223"/>
      <c r="EZ70" s="223"/>
      <c r="FA70" s="223"/>
      <c r="FB70" s="223"/>
      <c r="FC70" s="223"/>
      <c r="FD70" s="223"/>
      <c r="FE70" s="223"/>
      <c r="FF70" s="223"/>
      <c r="FG70" s="223"/>
      <c r="FH70" s="223"/>
      <c r="FI70" s="223"/>
      <c r="FJ70" s="223"/>
      <c r="FK70" s="223"/>
      <c r="FL70" s="223"/>
      <c r="FM70" s="223"/>
      <c r="FN70" s="223"/>
      <c r="FO70" s="223"/>
      <c r="FP70" s="223"/>
      <c r="FQ70" s="223"/>
      <c r="FR70" s="223"/>
      <c r="FS70" s="223"/>
      <c r="FT70" s="223"/>
      <c r="FU70" s="223"/>
      <c r="FV70" s="223"/>
      <c r="FW70" s="223"/>
      <c r="FX70" s="223"/>
      <c r="FY70" s="223"/>
      <c r="FZ70" s="223"/>
      <c r="GA70" s="223"/>
      <c r="GB70" s="223"/>
      <c r="GC70" s="223"/>
      <c r="GD70" s="223"/>
      <c r="GE70" s="223"/>
      <c r="GF70" s="223"/>
      <c r="GG70" s="223"/>
      <c r="GH70" s="223"/>
      <c r="GI70" s="223"/>
      <c r="GJ70" s="223"/>
      <c r="GK70" s="223"/>
      <c r="GL70" s="223"/>
      <c r="GM70" s="223"/>
      <c r="GN70" s="223"/>
      <c r="GO70" s="223"/>
      <c r="GP70" s="223"/>
      <c r="GQ70" s="223"/>
      <c r="GR70" s="223"/>
      <c r="GS70" s="223"/>
      <c r="GT70" s="223"/>
      <c r="GU70" s="223"/>
      <c r="GV70" s="223"/>
      <c r="GW70" s="223"/>
      <c r="GX70" s="223"/>
      <c r="GY70" s="223"/>
      <c r="GZ70" s="223"/>
      <c r="HA70" s="223"/>
      <c r="HB70" s="223"/>
      <c r="HC70" s="223"/>
      <c r="HD70" s="223"/>
      <c r="HE70" s="223"/>
      <c r="HF70" s="223"/>
      <c r="HG70" s="223"/>
      <c r="HH70" s="223"/>
      <c r="HI70" s="223"/>
      <c r="HJ70" s="223"/>
      <c r="HK70" s="223"/>
      <c r="HL70" s="223"/>
      <c r="HM70" s="223"/>
      <c r="HN70" s="223"/>
      <c r="HO70" s="223"/>
      <c r="HP70" s="223"/>
      <c r="HQ70" s="223"/>
      <c r="HR70" s="223"/>
      <c r="HS70" s="223"/>
      <c r="HT70" s="223"/>
      <c r="HU70" s="223"/>
      <c r="HV70" s="223"/>
      <c r="HW70" s="223"/>
      <c r="HX70" s="223"/>
      <c r="HY70" s="223"/>
      <c r="HZ70" s="223"/>
      <c r="IA70" s="223"/>
      <c r="IB70" s="223"/>
      <c r="IC70" s="223"/>
      <c r="ID70" s="223"/>
      <c r="IE70" s="223"/>
      <c r="IF70" s="223"/>
      <c r="IG70" s="223"/>
      <c r="IH70" s="223"/>
      <c r="II70" s="223"/>
      <c r="IJ70" s="223"/>
      <c r="IK70" s="223"/>
      <c r="IL70" s="223"/>
      <c r="IM70" s="223"/>
      <c r="IN70" s="223"/>
      <c r="IO70" s="223"/>
      <c r="IP70" s="223"/>
      <c r="IQ70" s="223"/>
      <c r="IR70" s="223"/>
      <c r="IS70" s="223"/>
      <c r="IT70" s="223"/>
      <c r="IU70" s="223"/>
      <c r="IV70" s="223"/>
      <c r="IW70" s="128"/>
    </row>
    <row r="71" spans="1:259" customFormat="1" ht="12" customHeight="1">
      <c r="A71" s="432" t="s">
        <v>273</v>
      </c>
      <c r="B71" s="679">
        <v>20183.987694793595</v>
      </c>
      <c r="C71" s="433">
        <v>21870</v>
      </c>
      <c r="D71" s="526">
        <v>23732.5</v>
      </c>
      <c r="E71" s="679">
        <v>-8664.9764422745993</v>
      </c>
      <c r="F71" s="433">
        <v>-10012</v>
      </c>
      <c r="G71" s="526">
        <v>-9790</v>
      </c>
      <c r="H71" s="679">
        <v>11519.011252519003</v>
      </c>
      <c r="I71" s="433">
        <v>11857</v>
      </c>
      <c r="J71" s="433">
        <v>13943</v>
      </c>
      <c r="K71" s="225"/>
      <c r="L71" s="223"/>
      <c r="M71" s="223"/>
      <c r="N71" s="223"/>
      <c r="O71" s="223"/>
      <c r="P71" s="223"/>
      <c r="Q71" s="223"/>
      <c r="R71" s="223"/>
      <c r="S71" s="223"/>
      <c r="T71" s="223"/>
      <c r="U71" s="223"/>
      <c r="V71" s="223"/>
      <c r="W71" s="223"/>
      <c r="X71" s="223"/>
      <c r="Y71" s="223"/>
      <c r="Z71" s="223"/>
      <c r="AA71" s="223"/>
      <c r="AB71" s="223"/>
      <c r="AC71" s="223"/>
      <c r="AD71" s="223"/>
      <c r="AE71" s="223"/>
      <c r="AF71" s="223"/>
      <c r="AG71" s="223"/>
      <c r="AH71" s="223"/>
      <c r="AI71" s="223"/>
      <c r="AJ71" s="223"/>
      <c r="AK71" s="223"/>
      <c r="AL71" s="223"/>
      <c r="AM71" s="223"/>
      <c r="AN71" s="223"/>
      <c r="AO71" s="223"/>
      <c r="AP71" s="223"/>
      <c r="AQ71" s="223"/>
      <c r="AR71" s="223"/>
      <c r="AS71" s="223"/>
      <c r="AT71" s="223"/>
      <c r="AU71" s="223"/>
      <c r="AV71" s="223"/>
      <c r="AW71" s="223"/>
      <c r="AX71" s="223"/>
      <c r="AY71" s="223"/>
      <c r="AZ71" s="223"/>
      <c r="BA71" s="223"/>
      <c r="BB71" s="223"/>
      <c r="BC71" s="223"/>
      <c r="BD71" s="223"/>
      <c r="BE71" s="223"/>
      <c r="BF71" s="223"/>
      <c r="BG71" s="223"/>
      <c r="BH71" s="223"/>
      <c r="BI71" s="223"/>
      <c r="BJ71" s="223"/>
      <c r="BK71" s="223"/>
      <c r="BL71" s="223"/>
      <c r="BM71" s="223"/>
      <c r="BN71" s="223"/>
      <c r="BO71" s="223"/>
      <c r="BP71" s="223"/>
      <c r="BQ71" s="223"/>
      <c r="BR71" s="223"/>
      <c r="BS71" s="223"/>
      <c r="BT71" s="223"/>
      <c r="BU71" s="223"/>
      <c r="BV71" s="223"/>
      <c r="BW71" s="223"/>
      <c r="BX71" s="223"/>
      <c r="BY71" s="223"/>
      <c r="BZ71" s="223"/>
      <c r="CA71" s="223"/>
      <c r="CB71" s="223"/>
      <c r="CC71" s="223"/>
      <c r="CD71" s="223"/>
      <c r="CE71" s="223"/>
      <c r="CF71" s="223"/>
      <c r="CG71" s="223"/>
      <c r="CH71" s="223"/>
      <c r="CI71" s="223"/>
      <c r="CJ71" s="223"/>
      <c r="CK71" s="223"/>
      <c r="CL71" s="223"/>
      <c r="CM71" s="223"/>
      <c r="CN71" s="223"/>
      <c r="CO71" s="223"/>
      <c r="CP71" s="223"/>
      <c r="CQ71" s="223"/>
      <c r="CR71" s="223"/>
      <c r="CS71" s="223"/>
      <c r="CT71" s="223"/>
      <c r="CU71" s="223"/>
      <c r="CV71" s="223"/>
      <c r="CW71" s="223"/>
      <c r="CX71" s="223"/>
      <c r="CY71" s="223"/>
      <c r="CZ71" s="223"/>
      <c r="DA71" s="223"/>
      <c r="DB71" s="223"/>
      <c r="DC71" s="223"/>
      <c r="DD71" s="223"/>
      <c r="DE71" s="223"/>
      <c r="DF71" s="223"/>
      <c r="DG71" s="223"/>
      <c r="DH71" s="223"/>
      <c r="DI71" s="223"/>
      <c r="DJ71" s="223"/>
      <c r="DK71" s="223"/>
      <c r="DL71" s="223"/>
      <c r="DM71" s="223"/>
      <c r="DN71" s="223"/>
      <c r="DO71" s="223"/>
      <c r="DP71" s="223"/>
      <c r="DQ71" s="223"/>
      <c r="DR71" s="223"/>
      <c r="DS71" s="223"/>
      <c r="DT71" s="223"/>
      <c r="DU71" s="223"/>
      <c r="DV71" s="223"/>
      <c r="DW71" s="223"/>
      <c r="DX71" s="223"/>
      <c r="DY71" s="223"/>
      <c r="DZ71" s="223"/>
      <c r="EA71" s="223"/>
      <c r="EB71" s="223"/>
      <c r="EC71" s="223"/>
      <c r="ED71" s="223"/>
      <c r="EE71" s="223"/>
      <c r="EF71" s="223"/>
      <c r="EG71" s="223"/>
      <c r="EH71" s="223"/>
      <c r="EI71" s="223"/>
      <c r="EJ71" s="223"/>
      <c r="EK71" s="223"/>
      <c r="EL71" s="223"/>
      <c r="EM71" s="223"/>
      <c r="EN71" s="223"/>
      <c r="EO71" s="223"/>
      <c r="EP71" s="223"/>
      <c r="EQ71" s="223"/>
      <c r="ER71" s="223"/>
      <c r="ES71" s="223"/>
      <c r="ET71" s="223"/>
      <c r="EU71" s="223"/>
      <c r="EV71" s="223"/>
      <c r="EW71" s="223"/>
      <c r="EX71" s="223"/>
      <c r="EY71" s="223"/>
      <c r="EZ71" s="223"/>
      <c r="FA71" s="223"/>
      <c r="FB71" s="223"/>
      <c r="FC71" s="223"/>
      <c r="FD71" s="223"/>
      <c r="FE71" s="223"/>
      <c r="FF71" s="223"/>
      <c r="FG71" s="223"/>
      <c r="FH71" s="223"/>
      <c r="FI71" s="223"/>
      <c r="FJ71" s="223"/>
      <c r="FK71" s="223"/>
      <c r="FL71" s="223"/>
      <c r="FM71" s="223"/>
      <c r="FN71" s="223"/>
      <c r="FO71" s="223"/>
      <c r="FP71" s="223"/>
      <c r="FQ71" s="223"/>
      <c r="FR71" s="223"/>
      <c r="FS71" s="223"/>
      <c r="FT71" s="223"/>
      <c r="FU71" s="223"/>
      <c r="FV71" s="223"/>
      <c r="FW71" s="223"/>
      <c r="FX71" s="223"/>
      <c r="FY71" s="223"/>
      <c r="FZ71" s="223"/>
      <c r="GA71" s="223"/>
      <c r="GB71" s="223"/>
      <c r="GC71" s="223"/>
      <c r="GD71" s="223"/>
      <c r="GE71" s="223"/>
      <c r="GF71" s="223"/>
      <c r="GG71" s="223"/>
      <c r="GH71" s="223"/>
      <c r="GI71" s="223"/>
      <c r="GJ71" s="223"/>
      <c r="GK71" s="223"/>
      <c r="GL71" s="223"/>
      <c r="GM71" s="223"/>
      <c r="GN71" s="223"/>
      <c r="GO71" s="223"/>
      <c r="GP71" s="223"/>
      <c r="GQ71" s="223"/>
      <c r="GR71" s="223"/>
      <c r="GS71" s="223"/>
      <c r="GT71" s="223"/>
      <c r="GU71" s="223"/>
      <c r="GV71" s="223"/>
      <c r="GW71" s="223"/>
      <c r="GX71" s="223"/>
      <c r="GY71" s="223"/>
      <c r="GZ71" s="223"/>
      <c r="HA71" s="223"/>
      <c r="HB71" s="223"/>
      <c r="HC71" s="223"/>
      <c r="HD71" s="223"/>
      <c r="HE71" s="223"/>
      <c r="HF71" s="223"/>
      <c r="HG71" s="223"/>
      <c r="HH71" s="223"/>
      <c r="HI71" s="223"/>
      <c r="HJ71" s="223"/>
      <c r="HK71" s="223"/>
      <c r="HL71" s="223"/>
      <c r="HM71" s="223"/>
      <c r="HN71" s="223"/>
      <c r="HO71" s="223"/>
      <c r="HP71" s="223"/>
      <c r="HQ71" s="223"/>
      <c r="HR71" s="223"/>
      <c r="HS71" s="223"/>
      <c r="HT71" s="223"/>
      <c r="HU71" s="223"/>
      <c r="HV71" s="223"/>
      <c r="HW71" s="223"/>
      <c r="HX71" s="223"/>
      <c r="HY71" s="223"/>
      <c r="HZ71" s="223"/>
      <c r="IA71" s="223"/>
      <c r="IB71" s="223"/>
      <c r="IC71" s="223"/>
      <c r="ID71" s="223"/>
      <c r="IE71" s="223"/>
      <c r="IF71" s="223"/>
      <c r="IG71" s="223"/>
      <c r="IH71" s="223"/>
      <c r="II71" s="223"/>
      <c r="IJ71" s="223"/>
      <c r="IK71" s="223"/>
      <c r="IL71" s="223"/>
      <c r="IM71" s="223"/>
      <c r="IN71" s="223"/>
      <c r="IO71" s="223"/>
      <c r="IP71" s="223"/>
      <c r="IQ71" s="223"/>
      <c r="IR71" s="223"/>
      <c r="IS71" s="223"/>
      <c r="IT71" s="223"/>
      <c r="IU71" s="223"/>
      <c r="IV71" s="223"/>
      <c r="IW71" s="128"/>
    </row>
    <row r="72" spans="1:259" s="272" customFormat="1" ht="18.75" customHeight="1">
      <c r="A72" s="1858" t="s">
        <v>280</v>
      </c>
      <c r="B72" s="680">
        <v>2463</v>
      </c>
      <c r="C72" s="529">
        <v>1779</v>
      </c>
      <c r="D72" s="525">
        <v>3318</v>
      </c>
      <c r="E72" s="680">
        <v>0</v>
      </c>
      <c r="F72" s="529">
        <v>0</v>
      </c>
      <c r="G72" s="529">
        <v>0</v>
      </c>
      <c r="H72" s="682">
        <v>2463</v>
      </c>
      <c r="I72" s="528">
        <v>1779</v>
      </c>
      <c r="J72" s="632">
        <v>3318</v>
      </c>
      <c r="K72" s="490"/>
      <c r="L72" s="491"/>
      <c r="M72" s="491"/>
      <c r="N72" s="491"/>
      <c r="O72" s="491"/>
      <c r="P72" s="491"/>
      <c r="Q72" s="491"/>
      <c r="R72" s="491"/>
      <c r="S72" s="491"/>
      <c r="T72" s="491"/>
      <c r="U72" s="491"/>
      <c r="V72" s="491"/>
      <c r="W72" s="491"/>
      <c r="X72" s="491"/>
      <c r="Y72" s="491"/>
      <c r="Z72" s="491"/>
      <c r="AA72" s="491"/>
      <c r="AB72" s="491"/>
      <c r="AC72" s="491"/>
      <c r="AD72" s="491"/>
      <c r="AE72" s="491"/>
      <c r="AF72" s="491"/>
      <c r="AG72" s="491"/>
      <c r="AH72" s="491"/>
      <c r="AI72" s="491"/>
      <c r="AJ72" s="491"/>
      <c r="AK72" s="491"/>
      <c r="AL72" s="491"/>
      <c r="AM72" s="491"/>
      <c r="AN72" s="491"/>
      <c r="AO72" s="491"/>
      <c r="AP72" s="491"/>
      <c r="AQ72" s="491"/>
      <c r="AR72" s="491"/>
      <c r="AS72" s="491"/>
      <c r="AT72" s="491"/>
      <c r="AU72" s="491"/>
      <c r="AV72" s="491"/>
      <c r="AW72" s="491"/>
      <c r="AX72" s="491"/>
      <c r="AY72" s="491"/>
      <c r="AZ72" s="491"/>
      <c r="BA72" s="491"/>
      <c r="BB72" s="491"/>
      <c r="BC72" s="491"/>
      <c r="BD72" s="491"/>
      <c r="BE72" s="491"/>
      <c r="BF72" s="491"/>
      <c r="BG72" s="491"/>
      <c r="BH72" s="491"/>
      <c r="BI72" s="491"/>
      <c r="BJ72" s="491"/>
      <c r="BK72" s="491"/>
      <c r="BL72" s="491"/>
      <c r="BM72" s="491"/>
      <c r="BN72" s="491"/>
      <c r="BO72" s="491"/>
      <c r="BP72" s="491"/>
      <c r="BQ72" s="491"/>
      <c r="BR72" s="491"/>
      <c r="BS72" s="491"/>
      <c r="BT72" s="491"/>
      <c r="BU72" s="491"/>
      <c r="BV72" s="491"/>
      <c r="BW72" s="491"/>
      <c r="BX72" s="491"/>
      <c r="BY72" s="491"/>
      <c r="BZ72" s="491"/>
      <c r="CA72" s="491"/>
      <c r="CB72" s="491"/>
      <c r="CC72" s="491"/>
      <c r="CD72" s="491"/>
      <c r="CE72" s="491"/>
      <c r="CF72" s="491"/>
      <c r="CG72" s="491"/>
      <c r="CH72" s="491"/>
      <c r="CI72" s="491"/>
      <c r="CJ72" s="491"/>
      <c r="CK72" s="491"/>
      <c r="CL72" s="491"/>
      <c r="CM72" s="491"/>
      <c r="CN72" s="491"/>
      <c r="CO72" s="491"/>
      <c r="CP72" s="491"/>
      <c r="CQ72" s="491"/>
      <c r="CR72" s="491"/>
      <c r="CS72" s="491"/>
      <c r="CT72" s="491"/>
      <c r="CU72" s="491"/>
      <c r="CV72" s="491"/>
      <c r="CW72" s="491"/>
      <c r="CX72" s="491"/>
      <c r="CY72" s="491"/>
      <c r="CZ72" s="491"/>
      <c r="DA72" s="491"/>
      <c r="DB72" s="491"/>
      <c r="DC72" s="491"/>
      <c r="DD72" s="491"/>
      <c r="DE72" s="491"/>
      <c r="DF72" s="491"/>
      <c r="DG72" s="491"/>
      <c r="DH72" s="491"/>
      <c r="DI72" s="491"/>
      <c r="DJ72" s="491"/>
      <c r="DK72" s="491"/>
      <c r="DL72" s="491"/>
      <c r="DM72" s="491"/>
      <c r="DN72" s="491"/>
      <c r="DO72" s="491"/>
      <c r="DP72" s="491"/>
      <c r="DQ72" s="491"/>
      <c r="DR72" s="491"/>
      <c r="DS72" s="491"/>
      <c r="DT72" s="491"/>
      <c r="DU72" s="491"/>
      <c r="DV72" s="491"/>
      <c r="DW72" s="491"/>
      <c r="DX72" s="491"/>
      <c r="DY72" s="491"/>
      <c r="DZ72" s="491"/>
      <c r="EA72" s="491"/>
      <c r="EB72" s="491"/>
      <c r="EC72" s="491"/>
      <c r="ED72" s="491"/>
      <c r="EE72" s="491"/>
      <c r="EF72" s="491"/>
      <c r="EG72" s="491"/>
      <c r="EH72" s="491"/>
      <c r="EI72" s="491"/>
      <c r="EJ72" s="491"/>
      <c r="EK72" s="491"/>
      <c r="EL72" s="491"/>
      <c r="EM72" s="491"/>
      <c r="EN72" s="491"/>
      <c r="EO72" s="491"/>
      <c r="EP72" s="491"/>
      <c r="EQ72" s="491"/>
      <c r="ER72" s="491"/>
      <c r="ES72" s="491"/>
      <c r="ET72" s="491"/>
      <c r="EU72" s="491"/>
      <c r="EV72" s="491"/>
      <c r="EW72" s="491"/>
      <c r="EX72" s="491"/>
      <c r="EY72" s="491"/>
      <c r="EZ72" s="491"/>
      <c r="FA72" s="491"/>
      <c r="FB72" s="491"/>
      <c r="FC72" s="491"/>
      <c r="FD72" s="491"/>
      <c r="FE72" s="491"/>
      <c r="FF72" s="491"/>
      <c r="FG72" s="491"/>
      <c r="FH72" s="491"/>
      <c r="FI72" s="491"/>
      <c r="FJ72" s="491"/>
      <c r="FK72" s="491"/>
      <c r="FL72" s="491"/>
      <c r="FM72" s="491"/>
      <c r="FN72" s="491"/>
      <c r="FO72" s="491"/>
      <c r="FP72" s="491"/>
      <c r="FQ72" s="491"/>
      <c r="FR72" s="491"/>
      <c r="FS72" s="491"/>
      <c r="FT72" s="491"/>
      <c r="FU72" s="491"/>
      <c r="FV72" s="491"/>
      <c r="FW72" s="491"/>
      <c r="FX72" s="491"/>
      <c r="FY72" s="491"/>
      <c r="FZ72" s="491"/>
      <c r="GA72" s="491"/>
      <c r="GB72" s="491"/>
      <c r="GC72" s="491"/>
      <c r="GD72" s="491"/>
      <c r="GE72" s="491"/>
      <c r="GF72" s="491"/>
      <c r="GG72" s="491"/>
      <c r="GH72" s="491"/>
      <c r="GI72" s="491"/>
      <c r="GJ72" s="491"/>
      <c r="GK72" s="491"/>
      <c r="GL72" s="491"/>
      <c r="GM72" s="491"/>
      <c r="GN72" s="491"/>
      <c r="GO72" s="491"/>
      <c r="GP72" s="491"/>
      <c r="GQ72" s="491"/>
      <c r="GR72" s="491"/>
      <c r="GS72" s="491"/>
      <c r="GT72" s="491"/>
      <c r="GU72" s="491"/>
      <c r="GV72" s="491"/>
      <c r="GW72" s="491"/>
      <c r="GX72" s="491"/>
      <c r="GY72" s="491"/>
      <c r="GZ72" s="491"/>
      <c r="HA72" s="491"/>
      <c r="HB72" s="491"/>
      <c r="HC72" s="491"/>
      <c r="HD72" s="491"/>
      <c r="HE72" s="491"/>
      <c r="HF72" s="491"/>
      <c r="HG72" s="491"/>
      <c r="HH72" s="491"/>
      <c r="HI72" s="491"/>
      <c r="HJ72" s="491"/>
      <c r="HK72" s="491"/>
      <c r="HL72" s="491"/>
      <c r="HM72" s="491"/>
      <c r="HN72" s="491"/>
      <c r="HO72" s="491"/>
      <c r="HP72" s="491"/>
      <c r="HQ72" s="491"/>
      <c r="HR72" s="491"/>
      <c r="HS72" s="491"/>
      <c r="HT72" s="491"/>
      <c r="HU72" s="491"/>
      <c r="HV72" s="491"/>
      <c r="HW72" s="491"/>
      <c r="HX72" s="491"/>
      <c r="HY72" s="491"/>
      <c r="HZ72" s="491"/>
      <c r="IA72" s="491"/>
      <c r="IB72" s="491"/>
      <c r="IC72" s="491"/>
      <c r="ID72" s="491"/>
      <c r="IE72" s="491"/>
      <c r="IF72" s="491"/>
      <c r="IG72" s="491"/>
      <c r="IH72" s="491"/>
      <c r="II72" s="491"/>
      <c r="IJ72" s="491"/>
      <c r="IK72" s="491"/>
      <c r="IL72" s="491"/>
      <c r="IM72" s="491"/>
      <c r="IN72" s="491"/>
      <c r="IO72" s="491"/>
      <c r="IP72" s="491"/>
      <c r="IQ72" s="491"/>
      <c r="IR72" s="491"/>
      <c r="IS72" s="491"/>
      <c r="IT72" s="491"/>
      <c r="IU72" s="491"/>
      <c r="IV72" s="491"/>
      <c r="IW72" s="492"/>
    </row>
    <row r="73" spans="1:259" customFormat="1" ht="21" customHeight="1">
      <c r="A73" s="435" t="s">
        <v>1290</v>
      </c>
      <c r="B73" s="681">
        <v>22646.987694793595</v>
      </c>
      <c r="C73" s="436">
        <v>23649</v>
      </c>
      <c r="D73" s="527">
        <v>27050.5</v>
      </c>
      <c r="E73" s="681">
        <v>-8664.9764422745993</v>
      </c>
      <c r="F73" s="436">
        <v>-10012</v>
      </c>
      <c r="G73" s="527">
        <v>-9790</v>
      </c>
      <c r="H73" s="681">
        <v>13982.011252519003</v>
      </c>
      <c r="I73" s="436">
        <v>13636</v>
      </c>
      <c r="J73" s="527">
        <v>17261</v>
      </c>
      <c r="K73" s="226"/>
      <c r="L73" s="222"/>
      <c r="M73" s="222"/>
      <c r="N73" s="222"/>
      <c r="O73" s="222"/>
      <c r="P73" s="222"/>
      <c r="Q73" s="222"/>
      <c r="R73" s="222"/>
      <c r="S73" s="222"/>
      <c r="T73" s="222"/>
      <c r="U73" s="222"/>
      <c r="V73" s="222"/>
      <c r="W73" s="222"/>
      <c r="X73" s="222"/>
      <c r="Y73" s="222"/>
      <c r="Z73" s="222"/>
      <c r="AA73" s="222"/>
      <c r="AB73" s="222"/>
      <c r="AC73" s="222"/>
      <c r="AD73" s="222"/>
      <c r="AE73" s="222"/>
      <c r="AF73" s="222"/>
      <c r="AG73" s="222"/>
      <c r="AH73" s="222"/>
      <c r="AI73" s="222"/>
      <c r="AJ73" s="222"/>
      <c r="AK73" s="222"/>
      <c r="AL73" s="222"/>
      <c r="AM73" s="222"/>
      <c r="AN73" s="222"/>
      <c r="AO73" s="222"/>
      <c r="AP73" s="222"/>
      <c r="AQ73" s="222"/>
      <c r="AR73" s="222"/>
      <c r="AS73" s="222"/>
      <c r="AT73" s="222"/>
      <c r="AU73" s="222"/>
      <c r="AV73" s="222"/>
      <c r="AW73" s="222"/>
      <c r="AX73" s="222"/>
      <c r="AY73" s="222"/>
      <c r="AZ73" s="222"/>
      <c r="BA73" s="222"/>
      <c r="BB73" s="222"/>
      <c r="BC73" s="222"/>
      <c r="BD73" s="222"/>
      <c r="BE73" s="222"/>
      <c r="BF73" s="222"/>
      <c r="BG73" s="222"/>
      <c r="BH73" s="222"/>
      <c r="BI73" s="222"/>
      <c r="BJ73" s="222"/>
      <c r="BK73" s="222"/>
      <c r="BL73" s="222"/>
      <c r="BM73" s="222"/>
      <c r="BN73" s="222"/>
      <c r="BO73" s="222"/>
      <c r="BP73" s="222"/>
      <c r="BQ73" s="222"/>
      <c r="BR73" s="222"/>
      <c r="BS73" s="222"/>
      <c r="BT73" s="222"/>
      <c r="BU73" s="222"/>
      <c r="BV73" s="222"/>
      <c r="BW73" s="222"/>
      <c r="BX73" s="222"/>
      <c r="BY73" s="222"/>
      <c r="BZ73" s="222"/>
      <c r="CA73" s="222"/>
      <c r="CB73" s="222"/>
      <c r="CC73" s="222"/>
      <c r="CD73" s="222"/>
      <c r="CE73" s="222"/>
      <c r="CF73" s="222"/>
      <c r="CG73" s="222"/>
      <c r="CH73" s="222"/>
      <c r="CI73" s="222"/>
      <c r="CJ73" s="222"/>
      <c r="CK73" s="222"/>
      <c r="CL73" s="222"/>
      <c r="CM73" s="222"/>
      <c r="CN73" s="222"/>
      <c r="CO73" s="222"/>
      <c r="CP73" s="222"/>
      <c r="CQ73" s="222"/>
      <c r="CR73" s="222"/>
      <c r="CS73" s="222"/>
      <c r="CT73" s="222"/>
      <c r="CU73" s="222"/>
      <c r="CV73" s="222"/>
      <c r="CW73" s="222"/>
      <c r="CX73" s="222"/>
      <c r="CY73" s="222"/>
      <c r="CZ73" s="222"/>
      <c r="DA73" s="222"/>
      <c r="DB73" s="222"/>
      <c r="DC73" s="222"/>
      <c r="DD73" s="222"/>
      <c r="DE73" s="222"/>
      <c r="DF73" s="222"/>
      <c r="DG73" s="222"/>
      <c r="DH73" s="222"/>
      <c r="DI73" s="222"/>
      <c r="DJ73" s="222"/>
      <c r="DK73" s="222"/>
      <c r="DL73" s="222"/>
      <c r="DM73" s="222"/>
      <c r="DN73" s="222"/>
      <c r="DO73" s="222"/>
      <c r="DP73" s="222"/>
      <c r="DQ73" s="222"/>
      <c r="DR73" s="222"/>
      <c r="DS73" s="222"/>
      <c r="DT73" s="222"/>
      <c r="DU73" s="222"/>
      <c r="DV73" s="222"/>
      <c r="DW73" s="222"/>
      <c r="DX73" s="222"/>
      <c r="DY73" s="222"/>
      <c r="DZ73" s="222"/>
      <c r="EA73" s="222"/>
      <c r="EB73" s="222"/>
      <c r="EC73" s="222"/>
      <c r="ED73" s="222"/>
      <c r="EE73" s="222"/>
      <c r="EF73" s="222"/>
      <c r="EG73" s="222"/>
      <c r="EH73" s="222"/>
      <c r="EI73" s="222"/>
      <c r="EJ73" s="222"/>
      <c r="EK73" s="222"/>
      <c r="EL73" s="222"/>
      <c r="EM73" s="222"/>
      <c r="EN73" s="222"/>
      <c r="EO73" s="222"/>
      <c r="EP73" s="222"/>
      <c r="EQ73" s="222"/>
      <c r="ER73" s="222"/>
      <c r="ES73" s="222"/>
      <c r="ET73" s="222"/>
      <c r="EU73" s="222"/>
      <c r="EV73" s="222"/>
      <c r="EW73" s="222"/>
      <c r="EX73" s="222"/>
      <c r="EY73" s="222"/>
      <c r="EZ73" s="222"/>
      <c r="FA73" s="222"/>
      <c r="FB73" s="222"/>
      <c r="FC73" s="222"/>
      <c r="FD73" s="222"/>
      <c r="FE73" s="222"/>
      <c r="FF73" s="222"/>
      <c r="FG73" s="222"/>
      <c r="FH73" s="222"/>
      <c r="FI73" s="222"/>
      <c r="FJ73" s="222"/>
      <c r="FK73" s="222"/>
      <c r="FL73" s="222"/>
      <c r="FM73" s="222"/>
      <c r="FN73" s="222"/>
      <c r="FO73" s="222"/>
      <c r="FP73" s="222"/>
      <c r="FQ73" s="222"/>
      <c r="FR73" s="222"/>
      <c r="FS73" s="222"/>
      <c r="FT73" s="222"/>
      <c r="FU73" s="222"/>
      <c r="FV73" s="222"/>
      <c r="FW73" s="222"/>
      <c r="FX73" s="222"/>
      <c r="FY73" s="222"/>
      <c r="FZ73" s="222"/>
      <c r="GA73" s="222"/>
      <c r="GB73" s="222"/>
      <c r="GC73" s="222"/>
      <c r="GD73" s="222"/>
      <c r="GE73" s="222"/>
      <c r="GF73" s="222"/>
      <c r="GG73" s="222"/>
      <c r="GH73" s="222"/>
      <c r="GI73" s="222"/>
      <c r="GJ73" s="222"/>
      <c r="GK73" s="222"/>
      <c r="GL73" s="222"/>
      <c r="GM73" s="222"/>
      <c r="GN73" s="222"/>
      <c r="GO73" s="222"/>
      <c r="GP73" s="222"/>
      <c r="GQ73" s="222"/>
      <c r="GR73" s="222"/>
      <c r="GS73" s="222"/>
      <c r="GT73" s="222"/>
      <c r="GU73" s="222"/>
      <c r="GV73" s="222"/>
      <c r="GW73" s="222"/>
      <c r="GX73" s="222"/>
      <c r="GY73" s="222"/>
      <c r="GZ73" s="222"/>
      <c r="HA73" s="222"/>
      <c r="HB73" s="222"/>
      <c r="HC73" s="222"/>
      <c r="HD73" s="222"/>
      <c r="HE73" s="222"/>
      <c r="HF73" s="222"/>
      <c r="HG73" s="222"/>
      <c r="HH73" s="222"/>
      <c r="HI73" s="222"/>
      <c r="HJ73" s="222"/>
      <c r="HK73" s="222"/>
      <c r="HL73" s="222"/>
      <c r="HM73" s="222"/>
      <c r="HN73" s="222"/>
      <c r="HO73" s="222"/>
      <c r="HP73" s="222"/>
      <c r="HQ73" s="222"/>
      <c r="HR73" s="222"/>
      <c r="HS73" s="222"/>
      <c r="HT73" s="222"/>
      <c r="HU73" s="222"/>
      <c r="HV73" s="222"/>
      <c r="HW73" s="222"/>
      <c r="HX73" s="222"/>
      <c r="HY73" s="222"/>
      <c r="HZ73" s="222"/>
      <c r="IA73" s="222"/>
      <c r="IB73" s="222"/>
      <c r="IC73" s="222"/>
      <c r="ID73" s="222"/>
      <c r="IE73" s="222"/>
      <c r="IF73" s="222"/>
      <c r="IG73" s="222"/>
      <c r="IH73" s="222"/>
      <c r="II73" s="222"/>
      <c r="IJ73" s="222"/>
      <c r="IK73" s="222"/>
      <c r="IL73" s="222"/>
      <c r="IM73" s="222"/>
      <c r="IN73" s="222"/>
      <c r="IO73" s="222"/>
      <c r="IP73" s="222"/>
      <c r="IQ73" s="222"/>
      <c r="IR73" s="222"/>
      <c r="IS73" s="222"/>
      <c r="IT73" s="222"/>
      <c r="IU73" s="222"/>
      <c r="IV73" s="222"/>
      <c r="IW73" s="227"/>
      <c r="IX73" s="228"/>
      <c r="IY73" s="228"/>
    </row>
    <row r="74" spans="1:259" customFormat="1" ht="21" customHeight="1">
      <c r="A74" s="476"/>
      <c r="B74" s="477"/>
      <c r="C74" s="477"/>
      <c r="D74" s="477"/>
      <c r="E74" s="477"/>
      <c r="F74" s="477"/>
      <c r="G74" s="477"/>
      <c r="H74" s="477"/>
      <c r="I74" s="477"/>
      <c r="J74" s="477"/>
      <c r="K74" s="226"/>
      <c r="L74" s="222"/>
      <c r="M74" s="222"/>
      <c r="N74" s="222"/>
      <c r="O74" s="222"/>
      <c r="P74" s="222"/>
      <c r="Q74" s="222"/>
      <c r="R74" s="222"/>
      <c r="S74" s="222"/>
      <c r="T74" s="222"/>
      <c r="U74" s="222"/>
      <c r="V74" s="222"/>
      <c r="W74" s="222"/>
      <c r="X74" s="222"/>
      <c r="Y74" s="222"/>
      <c r="Z74" s="222"/>
      <c r="AA74" s="222"/>
      <c r="AB74" s="222"/>
      <c r="AC74" s="222"/>
      <c r="AD74" s="222"/>
      <c r="AE74" s="222"/>
      <c r="AF74" s="222"/>
      <c r="AG74" s="222"/>
      <c r="AH74" s="222"/>
      <c r="AI74" s="222"/>
      <c r="AJ74" s="222"/>
      <c r="AK74" s="222"/>
      <c r="AL74" s="222"/>
      <c r="AM74" s="222"/>
      <c r="AN74" s="222"/>
      <c r="AO74" s="222"/>
      <c r="AP74" s="222"/>
      <c r="AQ74" s="222"/>
      <c r="AR74" s="222"/>
      <c r="AS74" s="222"/>
      <c r="AT74" s="222"/>
      <c r="AU74" s="222"/>
      <c r="AV74" s="222"/>
      <c r="AW74" s="222"/>
      <c r="AX74" s="222"/>
      <c r="AY74" s="222"/>
      <c r="AZ74" s="222"/>
      <c r="BA74" s="222"/>
      <c r="BB74" s="222"/>
      <c r="BC74" s="222"/>
      <c r="BD74" s="222"/>
      <c r="BE74" s="222"/>
      <c r="BF74" s="222"/>
      <c r="BG74" s="222"/>
      <c r="BH74" s="222"/>
      <c r="BI74" s="222"/>
      <c r="BJ74" s="222"/>
      <c r="BK74" s="222"/>
      <c r="BL74" s="222"/>
      <c r="BM74" s="222"/>
      <c r="BN74" s="222"/>
      <c r="BO74" s="222"/>
      <c r="BP74" s="222"/>
      <c r="BQ74" s="222"/>
      <c r="BR74" s="222"/>
      <c r="BS74" s="222"/>
      <c r="BT74" s="222"/>
      <c r="BU74" s="222"/>
      <c r="BV74" s="222"/>
      <c r="BW74" s="222"/>
      <c r="BX74" s="222"/>
      <c r="BY74" s="222"/>
      <c r="BZ74" s="222"/>
      <c r="CA74" s="222"/>
      <c r="CB74" s="222"/>
      <c r="CC74" s="222"/>
      <c r="CD74" s="222"/>
      <c r="CE74" s="222"/>
      <c r="CF74" s="222"/>
      <c r="CG74" s="222"/>
      <c r="CH74" s="222"/>
      <c r="CI74" s="222"/>
      <c r="CJ74" s="222"/>
      <c r="CK74" s="222"/>
      <c r="CL74" s="222"/>
      <c r="CM74" s="222"/>
      <c r="CN74" s="222"/>
      <c r="CO74" s="222"/>
      <c r="CP74" s="222"/>
      <c r="CQ74" s="222"/>
      <c r="CR74" s="222"/>
      <c r="CS74" s="222"/>
      <c r="CT74" s="222"/>
      <c r="CU74" s="222"/>
      <c r="CV74" s="222"/>
      <c r="CW74" s="222"/>
      <c r="CX74" s="222"/>
      <c r="CY74" s="222"/>
      <c r="CZ74" s="222"/>
      <c r="DA74" s="222"/>
      <c r="DB74" s="222"/>
      <c r="DC74" s="222"/>
      <c r="DD74" s="222"/>
      <c r="DE74" s="222"/>
      <c r="DF74" s="222"/>
      <c r="DG74" s="222"/>
      <c r="DH74" s="222"/>
      <c r="DI74" s="222"/>
      <c r="DJ74" s="222"/>
      <c r="DK74" s="222"/>
      <c r="DL74" s="222"/>
      <c r="DM74" s="222"/>
      <c r="DN74" s="222"/>
      <c r="DO74" s="222"/>
      <c r="DP74" s="222"/>
      <c r="DQ74" s="222"/>
      <c r="DR74" s="222"/>
      <c r="DS74" s="222"/>
      <c r="DT74" s="222"/>
      <c r="DU74" s="222"/>
      <c r="DV74" s="222"/>
      <c r="DW74" s="222"/>
      <c r="DX74" s="222"/>
      <c r="DY74" s="222"/>
      <c r="DZ74" s="222"/>
      <c r="EA74" s="222"/>
      <c r="EB74" s="222"/>
      <c r="EC74" s="222"/>
      <c r="ED74" s="222"/>
      <c r="EE74" s="222"/>
      <c r="EF74" s="222"/>
      <c r="EG74" s="222"/>
      <c r="EH74" s="222"/>
      <c r="EI74" s="222"/>
      <c r="EJ74" s="222"/>
      <c r="EK74" s="222"/>
      <c r="EL74" s="222"/>
      <c r="EM74" s="222"/>
      <c r="EN74" s="222"/>
      <c r="EO74" s="222"/>
      <c r="EP74" s="222"/>
      <c r="EQ74" s="222"/>
      <c r="ER74" s="222"/>
      <c r="ES74" s="222"/>
      <c r="ET74" s="222"/>
      <c r="EU74" s="222"/>
      <c r="EV74" s="222"/>
      <c r="EW74" s="222"/>
      <c r="EX74" s="222"/>
      <c r="EY74" s="222"/>
      <c r="EZ74" s="222"/>
      <c r="FA74" s="222"/>
      <c r="FB74" s="222"/>
      <c r="FC74" s="222"/>
      <c r="FD74" s="222"/>
      <c r="FE74" s="222"/>
      <c r="FF74" s="222"/>
      <c r="FG74" s="222"/>
      <c r="FH74" s="222"/>
      <c r="FI74" s="222"/>
      <c r="FJ74" s="222"/>
      <c r="FK74" s="222"/>
      <c r="FL74" s="222"/>
      <c r="FM74" s="222"/>
      <c r="FN74" s="222"/>
      <c r="FO74" s="222"/>
      <c r="FP74" s="222"/>
      <c r="FQ74" s="222"/>
      <c r="FR74" s="222"/>
      <c r="FS74" s="222"/>
      <c r="FT74" s="222"/>
      <c r="FU74" s="222"/>
      <c r="FV74" s="222"/>
      <c r="FW74" s="222"/>
      <c r="FX74" s="222"/>
      <c r="FY74" s="222"/>
      <c r="FZ74" s="222"/>
      <c r="GA74" s="222"/>
      <c r="GB74" s="222"/>
      <c r="GC74" s="222"/>
      <c r="GD74" s="222"/>
      <c r="GE74" s="222"/>
      <c r="GF74" s="222"/>
      <c r="GG74" s="222"/>
      <c r="GH74" s="222"/>
      <c r="GI74" s="222"/>
      <c r="GJ74" s="222"/>
      <c r="GK74" s="222"/>
      <c r="GL74" s="222"/>
      <c r="GM74" s="222"/>
      <c r="GN74" s="222"/>
      <c r="GO74" s="222"/>
      <c r="GP74" s="222"/>
      <c r="GQ74" s="222"/>
      <c r="GR74" s="222"/>
      <c r="GS74" s="222"/>
      <c r="GT74" s="222"/>
      <c r="GU74" s="222"/>
      <c r="GV74" s="222"/>
      <c r="GW74" s="222"/>
      <c r="GX74" s="222"/>
      <c r="GY74" s="222"/>
      <c r="GZ74" s="222"/>
      <c r="HA74" s="222"/>
      <c r="HB74" s="222"/>
      <c r="HC74" s="222"/>
      <c r="HD74" s="222"/>
      <c r="HE74" s="222"/>
      <c r="HF74" s="222"/>
      <c r="HG74" s="222"/>
      <c r="HH74" s="222"/>
      <c r="HI74" s="222"/>
      <c r="HJ74" s="222"/>
      <c r="HK74" s="222"/>
      <c r="HL74" s="222"/>
      <c r="HM74" s="222"/>
      <c r="HN74" s="222"/>
      <c r="HO74" s="222"/>
      <c r="HP74" s="222"/>
      <c r="HQ74" s="222"/>
      <c r="HR74" s="222"/>
      <c r="HS74" s="222"/>
      <c r="HT74" s="222"/>
      <c r="HU74" s="222"/>
      <c r="HV74" s="222"/>
      <c r="HW74" s="222"/>
      <c r="HX74" s="222"/>
      <c r="HY74" s="222"/>
      <c r="HZ74" s="222"/>
      <c r="IA74" s="222"/>
      <c r="IB74" s="222"/>
      <c r="IC74" s="222"/>
      <c r="ID74" s="222"/>
      <c r="IE74" s="222"/>
      <c r="IF74" s="222"/>
      <c r="IG74" s="222"/>
      <c r="IH74" s="222"/>
      <c r="II74" s="222"/>
      <c r="IJ74" s="222"/>
      <c r="IK74" s="222"/>
      <c r="IL74" s="222"/>
      <c r="IM74" s="222"/>
      <c r="IN74" s="222"/>
      <c r="IO74" s="222"/>
      <c r="IP74" s="222"/>
      <c r="IQ74" s="222"/>
      <c r="IR74" s="222"/>
      <c r="IS74" s="222"/>
      <c r="IT74" s="222"/>
      <c r="IU74" s="222"/>
      <c r="IV74" s="222"/>
      <c r="IW74" s="227"/>
      <c r="IX74" s="228"/>
      <c r="IY74" s="228"/>
    </row>
    <row r="75" spans="1:259" customFormat="1" ht="12" customHeight="1">
      <c r="A75" s="479" t="s">
        <v>456</v>
      </c>
      <c r="B75" s="477"/>
      <c r="C75" s="477"/>
      <c r="D75" s="477"/>
      <c r="E75" s="477"/>
      <c r="F75" s="477"/>
      <c r="G75" s="477"/>
      <c r="H75" s="477"/>
      <c r="I75" s="477"/>
      <c r="J75" s="477"/>
      <c r="K75" s="226"/>
      <c r="L75" s="222"/>
      <c r="M75" s="222"/>
      <c r="N75" s="222"/>
      <c r="O75" s="222"/>
      <c r="P75" s="222"/>
      <c r="Q75" s="222"/>
      <c r="R75" s="222"/>
      <c r="S75" s="222"/>
      <c r="T75" s="222"/>
      <c r="U75" s="222"/>
      <c r="V75" s="222"/>
      <c r="W75" s="222"/>
      <c r="X75" s="222"/>
      <c r="Y75" s="222"/>
      <c r="Z75" s="222"/>
      <c r="AA75" s="222"/>
      <c r="AB75" s="222"/>
      <c r="AC75" s="222"/>
      <c r="AD75" s="222"/>
      <c r="AE75" s="222"/>
      <c r="AF75" s="222"/>
      <c r="AG75" s="222"/>
      <c r="AH75" s="222"/>
      <c r="AI75" s="222"/>
      <c r="AJ75" s="222"/>
      <c r="AK75" s="222"/>
      <c r="AL75" s="222"/>
      <c r="AM75" s="222"/>
      <c r="AN75" s="222"/>
      <c r="AO75" s="222"/>
      <c r="AP75" s="222"/>
      <c r="AQ75" s="222"/>
      <c r="AR75" s="222"/>
      <c r="AS75" s="222"/>
      <c r="AT75" s="222"/>
      <c r="AU75" s="222"/>
      <c r="AV75" s="222"/>
      <c r="AW75" s="222"/>
      <c r="AX75" s="222"/>
      <c r="AY75" s="222"/>
      <c r="AZ75" s="222"/>
      <c r="BA75" s="222"/>
      <c r="BB75" s="222"/>
      <c r="BC75" s="222"/>
      <c r="BD75" s="222"/>
      <c r="BE75" s="222"/>
      <c r="BF75" s="222"/>
      <c r="BG75" s="222"/>
      <c r="BH75" s="222"/>
      <c r="BI75" s="222"/>
      <c r="BJ75" s="222"/>
      <c r="BK75" s="222"/>
      <c r="BL75" s="222"/>
      <c r="BM75" s="222"/>
      <c r="BN75" s="222"/>
      <c r="BO75" s="222"/>
      <c r="BP75" s="222"/>
      <c r="BQ75" s="222"/>
      <c r="BR75" s="222"/>
      <c r="BS75" s="222"/>
      <c r="BT75" s="222"/>
      <c r="BU75" s="222"/>
      <c r="BV75" s="222"/>
      <c r="BW75" s="222"/>
      <c r="BX75" s="222"/>
      <c r="BY75" s="222"/>
      <c r="BZ75" s="222"/>
      <c r="CA75" s="222"/>
      <c r="CB75" s="222"/>
      <c r="CC75" s="222"/>
      <c r="CD75" s="222"/>
      <c r="CE75" s="222"/>
      <c r="CF75" s="222"/>
      <c r="CG75" s="222"/>
      <c r="CH75" s="222"/>
      <c r="CI75" s="222"/>
      <c r="CJ75" s="222"/>
      <c r="CK75" s="222"/>
      <c r="CL75" s="222"/>
      <c r="CM75" s="222"/>
      <c r="CN75" s="222"/>
      <c r="CO75" s="222"/>
      <c r="CP75" s="222"/>
      <c r="CQ75" s="222"/>
      <c r="CR75" s="222"/>
      <c r="CS75" s="222"/>
      <c r="CT75" s="222"/>
      <c r="CU75" s="222"/>
      <c r="CV75" s="222"/>
      <c r="CW75" s="222"/>
      <c r="CX75" s="222"/>
      <c r="CY75" s="222"/>
      <c r="CZ75" s="222"/>
      <c r="DA75" s="222"/>
      <c r="DB75" s="222"/>
      <c r="DC75" s="222"/>
      <c r="DD75" s="222"/>
      <c r="DE75" s="222"/>
      <c r="DF75" s="222"/>
      <c r="DG75" s="222"/>
      <c r="DH75" s="222"/>
      <c r="DI75" s="222"/>
      <c r="DJ75" s="222"/>
      <c r="DK75" s="222"/>
      <c r="DL75" s="222"/>
      <c r="DM75" s="222"/>
      <c r="DN75" s="222"/>
      <c r="DO75" s="222"/>
      <c r="DP75" s="222"/>
      <c r="DQ75" s="222"/>
      <c r="DR75" s="222"/>
      <c r="DS75" s="222"/>
      <c r="DT75" s="222"/>
      <c r="DU75" s="222"/>
      <c r="DV75" s="222"/>
      <c r="DW75" s="222"/>
      <c r="DX75" s="222"/>
      <c r="DY75" s="222"/>
      <c r="DZ75" s="222"/>
      <c r="EA75" s="222"/>
      <c r="EB75" s="222"/>
      <c r="EC75" s="222"/>
      <c r="ED75" s="222"/>
      <c r="EE75" s="222"/>
      <c r="EF75" s="222"/>
      <c r="EG75" s="222"/>
      <c r="EH75" s="222"/>
      <c r="EI75" s="222"/>
      <c r="EJ75" s="222"/>
      <c r="EK75" s="222"/>
      <c r="EL75" s="222"/>
      <c r="EM75" s="222"/>
      <c r="EN75" s="222"/>
      <c r="EO75" s="222"/>
      <c r="EP75" s="222"/>
      <c r="EQ75" s="222"/>
      <c r="ER75" s="222"/>
      <c r="ES75" s="222"/>
      <c r="ET75" s="222"/>
      <c r="EU75" s="222"/>
      <c r="EV75" s="222"/>
      <c r="EW75" s="222"/>
      <c r="EX75" s="222"/>
      <c r="EY75" s="222"/>
      <c r="EZ75" s="222"/>
      <c r="FA75" s="222"/>
      <c r="FB75" s="222"/>
      <c r="FC75" s="222"/>
      <c r="FD75" s="222"/>
      <c r="FE75" s="222"/>
      <c r="FF75" s="222"/>
      <c r="FG75" s="222"/>
      <c r="FH75" s="222"/>
      <c r="FI75" s="222"/>
      <c r="FJ75" s="222"/>
      <c r="FK75" s="222"/>
      <c r="FL75" s="222"/>
      <c r="FM75" s="222"/>
      <c r="FN75" s="222"/>
      <c r="FO75" s="222"/>
      <c r="FP75" s="222"/>
      <c r="FQ75" s="222"/>
      <c r="FR75" s="222"/>
      <c r="FS75" s="222"/>
      <c r="FT75" s="222"/>
      <c r="FU75" s="222"/>
      <c r="FV75" s="222"/>
      <c r="FW75" s="222"/>
      <c r="FX75" s="222"/>
      <c r="FY75" s="222"/>
      <c r="FZ75" s="222"/>
      <c r="GA75" s="222"/>
      <c r="GB75" s="222"/>
      <c r="GC75" s="222"/>
      <c r="GD75" s="222"/>
      <c r="GE75" s="222"/>
      <c r="GF75" s="222"/>
      <c r="GG75" s="222"/>
      <c r="GH75" s="222"/>
      <c r="GI75" s="222"/>
      <c r="GJ75" s="222"/>
      <c r="GK75" s="222"/>
      <c r="GL75" s="222"/>
      <c r="GM75" s="222"/>
      <c r="GN75" s="222"/>
      <c r="GO75" s="222"/>
      <c r="GP75" s="222"/>
      <c r="GQ75" s="222"/>
      <c r="GR75" s="222"/>
      <c r="GS75" s="222"/>
      <c r="GT75" s="222"/>
      <c r="GU75" s="222"/>
      <c r="GV75" s="222"/>
      <c r="GW75" s="222"/>
      <c r="GX75" s="222"/>
      <c r="GY75" s="222"/>
      <c r="GZ75" s="222"/>
      <c r="HA75" s="222"/>
      <c r="HB75" s="222"/>
      <c r="HC75" s="222"/>
      <c r="HD75" s="222"/>
      <c r="HE75" s="222"/>
      <c r="HF75" s="222"/>
      <c r="HG75" s="222"/>
      <c r="HH75" s="222"/>
      <c r="HI75" s="222"/>
      <c r="HJ75" s="222"/>
      <c r="HK75" s="222"/>
      <c r="HL75" s="222"/>
      <c r="HM75" s="222"/>
      <c r="HN75" s="222"/>
      <c r="HO75" s="222"/>
      <c r="HP75" s="222"/>
      <c r="HQ75" s="222"/>
      <c r="HR75" s="222"/>
      <c r="HS75" s="222"/>
      <c r="HT75" s="222"/>
      <c r="HU75" s="222"/>
      <c r="HV75" s="222"/>
      <c r="HW75" s="222"/>
      <c r="HX75" s="222"/>
      <c r="HY75" s="222"/>
      <c r="HZ75" s="222"/>
      <c r="IA75" s="222"/>
      <c r="IB75" s="222"/>
      <c r="IC75" s="222"/>
      <c r="ID75" s="222"/>
      <c r="IE75" s="222"/>
      <c r="IF75" s="222"/>
      <c r="IG75" s="222"/>
      <c r="IH75" s="222"/>
      <c r="II75" s="222"/>
      <c r="IJ75" s="222"/>
      <c r="IK75" s="222"/>
      <c r="IL75" s="222"/>
      <c r="IM75" s="222"/>
      <c r="IN75" s="222"/>
      <c r="IO75" s="222"/>
      <c r="IP75" s="222"/>
      <c r="IQ75" s="222"/>
      <c r="IR75" s="222"/>
      <c r="IS75" s="222"/>
      <c r="IT75" s="222"/>
      <c r="IU75" s="222"/>
      <c r="IV75" s="222"/>
      <c r="IW75" s="227"/>
      <c r="IX75" s="228"/>
      <c r="IY75" s="228"/>
    </row>
    <row r="76" spans="1:259" customFormat="1" ht="12" customHeight="1">
      <c r="A76" s="335" t="s">
        <v>152</v>
      </c>
      <c r="B76" s="679">
        <v>1999</v>
      </c>
      <c r="C76" s="433">
        <v>2132</v>
      </c>
      <c r="D76" s="433">
        <v>2152</v>
      </c>
      <c r="E76" s="679">
        <v>-1082.0786035599999</v>
      </c>
      <c r="F76" s="526">
        <v>-1174</v>
      </c>
      <c r="G76" s="478">
        <v>-1145</v>
      </c>
      <c r="H76" s="679">
        <v>917.41886062000003</v>
      </c>
      <c r="I76" s="526">
        <v>958</v>
      </c>
      <c r="J76" s="2186">
        <v>1007</v>
      </c>
      <c r="K76" s="225"/>
      <c r="L76" s="223"/>
      <c r="M76" s="223"/>
      <c r="N76" s="223"/>
      <c r="O76" s="223"/>
      <c r="P76" s="223"/>
      <c r="Q76" s="223"/>
      <c r="R76" s="223"/>
      <c r="S76" s="223"/>
      <c r="T76" s="223"/>
      <c r="U76" s="223"/>
      <c r="V76" s="223"/>
      <c r="W76" s="223"/>
      <c r="X76" s="223"/>
      <c r="Y76" s="223"/>
      <c r="Z76" s="223"/>
      <c r="AA76" s="223"/>
      <c r="AB76" s="223"/>
      <c r="AC76" s="223"/>
      <c r="AD76" s="223"/>
      <c r="AE76" s="223"/>
      <c r="AF76" s="223"/>
      <c r="AG76" s="223"/>
      <c r="AH76" s="223"/>
      <c r="AI76" s="223"/>
      <c r="AJ76" s="223"/>
      <c r="AK76" s="223"/>
      <c r="AL76" s="223"/>
      <c r="AM76" s="223"/>
      <c r="AN76" s="223"/>
      <c r="AO76" s="223"/>
      <c r="AP76" s="223"/>
      <c r="AQ76" s="223"/>
      <c r="AR76" s="223"/>
      <c r="AS76" s="223"/>
      <c r="AT76" s="223"/>
      <c r="AU76" s="223"/>
      <c r="AV76" s="223"/>
      <c r="AW76" s="223"/>
      <c r="AX76" s="223"/>
      <c r="AY76" s="223"/>
      <c r="AZ76" s="223"/>
      <c r="BA76" s="223"/>
      <c r="BB76" s="223"/>
      <c r="BC76" s="223"/>
      <c r="BD76" s="223"/>
      <c r="BE76" s="223"/>
      <c r="BF76" s="223"/>
      <c r="BG76" s="223"/>
      <c r="BH76" s="223"/>
      <c r="BI76" s="223"/>
      <c r="BJ76" s="223"/>
      <c r="BK76" s="223"/>
      <c r="BL76" s="223"/>
      <c r="BM76" s="223"/>
      <c r="BN76" s="223"/>
      <c r="BO76" s="223"/>
      <c r="BP76" s="223"/>
      <c r="BQ76" s="223"/>
      <c r="BR76" s="223"/>
      <c r="BS76" s="223"/>
      <c r="BT76" s="223"/>
      <c r="BU76" s="223"/>
      <c r="BV76" s="223"/>
      <c r="BW76" s="223"/>
      <c r="BX76" s="223"/>
      <c r="BY76" s="223"/>
      <c r="BZ76" s="223"/>
      <c r="CA76" s="223"/>
      <c r="CB76" s="223"/>
      <c r="CC76" s="223"/>
      <c r="CD76" s="223"/>
      <c r="CE76" s="223"/>
      <c r="CF76" s="223"/>
      <c r="CG76" s="223"/>
      <c r="CH76" s="223"/>
      <c r="CI76" s="223"/>
      <c r="CJ76" s="223"/>
      <c r="CK76" s="223"/>
      <c r="CL76" s="223"/>
      <c r="CM76" s="223"/>
      <c r="CN76" s="223"/>
      <c r="CO76" s="223"/>
      <c r="CP76" s="223"/>
      <c r="CQ76" s="223"/>
      <c r="CR76" s="223"/>
      <c r="CS76" s="223"/>
      <c r="CT76" s="223"/>
      <c r="CU76" s="223"/>
      <c r="CV76" s="223"/>
      <c r="CW76" s="223"/>
      <c r="CX76" s="223"/>
      <c r="CY76" s="223"/>
      <c r="CZ76" s="223"/>
      <c r="DA76" s="223"/>
      <c r="DB76" s="223"/>
      <c r="DC76" s="223"/>
      <c r="DD76" s="223"/>
      <c r="DE76" s="223"/>
      <c r="DF76" s="223"/>
      <c r="DG76" s="223"/>
      <c r="DH76" s="223"/>
      <c r="DI76" s="223"/>
      <c r="DJ76" s="223"/>
      <c r="DK76" s="223"/>
      <c r="DL76" s="223"/>
      <c r="DM76" s="223"/>
      <c r="DN76" s="223"/>
      <c r="DO76" s="223"/>
      <c r="DP76" s="223"/>
      <c r="DQ76" s="223"/>
      <c r="DR76" s="223"/>
      <c r="DS76" s="223"/>
      <c r="DT76" s="223"/>
      <c r="DU76" s="223"/>
      <c r="DV76" s="223"/>
      <c r="DW76" s="223"/>
      <c r="DX76" s="223"/>
      <c r="DY76" s="223"/>
      <c r="DZ76" s="223"/>
      <c r="EA76" s="223"/>
      <c r="EB76" s="223"/>
      <c r="EC76" s="223"/>
      <c r="ED76" s="223"/>
      <c r="EE76" s="223"/>
      <c r="EF76" s="223"/>
      <c r="EG76" s="223"/>
      <c r="EH76" s="223"/>
      <c r="EI76" s="223"/>
      <c r="EJ76" s="223"/>
      <c r="EK76" s="223"/>
      <c r="EL76" s="223"/>
      <c r="EM76" s="223"/>
      <c r="EN76" s="223"/>
      <c r="EO76" s="223"/>
      <c r="EP76" s="223"/>
      <c r="EQ76" s="223"/>
      <c r="ER76" s="223"/>
      <c r="ES76" s="223"/>
      <c r="ET76" s="223"/>
      <c r="EU76" s="223"/>
      <c r="EV76" s="223"/>
      <c r="EW76" s="223"/>
      <c r="EX76" s="223"/>
      <c r="EY76" s="223"/>
      <c r="EZ76" s="223"/>
      <c r="FA76" s="223"/>
      <c r="FB76" s="223"/>
      <c r="FC76" s="223"/>
      <c r="FD76" s="223"/>
      <c r="FE76" s="223"/>
      <c r="FF76" s="223"/>
      <c r="FG76" s="223"/>
      <c r="FH76" s="223"/>
      <c r="FI76" s="223"/>
      <c r="FJ76" s="223"/>
      <c r="FK76" s="223"/>
      <c r="FL76" s="223"/>
      <c r="FM76" s="223"/>
      <c r="FN76" s="223"/>
      <c r="FO76" s="223"/>
      <c r="FP76" s="223"/>
      <c r="FQ76" s="223"/>
      <c r="FR76" s="223"/>
      <c r="FS76" s="223"/>
      <c r="FT76" s="223"/>
      <c r="FU76" s="223"/>
      <c r="FV76" s="223"/>
      <c r="FW76" s="223"/>
      <c r="FX76" s="223"/>
      <c r="FY76" s="223"/>
      <c r="FZ76" s="223"/>
      <c r="GA76" s="223"/>
      <c r="GB76" s="223"/>
      <c r="GC76" s="223"/>
      <c r="GD76" s="223"/>
      <c r="GE76" s="223"/>
      <c r="GF76" s="223"/>
      <c r="GG76" s="223"/>
      <c r="GH76" s="223"/>
      <c r="GI76" s="223"/>
      <c r="GJ76" s="223"/>
      <c r="GK76" s="223"/>
      <c r="GL76" s="223"/>
      <c r="GM76" s="223"/>
      <c r="GN76" s="223"/>
      <c r="GO76" s="223"/>
      <c r="GP76" s="223"/>
      <c r="GQ76" s="223"/>
      <c r="GR76" s="223"/>
      <c r="GS76" s="223"/>
      <c r="GT76" s="223"/>
      <c r="GU76" s="223"/>
      <c r="GV76" s="223"/>
      <c r="GW76" s="223"/>
      <c r="GX76" s="223"/>
      <c r="GY76" s="223"/>
      <c r="GZ76" s="223"/>
      <c r="HA76" s="223"/>
      <c r="HB76" s="223"/>
      <c r="HC76" s="223"/>
      <c r="HD76" s="223"/>
      <c r="HE76" s="223"/>
      <c r="HF76" s="223"/>
      <c r="HG76" s="223"/>
      <c r="HH76" s="223"/>
      <c r="HI76" s="223"/>
      <c r="HJ76" s="223"/>
      <c r="HK76" s="223"/>
      <c r="HL76" s="223"/>
      <c r="HM76" s="223"/>
      <c r="HN76" s="223"/>
      <c r="HO76" s="223"/>
      <c r="HP76" s="223"/>
      <c r="HQ76" s="223"/>
      <c r="HR76" s="223"/>
      <c r="HS76" s="223"/>
      <c r="HT76" s="223"/>
      <c r="HU76" s="223"/>
      <c r="HV76" s="223"/>
      <c r="HW76" s="223"/>
      <c r="HX76" s="223"/>
      <c r="HY76" s="223"/>
      <c r="HZ76" s="223"/>
      <c r="IA76" s="223"/>
      <c r="IB76" s="223"/>
      <c r="IC76" s="223"/>
      <c r="ID76" s="223"/>
      <c r="IE76" s="223"/>
      <c r="IF76" s="223"/>
      <c r="IG76" s="223"/>
      <c r="IH76" s="223"/>
      <c r="II76" s="223"/>
      <c r="IJ76" s="223"/>
      <c r="IK76" s="223"/>
      <c r="IL76" s="223"/>
      <c r="IM76" s="223"/>
      <c r="IN76" s="223"/>
      <c r="IO76" s="223"/>
      <c r="IP76" s="223"/>
      <c r="IQ76" s="223"/>
      <c r="IR76" s="223"/>
      <c r="IS76" s="223"/>
      <c r="IT76" s="223"/>
      <c r="IU76" s="223"/>
      <c r="IV76" s="223"/>
      <c r="IW76" s="128"/>
    </row>
    <row r="77" spans="1:259" s="272" customFormat="1" ht="12" customHeight="1">
      <c r="A77" s="403" t="s">
        <v>205</v>
      </c>
      <c r="B77" s="678">
        <v>0</v>
      </c>
      <c r="C77" s="430">
        <v>0</v>
      </c>
      <c r="D77" s="430">
        <v>145</v>
      </c>
      <c r="E77" s="678"/>
      <c r="F77" s="431">
        <v>0</v>
      </c>
      <c r="G77" s="474">
        <v>-64</v>
      </c>
      <c r="H77" s="678">
        <v>0</v>
      </c>
      <c r="I77" s="431">
        <v>0</v>
      </c>
      <c r="J77" s="430">
        <v>80</v>
      </c>
      <c r="K77" s="490"/>
      <c r="L77" s="491"/>
      <c r="M77" s="491"/>
      <c r="N77" s="491"/>
      <c r="O77" s="491"/>
      <c r="P77" s="491"/>
      <c r="Q77" s="491"/>
      <c r="R77" s="491"/>
      <c r="S77" s="491"/>
      <c r="T77" s="491"/>
      <c r="U77" s="491"/>
      <c r="V77" s="491"/>
      <c r="W77" s="491"/>
      <c r="X77" s="491"/>
      <c r="Y77" s="491"/>
      <c r="Z77" s="491"/>
      <c r="AA77" s="491"/>
      <c r="AB77" s="491"/>
      <c r="AC77" s="491"/>
      <c r="AD77" s="491"/>
      <c r="AE77" s="491"/>
      <c r="AF77" s="491"/>
      <c r="AG77" s="491"/>
      <c r="AH77" s="491"/>
      <c r="AI77" s="491"/>
      <c r="AJ77" s="491"/>
      <c r="AK77" s="491"/>
      <c r="AL77" s="491"/>
      <c r="AM77" s="491"/>
      <c r="AN77" s="491"/>
      <c r="AO77" s="491"/>
      <c r="AP77" s="491"/>
      <c r="AQ77" s="491"/>
      <c r="AR77" s="491"/>
      <c r="AS77" s="491"/>
      <c r="AT77" s="491"/>
      <c r="AU77" s="491"/>
      <c r="AV77" s="491"/>
      <c r="AW77" s="491"/>
      <c r="AX77" s="491"/>
      <c r="AY77" s="491"/>
      <c r="AZ77" s="491"/>
      <c r="BA77" s="491"/>
      <c r="BB77" s="491"/>
      <c r="BC77" s="491"/>
      <c r="BD77" s="491"/>
      <c r="BE77" s="491"/>
      <c r="BF77" s="491"/>
      <c r="BG77" s="491"/>
      <c r="BH77" s="491"/>
      <c r="BI77" s="491"/>
      <c r="BJ77" s="491"/>
      <c r="BK77" s="491"/>
      <c r="BL77" s="491"/>
      <c r="BM77" s="491"/>
      <c r="BN77" s="491"/>
      <c r="BO77" s="491"/>
      <c r="BP77" s="491"/>
      <c r="BQ77" s="491"/>
      <c r="BR77" s="491"/>
      <c r="BS77" s="491"/>
      <c r="BT77" s="491"/>
      <c r="BU77" s="491"/>
      <c r="BV77" s="491"/>
      <c r="BW77" s="491"/>
      <c r="BX77" s="491"/>
      <c r="BY77" s="491"/>
      <c r="BZ77" s="491"/>
      <c r="CA77" s="491"/>
      <c r="CB77" s="491"/>
      <c r="CC77" s="491"/>
      <c r="CD77" s="491"/>
      <c r="CE77" s="491"/>
      <c r="CF77" s="491"/>
      <c r="CG77" s="491"/>
      <c r="CH77" s="491"/>
      <c r="CI77" s="491"/>
      <c r="CJ77" s="491"/>
      <c r="CK77" s="491"/>
      <c r="CL77" s="491"/>
      <c r="CM77" s="491"/>
      <c r="CN77" s="491"/>
      <c r="CO77" s="491"/>
      <c r="CP77" s="491"/>
      <c r="CQ77" s="491"/>
      <c r="CR77" s="491"/>
      <c r="CS77" s="491"/>
      <c r="CT77" s="491"/>
      <c r="CU77" s="491"/>
      <c r="CV77" s="491"/>
      <c r="CW77" s="491"/>
      <c r="CX77" s="491"/>
      <c r="CY77" s="491"/>
      <c r="CZ77" s="491"/>
      <c r="DA77" s="491"/>
      <c r="DB77" s="491"/>
      <c r="DC77" s="491"/>
      <c r="DD77" s="491"/>
      <c r="DE77" s="491"/>
      <c r="DF77" s="491"/>
      <c r="DG77" s="491"/>
      <c r="DH77" s="491"/>
      <c r="DI77" s="491"/>
      <c r="DJ77" s="491"/>
      <c r="DK77" s="491"/>
      <c r="DL77" s="491"/>
      <c r="DM77" s="491"/>
      <c r="DN77" s="491"/>
      <c r="DO77" s="491"/>
      <c r="DP77" s="491"/>
      <c r="DQ77" s="491"/>
      <c r="DR77" s="491"/>
      <c r="DS77" s="491"/>
      <c r="DT77" s="491"/>
      <c r="DU77" s="491"/>
      <c r="DV77" s="491"/>
      <c r="DW77" s="491"/>
      <c r="DX77" s="491"/>
      <c r="DY77" s="491"/>
      <c r="DZ77" s="491"/>
      <c r="EA77" s="491"/>
      <c r="EB77" s="491"/>
      <c r="EC77" s="491"/>
      <c r="ED77" s="491"/>
      <c r="EE77" s="491"/>
      <c r="EF77" s="491"/>
      <c r="EG77" s="491"/>
      <c r="EH77" s="491"/>
      <c r="EI77" s="491"/>
      <c r="EJ77" s="491"/>
      <c r="EK77" s="491"/>
      <c r="EL77" s="491"/>
      <c r="EM77" s="491"/>
      <c r="EN77" s="491"/>
      <c r="EO77" s="491"/>
      <c r="EP77" s="491"/>
      <c r="EQ77" s="491"/>
      <c r="ER77" s="491"/>
      <c r="ES77" s="491"/>
      <c r="ET77" s="491"/>
      <c r="EU77" s="491"/>
      <c r="EV77" s="491"/>
      <c r="EW77" s="491"/>
      <c r="EX77" s="491"/>
      <c r="EY77" s="491"/>
      <c r="EZ77" s="491"/>
      <c r="FA77" s="491"/>
      <c r="FB77" s="491"/>
      <c r="FC77" s="491"/>
      <c r="FD77" s="491"/>
      <c r="FE77" s="491"/>
      <c r="FF77" s="491"/>
      <c r="FG77" s="491"/>
      <c r="FH77" s="491"/>
      <c r="FI77" s="491"/>
      <c r="FJ77" s="491"/>
      <c r="FK77" s="491"/>
      <c r="FL77" s="491"/>
      <c r="FM77" s="491"/>
      <c r="FN77" s="491"/>
      <c r="FO77" s="491"/>
      <c r="FP77" s="491"/>
      <c r="FQ77" s="491"/>
      <c r="FR77" s="491"/>
      <c r="FS77" s="491"/>
      <c r="FT77" s="491"/>
      <c r="FU77" s="491"/>
      <c r="FV77" s="491"/>
      <c r="FW77" s="491"/>
      <c r="FX77" s="491"/>
      <c r="FY77" s="491"/>
      <c r="FZ77" s="491"/>
      <c r="GA77" s="491"/>
      <c r="GB77" s="491"/>
      <c r="GC77" s="491"/>
      <c r="GD77" s="491"/>
      <c r="GE77" s="491"/>
      <c r="GF77" s="491"/>
      <c r="GG77" s="491"/>
      <c r="GH77" s="491"/>
      <c r="GI77" s="491"/>
      <c r="GJ77" s="491"/>
      <c r="GK77" s="491"/>
      <c r="GL77" s="491"/>
      <c r="GM77" s="491"/>
      <c r="GN77" s="491"/>
      <c r="GO77" s="491"/>
      <c r="GP77" s="491"/>
      <c r="GQ77" s="491"/>
      <c r="GR77" s="491"/>
      <c r="GS77" s="491"/>
      <c r="GT77" s="491"/>
      <c r="GU77" s="491"/>
      <c r="GV77" s="491"/>
      <c r="GW77" s="491"/>
      <c r="GX77" s="491"/>
      <c r="GY77" s="491"/>
      <c r="GZ77" s="491"/>
      <c r="HA77" s="491"/>
      <c r="HB77" s="491"/>
      <c r="HC77" s="491"/>
      <c r="HD77" s="491"/>
      <c r="HE77" s="491"/>
      <c r="HF77" s="491"/>
      <c r="HG77" s="491"/>
      <c r="HH77" s="491"/>
      <c r="HI77" s="491"/>
      <c r="HJ77" s="491"/>
      <c r="HK77" s="491"/>
      <c r="HL77" s="491"/>
      <c r="HM77" s="491"/>
      <c r="HN77" s="491"/>
      <c r="HO77" s="491"/>
      <c r="HP77" s="491"/>
      <c r="HQ77" s="491"/>
      <c r="HR77" s="491"/>
      <c r="HS77" s="491"/>
      <c r="HT77" s="491"/>
      <c r="HU77" s="491"/>
      <c r="HV77" s="491"/>
      <c r="HW77" s="491"/>
      <c r="HX77" s="491"/>
      <c r="HY77" s="491"/>
      <c r="HZ77" s="491"/>
      <c r="IA77" s="491"/>
      <c r="IB77" s="491"/>
      <c r="IC77" s="491"/>
      <c r="ID77" s="491"/>
      <c r="IE77" s="491"/>
      <c r="IF77" s="491"/>
      <c r="IG77" s="491"/>
      <c r="IH77" s="491"/>
      <c r="II77" s="491"/>
      <c r="IJ77" s="491"/>
      <c r="IK77" s="491"/>
      <c r="IL77" s="491"/>
      <c r="IM77" s="491"/>
      <c r="IN77" s="491"/>
      <c r="IO77" s="491"/>
      <c r="IP77" s="491"/>
      <c r="IQ77" s="491"/>
      <c r="IR77" s="491"/>
      <c r="IS77" s="491"/>
      <c r="IT77" s="491"/>
      <c r="IU77" s="491"/>
      <c r="IV77" s="491"/>
      <c r="IW77" s="492"/>
    </row>
    <row r="78" spans="1:259" customFormat="1" ht="12" customHeight="1">
      <c r="A78" s="338" t="s">
        <v>70</v>
      </c>
      <c r="B78" s="678">
        <v>2173</v>
      </c>
      <c r="C78" s="430">
        <v>1206</v>
      </c>
      <c r="D78" s="430">
        <v>1617</v>
      </c>
      <c r="E78" s="678">
        <v>-836.45904466000002</v>
      </c>
      <c r="F78" s="431">
        <v>-787</v>
      </c>
      <c r="G78" s="474">
        <v>-499</v>
      </c>
      <c r="H78" s="678">
        <v>1336.2893180400001</v>
      </c>
      <c r="I78" s="431">
        <v>419</v>
      </c>
      <c r="J78" s="430">
        <v>1117</v>
      </c>
      <c r="K78" s="225"/>
      <c r="L78" s="223"/>
      <c r="M78" s="223"/>
      <c r="N78" s="223"/>
      <c r="O78" s="223"/>
      <c r="P78" s="223"/>
      <c r="Q78" s="223"/>
      <c r="R78" s="223"/>
      <c r="S78" s="223"/>
      <c r="T78" s="223"/>
      <c r="U78" s="223"/>
      <c r="V78" s="223"/>
      <c r="W78" s="223"/>
      <c r="X78" s="223"/>
      <c r="Y78" s="223"/>
      <c r="Z78" s="223"/>
      <c r="AA78" s="223"/>
      <c r="AB78" s="223"/>
      <c r="AC78" s="223"/>
      <c r="AD78" s="223"/>
      <c r="AE78" s="223"/>
      <c r="AF78" s="223"/>
      <c r="AG78" s="223"/>
      <c r="AH78" s="223"/>
      <c r="AI78" s="223"/>
      <c r="AJ78" s="223"/>
      <c r="AK78" s="223"/>
      <c r="AL78" s="223"/>
      <c r="AM78" s="223"/>
      <c r="AN78" s="223"/>
      <c r="AO78" s="223"/>
      <c r="AP78" s="223"/>
      <c r="AQ78" s="223"/>
      <c r="AR78" s="223"/>
      <c r="AS78" s="223"/>
      <c r="AT78" s="223"/>
      <c r="AU78" s="223"/>
      <c r="AV78" s="223"/>
      <c r="AW78" s="223"/>
      <c r="AX78" s="223"/>
      <c r="AY78" s="223"/>
      <c r="AZ78" s="223"/>
      <c r="BA78" s="223"/>
      <c r="BB78" s="223"/>
      <c r="BC78" s="223"/>
      <c r="BD78" s="223"/>
      <c r="BE78" s="223"/>
      <c r="BF78" s="223"/>
      <c r="BG78" s="223"/>
      <c r="BH78" s="223"/>
      <c r="BI78" s="223"/>
      <c r="BJ78" s="223"/>
      <c r="BK78" s="223"/>
      <c r="BL78" s="223"/>
      <c r="BM78" s="223"/>
      <c r="BN78" s="223"/>
      <c r="BO78" s="223"/>
      <c r="BP78" s="223"/>
      <c r="BQ78" s="223"/>
      <c r="BR78" s="223"/>
      <c r="BS78" s="223"/>
      <c r="BT78" s="223"/>
      <c r="BU78" s="223"/>
      <c r="BV78" s="223"/>
      <c r="BW78" s="223"/>
      <c r="BX78" s="223"/>
      <c r="BY78" s="223"/>
      <c r="BZ78" s="223"/>
      <c r="CA78" s="223"/>
      <c r="CB78" s="223"/>
      <c r="CC78" s="223"/>
      <c r="CD78" s="223"/>
      <c r="CE78" s="223"/>
      <c r="CF78" s="223"/>
      <c r="CG78" s="223"/>
      <c r="CH78" s="223"/>
      <c r="CI78" s="223"/>
      <c r="CJ78" s="223"/>
      <c r="CK78" s="223"/>
      <c r="CL78" s="223"/>
      <c r="CM78" s="223"/>
      <c r="CN78" s="223"/>
      <c r="CO78" s="223"/>
      <c r="CP78" s="223"/>
      <c r="CQ78" s="223"/>
      <c r="CR78" s="223"/>
      <c r="CS78" s="223"/>
      <c r="CT78" s="223"/>
      <c r="CU78" s="223"/>
      <c r="CV78" s="223"/>
      <c r="CW78" s="223"/>
      <c r="CX78" s="223"/>
      <c r="CY78" s="223"/>
      <c r="CZ78" s="223"/>
      <c r="DA78" s="223"/>
      <c r="DB78" s="223"/>
      <c r="DC78" s="223"/>
      <c r="DD78" s="223"/>
      <c r="DE78" s="223"/>
      <c r="DF78" s="223"/>
      <c r="DG78" s="223"/>
      <c r="DH78" s="223"/>
      <c r="DI78" s="223"/>
      <c r="DJ78" s="223"/>
      <c r="DK78" s="223"/>
      <c r="DL78" s="223"/>
      <c r="DM78" s="223"/>
      <c r="DN78" s="223"/>
      <c r="DO78" s="223"/>
      <c r="DP78" s="223"/>
      <c r="DQ78" s="223"/>
      <c r="DR78" s="223"/>
      <c r="DS78" s="223"/>
      <c r="DT78" s="223"/>
      <c r="DU78" s="223"/>
      <c r="DV78" s="223"/>
      <c r="DW78" s="223"/>
      <c r="DX78" s="223"/>
      <c r="DY78" s="223"/>
      <c r="DZ78" s="223"/>
      <c r="EA78" s="223"/>
      <c r="EB78" s="223"/>
      <c r="EC78" s="223"/>
      <c r="ED78" s="223"/>
      <c r="EE78" s="223"/>
      <c r="EF78" s="223"/>
      <c r="EG78" s="223"/>
      <c r="EH78" s="223"/>
      <c r="EI78" s="223"/>
      <c r="EJ78" s="223"/>
      <c r="EK78" s="223"/>
      <c r="EL78" s="223"/>
      <c r="EM78" s="223"/>
      <c r="EN78" s="223"/>
      <c r="EO78" s="223"/>
      <c r="EP78" s="223"/>
      <c r="EQ78" s="223"/>
      <c r="ER78" s="223"/>
      <c r="ES78" s="223"/>
      <c r="ET78" s="223"/>
      <c r="EU78" s="223"/>
      <c r="EV78" s="223"/>
      <c r="EW78" s="223"/>
      <c r="EX78" s="223"/>
      <c r="EY78" s="223"/>
      <c r="EZ78" s="223"/>
      <c r="FA78" s="223"/>
      <c r="FB78" s="223"/>
      <c r="FC78" s="223"/>
      <c r="FD78" s="223"/>
      <c r="FE78" s="223"/>
      <c r="FF78" s="223"/>
      <c r="FG78" s="223"/>
      <c r="FH78" s="223"/>
      <c r="FI78" s="223"/>
      <c r="FJ78" s="223"/>
      <c r="FK78" s="223"/>
      <c r="FL78" s="223"/>
      <c r="FM78" s="223"/>
      <c r="FN78" s="223"/>
      <c r="FO78" s="223"/>
      <c r="FP78" s="223"/>
      <c r="FQ78" s="223"/>
      <c r="FR78" s="223"/>
      <c r="FS78" s="223"/>
      <c r="FT78" s="223"/>
      <c r="FU78" s="223"/>
      <c r="FV78" s="223"/>
      <c r="FW78" s="223"/>
      <c r="FX78" s="223"/>
      <c r="FY78" s="223"/>
      <c r="FZ78" s="223"/>
      <c r="GA78" s="223"/>
      <c r="GB78" s="223"/>
      <c r="GC78" s="223"/>
      <c r="GD78" s="223"/>
      <c r="GE78" s="223"/>
      <c r="GF78" s="223"/>
      <c r="GG78" s="223"/>
      <c r="GH78" s="223"/>
      <c r="GI78" s="223"/>
      <c r="GJ78" s="223"/>
      <c r="GK78" s="223"/>
      <c r="GL78" s="223"/>
      <c r="GM78" s="223"/>
      <c r="GN78" s="223"/>
      <c r="GO78" s="223"/>
      <c r="GP78" s="223"/>
      <c r="GQ78" s="223"/>
      <c r="GR78" s="223"/>
      <c r="GS78" s="223"/>
      <c r="GT78" s="223"/>
      <c r="GU78" s="223"/>
      <c r="GV78" s="223"/>
      <c r="GW78" s="223"/>
      <c r="GX78" s="223"/>
      <c r="GY78" s="223"/>
      <c r="GZ78" s="223"/>
      <c r="HA78" s="223"/>
      <c r="HB78" s="223"/>
      <c r="HC78" s="223"/>
      <c r="HD78" s="223"/>
      <c r="HE78" s="223"/>
      <c r="HF78" s="223"/>
      <c r="HG78" s="223"/>
      <c r="HH78" s="223"/>
      <c r="HI78" s="223"/>
      <c r="HJ78" s="223"/>
      <c r="HK78" s="223"/>
      <c r="HL78" s="223"/>
      <c r="HM78" s="223"/>
      <c r="HN78" s="223"/>
      <c r="HO78" s="223"/>
      <c r="HP78" s="223"/>
      <c r="HQ78" s="223"/>
      <c r="HR78" s="223"/>
      <c r="HS78" s="223"/>
      <c r="HT78" s="223"/>
      <c r="HU78" s="223"/>
      <c r="HV78" s="223"/>
      <c r="HW78" s="223"/>
      <c r="HX78" s="223"/>
      <c r="HY78" s="223"/>
      <c r="HZ78" s="223"/>
      <c r="IA78" s="223"/>
      <c r="IB78" s="223"/>
      <c r="IC78" s="223"/>
      <c r="ID78" s="223"/>
      <c r="IE78" s="223"/>
      <c r="IF78" s="223"/>
      <c r="IG78" s="223"/>
      <c r="IH78" s="223"/>
      <c r="II78" s="223"/>
      <c r="IJ78" s="223"/>
      <c r="IK78" s="223"/>
      <c r="IL78" s="223"/>
      <c r="IM78" s="223"/>
      <c r="IN78" s="223"/>
      <c r="IO78" s="223"/>
      <c r="IP78" s="223"/>
      <c r="IQ78" s="223"/>
      <c r="IR78" s="223"/>
      <c r="IS78" s="223"/>
      <c r="IT78" s="223"/>
      <c r="IU78" s="223"/>
      <c r="IV78" s="223"/>
      <c r="IW78" s="128"/>
    </row>
    <row r="79" spans="1:259" customFormat="1" ht="12" customHeight="1">
      <c r="A79" s="338" t="s">
        <v>80</v>
      </c>
      <c r="B79" s="678">
        <v>512</v>
      </c>
      <c r="C79" s="430">
        <v>600</v>
      </c>
      <c r="D79" s="430">
        <v>705</v>
      </c>
      <c r="E79" s="678">
        <v>-334.91282933999997</v>
      </c>
      <c r="F79" s="431">
        <v>-362</v>
      </c>
      <c r="G79" s="474">
        <v>-627</v>
      </c>
      <c r="H79" s="678">
        <v>176.64252076000002</v>
      </c>
      <c r="I79" s="431">
        <v>238</v>
      </c>
      <c r="J79" s="430">
        <v>78</v>
      </c>
      <c r="K79" s="225"/>
      <c r="L79" s="223"/>
      <c r="M79" s="223"/>
      <c r="N79" s="223"/>
      <c r="O79" s="223"/>
      <c r="P79" s="223"/>
      <c r="Q79" s="223"/>
      <c r="R79" s="223"/>
      <c r="S79" s="223"/>
      <c r="T79" s="223"/>
      <c r="U79" s="223"/>
      <c r="V79" s="223"/>
      <c r="W79" s="223"/>
      <c r="X79" s="223"/>
      <c r="Y79" s="223"/>
      <c r="Z79" s="223"/>
      <c r="AA79" s="223"/>
      <c r="AB79" s="223"/>
      <c r="AC79" s="223"/>
      <c r="AD79" s="223"/>
      <c r="AE79" s="223"/>
      <c r="AF79" s="223"/>
      <c r="AG79" s="223"/>
      <c r="AH79" s="223"/>
      <c r="AI79" s="223"/>
      <c r="AJ79" s="223"/>
      <c r="AK79" s="223"/>
      <c r="AL79" s="223"/>
      <c r="AM79" s="223"/>
      <c r="AN79" s="223"/>
      <c r="AO79" s="223"/>
      <c r="AP79" s="223"/>
      <c r="AQ79" s="223"/>
      <c r="AR79" s="223"/>
      <c r="AS79" s="223"/>
      <c r="AT79" s="223"/>
      <c r="AU79" s="223"/>
      <c r="AV79" s="223"/>
      <c r="AW79" s="223"/>
      <c r="AX79" s="223"/>
      <c r="AY79" s="223"/>
      <c r="AZ79" s="223"/>
      <c r="BA79" s="223"/>
      <c r="BB79" s="223"/>
      <c r="BC79" s="223"/>
      <c r="BD79" s="223"/>
      <c r="BE79" s="223"/>
      <c r="BF79" s="223"/>
      <c r="BG79" s="223"/>
      <c r="BH79" s="223"/>
      <c r="BI79" s="223"/>
      <c r="BJ79" s="223"/>
      <c r="BK79" s="223"/>
      <c r="BL79" s="223"/>
      <c r="BM79" s="223"/>
      <c r="BN79" s="223"/>
      <c r="BO79" s="223"/>
      <c r="BP79" s="223"/>
      <c r="BQ79" s="223"/>
      <c r="BR79" s="223"/>
      <c r="BS79" s="223"/>
      <c r="BT79" s="223"/>
      <c r="BU79" s="223"/>
      <c r="BV79" s="223"/>
      <c r="BW79" s="223"/>
      <c r="BX79" s="223"/>
      <c r="BY79" s="223"/>
      <c r="BZ79" s="223"/>
      <c r="CA79" s="223"/>
      <c r="CB79" s="223"/>
      <c r="CC79" s="223"/>
      <c r="CD79" s="223"/>
      <c r="CE79" s="223"/>
      <c r="CF79" s="223"/>
      <c r="CG79" s="223"/>
      <c r="CH79" s="223"/>
      <c r="CI79" s="223"/>
      <c r="CJ79" s="223"/>
      <c r="CK79" s="223"/>
      <c r="CL79" s="223"/>
      <c r="CM79" s="223"/>
      <c r="CN79" s="223"/>
      <c r="CO79" s="223"/>
      <c r="CP79" s="223"/>
      <c r="CQ79" s="223"/>
      <c r="CR79" s="223"/>
      <c r="CS79" s="223"/>
      <c r="CT79" s="223"/>
      <c r="CU79" s="223"/>
      <c r="CV79" s="223"/>
      <c r="CW79" s="223"/>
      <c r="CX79" s="223"/>
      <c r="CY79" s="223"/>
      <c r="CZ79" s="223"/>
      <c r="DA79" s="223"/>
      <c r="DB79" s="223"/>
      <c r="DC79" s="223"/>
      <c r="DD79" s="223"/>
      <c r="DE79" s="223"/>
      <c r="DF79" s="223"/>
      <c r="DG79" s="223"/>
      <c r="DH79" s="223"/>
      <c r="DI79" s="223"/>
      <c r="DJ79" s="223"/>
      <c r="DK79" s="223"/>
      <c r="DL79" s="223"/>
      <c r="DM79" s="223"/>
      <c r="DN79" s="223"/>
      <c r="DO79" s="223"/>
      <c r="DP79" s="223"/>
      <c r="DQ79" s="223"/>
      <c r="DR79" s="223"/>
      <c r="DS79" s="223"/>
      <c r="DT79" s="223"/>
      <c r="DU79" s="223"/>
      <c r="DV79" s="223"/>
      <c r="DW79" s="223"/>
      <c r="DX79" s="223"/>
      <c r="DY79" s="223"/>
      <c r="DZ79" s="223"/>
      <c r="EA79" s="223"/>
      <c r="EB79" s="223"/>
      <c r="EC79" s="223"/>
      <c r="ED79" s="223"/>
      <c r="EE79" s="223"/>
      <c r="EF79" s="223"/>
      <c r="EG79" s="223"/>
      <c r="EH79" s="223"/>
      <c r="EI79" s="223"/>
      <c r="EJ79" s="223"/>
      <c r="EK79" s="223"/>
      <c r="EL79" s="223"/>
      <c r="EM79" s="223"/>
      <c r="EN79" s="223"/>
      <c r="EO79" s="223"/>
      <c r="EP79" s="223"/>
      <c r="EQ79" s="223"/>
      <c r="ER79" s="223"/>
      <c r="ES79" s="223"/>
      <c r="ET79" s="223"/>
      <c r="EU79" s="223"/>
      <c r="EV79" s="223"/>
      <c r="EW79" s="223"/>
      <c r="EX79" s="223"/>
      <c r="EY79" s="223"/>
      <c r="EZ79" s="223"/>
      <c r="FA79" s="223"/>
      <c r="FB79" s="223"/>
      <c r="FC79" s="223"/>
      <c r="FD79" s="223"/>
      <c r="FE79" s="223"/>
      <c r="FF79" s="223"/>
      <c r="FG79" s="223"/>
      <c r="FH79" s="223"/>
      <c r="FI79" s="223"/>
      <c r="FJ79" s="223"/>
      <c r="FK79" s="223"/>
      <c r="FL79" s="223"/>
      <c r="FM79" s="223"/>
      <c r="FN79" s="223"/>
      <c r="FO79" s="223"/>
      <c r="FP79" s="223"/>
      <c r="FQ79" s="223"/>
      <c r="FR79" s="223"/>
      <c r="FS79" s="223"/>
      <c r="FT79" s="223"/>
      <c r="FU79" s="223"/>
      <c r="FV79" s="223"/>
      <c r="FW79" s="223"/>
      <c r="FX79" s="223"/>
      <c r="FY79" s="223"/>
      <c r="FZ79" s="223"/>
      <c r="GA79" s="223"/>
      <c r="GB79" s="223"/>
      <c r="GC79" s="223"/>
      <c r="GD79" s="223"/>
      <c r="GE79" s="223"/>
      <c r="GF79" s="223"/>
      <c r="GG79" s="223"/>
      <c r="GH79" s="223"/>
      <c r="GI79" s="223"/>
      <c r="GJ79" s="223"/>
      <c r="GK79" s="223"/>
      <c r="GL79" s="223"/>
      <c r="GM79" s="223"/>
      <c r="GN79" s="223"/>
      <c r="GO79" s="223"/>
      <c r="GP79" s="223"/>
      <c r="GQ79" s="223"/>
      <c r="GR79" s="223"/>
      <c r="GS79" s="223"/>
      <c r="GT79" s="223"/>
      <c r="GU79" s="223"/>
      <c r="GV79" s="223"/>
      <c r="GW79" s="223"/>
      <c r="GX79" s="223"/>
      <c r="GY79" s="223"/>
      <c r="GZ79" s="223"/>
      <c r="HA79" s="223"/>
      <c r="HB79" s="223"/>
      <c r="HC79" s="223"/>
      <c r="HD79" s="223"/>
      <c r="HE79" s="223"/>
      <c r="HF79" s="223"/>
      <c r="HG79" s="223"/>
      <c r="HH79" s="223"/>
      <c r="HI79" s="223"/>
      <c r="HJ79" s="223"/>
      <c r="HK79" s="223"/>
      <c r="HL79" s="223"/>
      <c r="HM79" s="223"/>
      <c r="HN79" s="223"/>
      <c r="HO79" s="223"/>
      <c r="HP79" s="223"/>
      <c r="HQ79" s="223"/>
      <c r="HR79" s="223"/>
      <c r="HS79" s="223"/>
      <c r="HT79" s="223"/>
      <c r="HU79" s="223"/>
      <c r="HV79" s="223"/>
      <c r="HW79" s="223"/>
      <c r="HX79" s="223"/>
      <c r="HY79" s="223"/>
      <c r="HZ79" s="223"/>
      <c r="IA79" s="223"/>
      <c r="IB79" s="223"/>
      <c r="IC79" s="223"/>
      <c r="ID79" s="223"/>
      <c r="IE79" s="223"/>
      <c r="IF79" s="223"/>
      <c r="IG79" s="223"/>
      <c r="IH79" s="223"/>
      <c r="II79" s="223"/>
      <c r="IJ79" s="223"/>
      <c r="IK79" s="223"/>
      <c r="IL79" s="223"/>
      <c r="IM79" s="223"/>
      <c r="IN79" s="223"/>
      <c r="IO79" s="223"/>
      <c r="IP79" s="223"/>
      <c r="IQ79" s="223"/>
      <c r="IR79" s="223"/>
      <c r="IS79" s="223"/>
      <c r="IT79" s="223"/>
      <c r="IU79" s="223"/>
      <c r="IV79" s="223"/>
      <c r="IW79" s="128"/>
    </row>
    <row r="80" spans="1:259" customFormat="1" ht="12" customHeight="1">
      <c r="A80" s="338" t="s">
        <v>221</v>
      </c>
      <c r="B80" s="678">
        <v>95</v>
      </c>
      <c r="C80" s="430">
        <v>856</v>
      </c>
      <c r="D80" s="430">
        <v>167</v>
      </c>
      <c r="E80" s="678">
        <v>-64.844436860000002</v>
      </c>
      <c r="F80" s="431">
        <v>-110</v>
      </c>
      <c r="G80" s="474">
        <v>-93</v>
      </c>
      <c r="H80" s="678">
        <v>29.855867200000002</v>
      </c>
      <c r="I80" s="431">
        <v>746</v>
      </c>
      <c r="J80" s="430">
        <v>74</v>
      </c>
      <c r="K80" s="225"/>
      <c r="L80" s="223"/>
      <c r="M80" s="223"/>
      <c r="N80" s="223"/>
      <c r="O80" s="223"/>
      <c r="P80" s="223"/>
      <c r="Q80" s="223"/>
      <c r="R80" s="223"/>
      <c r="S80" s="223"/>
      <c r="T80" s="223"/>
      <c r="U80" s="223"/>
      <c r="V80" s="223"/>
      <c r="W80" s="223"/>
      <c r="X80" s="223"/>
      <c r="Y80" s="223"/>
      <c r="Z80" s="223"/>
      <c r="AA80" s="223"/>
      <c r="AB80" s="223"/>
      <c r="AC80" s="223"/>
      <c r="AD80" s="223"/>
      <c r="AE80" s="223"/>
      <c r="AF80" s="223"/>
      <c r="AG80" s="223"/>
      <c r="AH80" s="223"/>
      <c r="AI80" s="223"/>
      <c r="AJ80" s="223"/>
      <c r="AK80" s="223"/>
      <c r="AL80" s="223"/>
      <c r="AM80" s="223"/>
      <c r="AN80" s="223"/>
      <c r="AO80" s="223"/>
      <c r="AP80" s="223"/>
      <c r="AQ80" s="223"/>
      <c r="AR80" s="223"/>
      <c r="AS80" s="223"/>
      <c r="AT80" s="223"/>
      <c r="AU80" s="223"/>
      <c r="AV80" s="223"/>
      <c r="AW80" s="223"/>
      <c r="AX80" s="223"/>
      <c r="AY80" s="223"/>
      <c r="AZ80" s="223"/>
      <c r="BA80" s="223"/>
      <c r="BB80" s="223"/>
      <c r="BC80" s="223"/>
      <c r="BD80" s="223"/>
      <c r="BE80" s="223"/>
      <c r="BF80" s="223"/>
      <c r="BG80" s="223"/>
      <c r="BH80" s="223"/>
      <c r="BI80" s="223"/>
      <c r="BJ80" s="223"/>
      <c r="BK80" s="223"/>
      <c r="BL80" s="223"/>
      <c r="BM80" s="223"/>
      <c r="BN80" s="223"/>
      <c r="BO80" s="223"/>
      <c r="BP80" s="223"/>
      <c r="BQ80" s="223"/>
      <c r="BR80" s="223"/>
      <c r="BS80" s="223"/>
      <c r="BT80" s="223"/>
      <c r="BU80" s="223"/>
      <c r="BV80" s="223"/>
      <c r="BW80" s="223"/>
      <c r="BX80" s="223"/>
      <c r="BY80" s="223"/>
      <c r="BZ80" s="223"/>
      <c r="CA80" s="223"/>
      <c r="CB80" s="223"/>
      <c r="CC80" s="223"/>
      <c r="CD80" s="223"/>
      <c r="CE80" s="223"/>
      <c r="CF80" s="223"/>
      <c r="CG80" s="223"/>
      <c r="CH80" s="223"/>
      <c r="CI80" s="223"/>
      <c r="CJ80" s="223"/>
      <c r="CK80" s="223"/>
      <c r="CL80" s="223"/>
      <c r="CM80" s="223"/>
      <c r="CN80" s="223"/>
      <c r="CO80" s="223"/>
      <c r="CP80" s="223"/>
      <c r="CQ80" s="223"/>
      <c r="CR80" s="223"/>
      <c r="CS80" s="223"/>
      <c r="CT80" s="223"/>
      <c r="CU80" s="223"/>
      <c r="CV80" s="223"/>
      <c r="CW80" s="223"/>
      <c r="CX80" s="223"/>
      <c r="CY80" s="223"/>
      <c r="CZ80" s="223"/>
      <c r="DA80" s="223"/>
      <c r="DB80" s="223"/>
      <c r="DC80" s="223"/>
      <c r="DD80" s="223"/>
      <c r="DE80" s="223"/>
      <c r="DF80" s="223"/>
      <c r="DG80" s="223"/>
      <c r="DH80" s="223"/>
      <c r="DI80" s="223"/>
      <c r="DJ80" s="223"/>
      <c r="DK80" s="223"/>
      <c r="DL80" s="223"/>
      <c r="DM80" s="223"/>
      <c r="DN80" s="223"/>
      <c r="DO80" s="223"/>
      <c r="DP80" s="223"/>
      <c r="DQ80" s="223"/>
      <c r="DR80" s="223"/>
      <c r="DS80" s="223"/>
      <c r="DT80" s="223"/>
      <c r="DU80" s="223"/>
      <c r="DV80" s="223"/>
      <c r="DW80" s="223"/>
      <c r="DX80" s="223"/>
      <c r="DY80" s="223"/>
      <c r="DZ80" s="223"/>
      <c r="EA80" s="223"/>
      <c r="EB80" s="223"/>
      <c r="EC80" s="223"/>
      <c r="ED80" s="223"/>
      <c r="EE80" s="223"/>
      <c r="EF80" s="223"/>
      <c r="EG80" s="223"/>
      <c r="EH80" s="223"/>
      <c r="EI80" s="223"/>
      <c r="EJ80" s="223"/>
      <c r="EK80" s="223"/>
      <c r="EL80" s="223"/>
      <c r="EM80" s="223"/>
      <c r="EN80" s="223"/>
      <c r="EO80" s="223"/>
      <c r="EP80" s="223"/>
      <c r="EQ80" s="223"/>
      <c r="ER80" s="223"/>
      <c r="ES80" s="223"/>
      <c r="ET80" s="223"/>
      <c r="EU80" s="223"/>
      <c r="EV80" s="223"/>
      <c r="EW80" s="223"/>
      <c r="EX80" s="223"/>
      <c r="EY80" s="223"/>
      <c r="EZ80" s="223"/>
      <c r="FA80" s="223"/>
      <c r="FB80" s="223"/>
      <c r="FC80" s="223"/>
      <c r="FD80" s="223"/>
      <c r="FE80" s="223"/>
      <c r="FF80" s="223"/>
      <c r="FG80" s="223"/>
      <c r="FH80" s="223"/>
      <c r="FI80" s="223"/>
      <c r="FJ80" s="223"/>
      <c r="FK80" s="223"/>
      <c r="FL80" s="223"/>
      <c r="FM80" s="223"/>
      <c r="FN80" s="223"/>
      <c r="FO80" s="223"/>
      <c r="FP80" s="223"/>
      <c r="FQ80" s="223"/>
      <c r="FR80" s="223"/>
      <c r="FS80" s="223"/>
      <c r="FT80" s="223"/>
      <c r="FU80" s="223"/>
      <c r="FV80" s="223"/>
      <c r="FW80" s="223"/>
      <c r="FX80" s="223"/>
      <c r="FY80" s="223"/>
      <c r="FZ80" s="223"/>
      <c r="GA80" s="223"/>
      <c r="GB80" s="223"/>
      <c r="GC80" s="223"/>
      <c r="GD80" s="223"/>
      <c r="GE80" s="223"/>
      <c r="GF80" s="223"/>
      <c r="GG80" s="223"/>
      <c r="GH80" s="223"/>
      <c r="GI80" s="223"/>
      <c r="GJ80" s="223"/>
      <c r="GK80" s="223"/>
      <c r="GL80" s="223"/>
      <c r="GM80" s="223"/>
      <c r="GN80" s="223"/>
      <c r="GO80" s="223"/>
      <c r="GP80" s="223"/>
      <c r="GQ80" s="223"/>
      <c r="GR80" s="223"/>
      <c r="GS80" s="223"/>
      <c r="GT80" s="223"/>
      <c r="GU80" s="223"/>
      <c r="GV80" s="223"/>
      <c r="GW80" s="223"/>
      <c r="GX80" s="223"/>
      <c r="GY80" s="223"/>
      <c r="GZ80" s="223"/>
      <c r="HA80" s="223"/>
      <c r="HB80" s="223"/>
      <c r="HC80" s="223"/>
      <c r="HD80" s="223"/>
      <c r="HE80" s="223"/>
      <c r="HF80" s="223"/>
      <c r="HG80" s="223"/>
      <c r="HH80" s="223"/>
      <c r="HI80" s="223"/>
      <c r="HJ80" s="223"/>
      <c r="HK80" s="223"/>
      <c r="HL80" s="223"/>
      <c r="HM80" s="223"/>
      <c r="HN80" s="223"/>
      <c r="HO80" s="223"/>
      <c r="HP80" s="223"/>
      <c r="HQ80" s="223"/>
      <c r="HR80" s="223"/>
      <c r="HS80" s="223"/>
      <c r="HT80" s="223"/>
      <c r="HU80" s="223"/>
      <c r="HV80" s="223"/>
      <c r="HW80" s="223"/>
      <c r="HX80" s="223"/>
      <c r="HY80" s="223"/>
      <c r="HZ80" s="223"/>
      <c r="IA80" s="223"/>
      <c r="IB80" s="223"/>
      <c r="IC80" s="223"/>
      <c r="ID80" s="223"/>
      <c r="IE80" s="223"/>
      <c r="IF80" s="223"/>
      <c r="IG80" s="223"/>
      <c r="IH80" s="223"/>
      <c r="II80" s="223"/>
      <c r="IJ80" s="223"/>
      <c r="IK80" s="223"/>
      <c r="IL80" s="223"/>
      <c r="IM80" s="223"/>
      <c r="IN80" s="223"/>
      <c r="IO80" s="223"/>
      <c r="IP80" s="223"/>
      <c r="IQ80" s="223"/>
      <c r="IR80" s="223"/>
      <c r="IS80" s="223"/>
      <c r="IT80" s="223"/>
      <c r="IU80" s="223"/>
      <c r="IV80" s="223"/>
      <c r="IW80" s="128"/>
    </row>
    <row r="81" spans="1:259" customFormat="1" ht="12" customHeight="1">
      <c r="A81" s="338" t="s">
        <v>81</v>
      </c>
      <c r="B81" s="678">
        <v>229</v>
      </c>
      <c r="C81" s="430">
        <v>335</v>
      </c>
      <c r="D81" s="430">
        <v>309</v>
      </c>
      <c r="E81" s="678">
        <v>-139.37923272</v>
      </c>
      <c r="F81" s="431">
        <v>-150</v>
      </c>
      <c r="G81" s="474">
        <v>-218</v>
      </c>
      <c r="H81" s="678">
        <v>89.622493480000003</v>
      </c>
      <c r="I81" s="431">
        <v>185</v>
      </c>
      <c r="J81" s="430">
        <v>91</v>
      </c>
      <c r="K81" s="225"/>
      <c r="L81" s="223"/>
      <c r="M81" s="223"/>
      <c r="N81" s="223"/>
      <c r="O81" s="223"/>
      <c r="P81" s="223"/>
      <c r="Q81" s="223"/>
      <c r="R81" s="223"/>
      <c r="S81" s="223"/>
      <c r="T81" s="223"/>
      <c r="U81" s="223"/>
      <c r="V81" s="223"/>
      <c r="W81" s="223"/>
      <c r="X81" s="223"/>
      <c r="Y81" s="223"/>
      <c r="Z81" s="223"/>
      <c r="AA81" s="223"/>
      <c r="AB81" s="223"/>
      <c r="AC81" s="223"/>
      <c r="AD81" s="223"/>
      <c r="AE81" s="223"/>
      <c r="AF81" s="223"/>
      <c r="AG81" s="223"/>
      <c r="AH81" s="223"/>
      <c r="AI81" s="223"/>
      <c r="AJ81" s="223"/>
      <c r="AK81" s="223"/>
      <c r="AL81" s="223"/>
      <c r="AM81" s="223"/>
      <c r="AN81" s="223"/>
      <c r="AO81" s="223"/>
      <c r="AP81" s="223"/>
      <c r="AQ81" s="223"/>
      <c r="AR81" s="223"/>
      <c r="AS81" s="223"/>
      <c r="AT81" s="223"/>
      <c r="AU81" s="223"/>
      <c r="AV81" s="223"/>
      <c r="AW81" s="223"/>
      <c r="AX81" s="223"/>
      <c r="AY81" s="223"/>
      <c r="AZ81" s="223"/>
      <c r="BA81" s="223"/>
      <c r="BB81" s="223"/>
      <c r="BC81" s="223"/>
      <c r="BD81" s="223"/>
      <c r="BE81" s="223"/>
      <c r="BF81" s="223"/>
      <c r="BG81" s="223"/>
      <c r="BH81" s="223"/>
      <c r="BI81" s="223"/>
      <c r="BJ81" s="223"/>
      <c r="BK81" s="223"/>
      <c r="BL81" s="223"/>
      <c r="BM81" s="223"/>
      <c r="BN81" s="223"/>
      <c r="BO81" s="223"/>
      <c r="BP81" s="223"/>
      <c r="BQ81" s="223"/>
      <c r="BR81" s="223"/>
      <c r="BS81" s="223"/>
      <c r="BT81" s="223"/>
      <c r="BU81" s="223"/>
      <c r="BV81" s="223"/>
      <c r="BW81" s="223"/>
      <c r="BX81" s="223"/>
      <c r="BY81" s="223"/>
      <c r="BZ81" s="223"/>
      <c r="CA81" s="223"/>
      <c r="CB81" s="223"/>
      <c r="CC81" s="223"/>
      <c r="CD81" s="223"/>
      <c r="CE81" s="223"/>
      <c r="CF81" s="223"/>
      <c r="CG81" s="223"/>
      <c r="CH81" s="223"/>
      <c r="CI81" s="223"/>
      <c r="CJ81" s="223"/>
      <c r="CK81" s="223"/>
      <c r="CL81" s="223"/>
      <c r="CM81" s="223"/>
      <c r="CN81" s="223"/>
      <c r="CO81" s="223"/>
      <c r="CP81" s="223"/>
      <c r="CQ81" s="223"/>
      <c r="CR81" s="223"/>
      <c r="CS81" s="223"/>
      <c r="CT81" s="223"/>
      <c r="CU81" s="223"/>
      <c r="CV81" s="223"/>
      <c r="CW81" s="223"/>
      <c r="CX81" s="223"/>
      <c r="CY81" s="223"/>
      <c r="CZ81" s="223"/>
      <c r="DA81" s="223"/>
      <c r="DB81" s="223"/>
      <c r="DC81" s="223"/>
      <c r="DD81" s="223"/>
      <c r="DE81" s="223"/>
      <c r="DF81" s="223"/>
      <c r="DG81" s="223"/>
      <c r="DH81" s="223"/>
      <c r="DI81" s="223"/>
      <c r="DJ81" s="223"/>
      <c r="DK81" s="223"/>
      <c r="DL81" s="223"/>
      <c r="DM81" s="223"/>
      <c r="DN81" s="223"/>
      <c r="DO81" s="223"/>
      <c r="DP81" s="223"/>
      <c r="DQ81" s="223"/>
      <c r="DR81" s="223"/>
      <c r="DS81" s="223"/>
      <c r="DT81" s="223"/>
      <c r="DU81" s="223"/>
      <c r="DV81" s="223"/>
      <c r="DW81" s="223"/>
      <c r="DX81" s="223"/>
      <c r="DY81" s="223"/>
      <c r="DZ81" s="223"/>
      <c r="EA81" s="223"/>
      <c r="EB81" s="223"/>
      <c r="EC81" s="223"/>
      <c r="ED81" s="223"/>
      <c r="EE81" s="223"/>
      <c r="EF81" s="223"/>
      <c r="EG81" s="223"/>
      <c r="EH81" s="223"/>
      <c r="EI81" s="223"/>
      <c r="EJ81" s="223"/>
      <c r="EK81" s="223"/>
      <c r="EL81" s="223"/>
      <c r="EM81" s="223"/>
      <c r="EN81" s="223"/>
      <c r="EO81" s="223"/>
      <c r="EP81" s="223"/>
      <c r="EQ81" s="223"/>
      <c r="ER81" s="223"/>
      <c r="ES81" s="223"/>
      <c r="ET81" s="223"/>
      <c r="EU81" s="223"/>
      <c r="EV81" s="223"/>
      <c r="EW81" s="223"/>
      <c r="EX81" s="223"/>
      <c r="EY81" s="223"/>
      <c r="EZ81" s="223"/>
      <c r="FA81" s="223"/>
      <c r="FB81" s="223"/>
      <c r="FC81" s="223"/>
      <c r="FD81" s="223"/>
      <c r="FE81" s="223"/>
      <c r="FF81" s="223"/>
      <c r="FG81" s="223"/>
      <c r="FH81" s="223"/>
      <c r="FI81" s="223"/>
      <c r="FJ81" s="223"/>
      <c r="FK81" s="223"/>
      <c r="FL81" s="223"/>
      <c r="FM81" s="223"/>
      <c r="FN81" s="223"/>
      <c r="FO81" s="223"/>
      <c r="FP81" s="223"/>
      <c r="FQ81" s="223"/>
      <c r="FR81" s="223"/>
      <c r="FS81" s="223"/>
      <c r="FT81" s="223"/>
      <c r="FU81" s="223"/>
      <c r="FV81" s="223"/>
      <c r="FW81" s="223"/>
      <c r="FX81" s="223"/>
      <c r="FY81" s="223"/>
      <c r="FZ81" s="223"/>
      <c r="GA81" s="223"/>
      <c r="GB81" s="223"/>
      <c r="GC81" s="223"/>
      <c r="GD81" s="223"/>
      <c r="GE81" s="223"/>
      <c r="GF81" s="223"/>
      <c r="GG81" s="223"/>
      <c r="GH81" s="223"/>
      <c r="GI81" s="223"/>
      <c r="GJ81" s="223"/>
      <c r="GK81" s="223"/>
      <c r="GL81" s="223"/>
      <c r="GM81" s="223"/>
      <c r="GN81" s="223"/>
      <c r="GO81" s="223"/>
      <c r="GP81" s="223"/>
      <c r="GQ81" s="223"/>
      <c r="GR81" s="223"/>
      <c r="GS81" s="223"/>
      <c r="GT81" s="223"/>
      <c r="GU81" s="223"/>
      <c r="GV81" s="223"/>
      <c r="GW81" s="223"/>
      <c r="GX81" s="223"/>
      <c r="GY81" s="223"/>
      <c r="GZ81" s="223"/>
      <c r="HA81" s="223"/>
      <c r="HB81" s="223"/>
      <c r="HC81" s="223"/>
      <c r="HD81" s="223"/>
      <c r="HE81" s="223"/>
      <c r="HF81" s="223"/>
      <c r="HG81" s="223"/>
      <c r="HH81" s="223"/>
      <c r="HI81" s="223"/>
      <c r="HJ81" s="223"/>
      <c r="HK81" s="223"/>
      <c r="HL81" s="223"/>
      <c r="HM81" s="223"/>
      <c r="HN81" s="223"/>
      <c r="HO81" s="223"/>
      <c r="HP81" s="223"/>
      <c r="HQ81" s="223"/>
      <c r="HR81" s="223"/>
      <c r="HS81" s="223"/>
      <c r="HT81" s="223"/>
      <c r="HU81" s="223"/>
      <c r="HV81" s="223"/>
      <c r="HW81" s="223"/>
      <c r="HX81" s="223"/>
      <c r="HY81" s="223"/>
      <c r="HZ81" s="223"/>
      <c r="IA81" s="223"/>
      <c r="IB81" s="223"/>
      <c r="IC81" s="223"/>
      <c r="ID81" s="223"/>
      <c r="IE81" s="223"/>
      <c r="IF81" s="223"/>
      <c r="IG81" s="223"/>
      <c r="IH81" s="223"/>
      <c r="II81" s="223"/>
      <c r="IJ81" s="223"/>
      <c r="IK81" s="223"/>
      <c r="IL81" s="223"/>
      <c r="IM81" s="223"/>
      <c r="IN81" s="223"/>
      <c r="IO81" s="223"/>
      <c r="IP81" s="223"/>
      <c r="IQ81" s="223"/>
      <c r="IR81" s="223"/>
      <c r="IS81" s="223"/>
      <c r="IT81" s="223"/>
      <c r="IU81" s="223"/>
      <c r="IV81" s="223"/>
      <c r="IW81" s="128"/>
    </row>
    <row r="82" spans="1:259" customFormat="1" ht="12" customHeight="1">
      <c r="A82" s="338" t="s">
        <v>82</v>
      </c>
      <c r="B82" s="678">
        <v>0</v>
      </c>
      <c r="C82" s="430">
        <v>0</v>
      </c>
      <c r="D82" s="430">
        <v>0</v>
      </c>
      <c r="E82" s="678">
        <v>0</v>
      </c>
      <c r="F82" s="431">
        <v>0</v>
      </c>
      <c r="G82" s="474">
        <v>0</v>
      </c>
      <c r="H82" s="678">
        <v>0</v>
      </c>
      <c r="I82" s="431">
        <v>0</v>
      </c>
      <c r="J82" s="430">
        <v>0</v>
      </c>
      <c r="K82" s="225"/>
      <c r="L82" s="223"/>
      <c r="M82" s="223"/>
      <c r="N82" s="223"/>
      <c r="O82" s="223"/>
      <c r="P82" s="223"/>
      <c r="Q82" s="223"/>
      <c r="R82" s="223"/>
      <c r="S82" s="223"/>
      <c r="T82" s="223"/>
      <c r="U82" s="223"/>
      <c r="V82" s="223"/>
      <c r="W82" s="223"/>
      <c r="X82" s="223"/>
      <c r="Y82" s="223"/>
      <c r="Z82" s="223"/>
      <c r="AA82" s="223"/>
      <c r="AB82" s="223"/>
      <c r="AC82" s="223"/>
      <c r="AD82" s="223"/>
      <c r="AE82" s="223"/>
      <c r="AF82" s="223"/>
      <c r="AG82" s="223"/>
      <c r="AH82" s="223"/>
      <c r="AI82" s="223"/>
      <c r="AJ82" s="223"/>
      <c r="AK82" s="223"/>
      <c r="AL82" s="223"/>
      <c r="AM82" s="223"/>
      <c r="AN82" s="223"/>
      <c r="AO82" s="223"/>
      <c r="AP82" s="223"/>
      <c r="AQ82" s="223"/>
      <c r="AR82" s="223"/>
      <c r="AS82" s="223"/>
      <c r="AT82" s="223"/>
      <c r="AU82" s="223"/>
      <c r="AV82" s="223"/>
      <c r="AW82" s="223"/>
      <c r="AX82" s="223"/>
      <c r="AY82" s="223"/>
      <c r="AZ82" s="223"/>
      <c r="BA82" s="223"/>
      <c r="BB82" s="223"/>
      <c r="BC82" s="223"/>
      <c r="BD82" s="223"/>
      <c r="BE82" s="223"/>
      <c r="BF82" s="223"/>
      <c r="BG82" s="223"/>
      <c r="BH82" s="223"/>
      <c r="BI82" s="223"/>
      <c r="BJ82" s="223"/>
      <c r="BK82" s="223"/>
      <c r="BL82" s="223"/>
      <c r="BM82" s="223"/>
      <c r="BN82" s="223"/>
      <c r="BO82" s="223"/>
      <c r="BP82" s="223"/>
      <c r="BQ82" s="223"/>
      <c r="BR82" s="223"/>
      <c r="BS82" s="223"/>
      <c r="BT82" s="223"/>
      <c r="BU82" s="223"/>
      <c r="BV82" s="223"/>
      <c r="BW82" s="223"/>
      <c r="BX82" s="223"/>
      <c r="BY82" s="223"/>
      <c r="BZ82" s="223"/>
      <c r="CA82" s="223"/>
      <c r="CB82" s="223"/>
      <c r="CC82" s="223"/>
      <c r="CD82" s="223"/>
      <c r="CE82" s="223"/>
      <c r="CF82" s="223"/>
      <c r="CG82" s="223"/>
      <c r="CH82" s="223"/>
      <c r="CI82" s="223"/>
      <c r="CJ82" s="223"/>
      <c r="CK82" s="223"/>
      <c r="CL82" s="223"/>
      <c r="CM82" s="223"/>
      <c r="CN82" s="223"/>
      <c r="CO82" s="223"/>
      <c r="CP82" s="223"/>
      <c r="CQ82" s="223"/>
      <c r="CR82" s="223"/>
      <c r="CS82" s="223"/>
      <c r="CT82" s="223"/>
      <c r="CU82" s="223"/>
      <c r="CV82" s="223"/>
      <c r="CW82" s="223"/>
      <c r="CX82" s="223"/>
      <c r="CY82" s="223"/>
      <c r="CZ82" s="223"/>
      <c r="DA82" s="223"/>
      <c r="DB82" s="223"/>
      <c r="DC82" s="223"/>
      <c r="DD82" s="223"/>
      <c r="DE82" s="223"/>
      <c r="DF82" s="223"/>
      <c r="DG82" s="223"/>
      <c r="DH82" s="223"/>
      <c r="DI82" s="223"/>
      <c r="DJ82" s="223"/>
      <c r="DK82" s="223"/>
      <c r="DL82" s="223"/>
      <c r="DM82" s="223"/>
      <c r="DN82" s="223"/>
      <c r="DO82" s="223"/>
      <c r="DP82" s="223"/>
      <c r="DQ82" s="223"/>
      <c r="DR82" s="223"/>
      <c r="DS82" s="223"/>
      <c r="DT82" s="223"/>
      <c r="DU82" s="223"/>
      <c r="DV82" s="223"/>
      <c r="DW82" s="223"/>
      <c r="DX82" s="223"/>
      <c r="DY82" s="223"/>
      <c r="DZ82" s="223"/>
      <c r="EA82" s="223"/>
      <c r="EB82" s="223"/>
      <c r="EC82" s="223"/>
      <c r="ED82" s="223"/>
      <c r="EE82" s="223"/>
      <c r="EF82" s="223"/>
      <c r="EG82" s="223"/>
      <c r="EH82" s="223"/>
      <c r="EI82" s="223"/>
      <c r="EJ82" s="223"/>
      <c r="EK82" s="223"/>
      <c r="EL82" s="223"/>
      <c r="EM82" s="223"/>
      <c r="EN82" s="223"/>
      <c r="EO82" s="223"/>
      <c r="EP82" s="223"/>
      <c r="EQ82" s="223"/>
      <c r="ER82" s="223"/>
      <c r="ES82" s="223"/>
      <c r="ET82" s="223"/>
      <c r="EU82" s="223"/>
      <c r="EV82" s="223"/>
      <c r="EW82" s="223"/>
      <c r="EX82" s="223"/>
      <c r="EY82" s="223"/>
      <c r="EZ82" s="223"/>
      <c r="FA82" s="223"/>
      <c r="FB82" s="223"/>
      <c r="FC82" s="223"/>
      <c r="FD82" s="223"/>
      <c r="FE82" s="223"/>
      <c r="FF82" s="223"/>
      <c r="FG82" s="223"/>
      <c r="FH82" s="223"/>
      <c r="FI82" s="223"/>
      <c r="FJ82" s="223"/>
      <c r="FK82" s="223"/>
      <c r="FL82" s="223"/>
      <c r="FM82" s="223"/>
      <c r="FN82" s="223"/>
      <c r="FO82" s="223"/>
      <c r="FP82" s="223"/>
      <c r="FQ82" s="223"/>
      <c r="FR82" s="223"/>
      <c r="FS82" s="223"/>
      <c r="FT82" s="223"/>
      <c r="FU82" s="223"/>
      <c r="FV82" s="223"/>
      <c r="FW82" s="223"/>
      <c r="FX82" s="223"/>
      <c r="FY82" s="223"/>
      <c r="FZ82" s="223"/>
      <c r="GA82" s="223"/>
      <c r="GB82" s="223"/>
      <c r="GC82" s="223"/>
      <c r="GD82" s="223"/>
      <c r="GE82" s="223"/>
      <c r="GF82" s="223"/>
      <c r="GG82" s="223"/>
      <c r="GH82" s="223"/>
      <c r="GI82" s="223"/>
      <c r="GJ82" s="223"/>
      <c r="GK82" s="223"/>
      <c r="GL82" s="223"/>
      <c r="GM82" s="223"/>
      <c r="GN82" s="223"/>
      <c r="GO82" s="223"/>
      <c r="GP82" s="223"/>
      <c r="GQ82" s="223"/>
      <c r="GR82" s="223"/>
      <c r="GS82" s="223"/>
      <c r="GT82" s="223"/>
      <c r="GU82" s="223"/>
      <c r="GV82" s="223"/>
      <c r="GW82" s="223"/>
      <c r="GX82" s="223"/>
      <c r="GY82" s="223"/>
      <c r="GZ82" s="223"/>
      <c r="HA82" s="223"/>
      <c r="HB82" s="223"/>
      <c r="HC82" s="223"/>
      <c r="HD82" s="223"/>
      <c r="HE82" s="223"/>
      <c r="HF82" s="223"/>
      <c r="HG82" s="223"/>
      <c r="HH82" s="223"/>
      <c r="HI82" s="223"/>
      <c r="HJ82" s="223"/>
      <c r="HK82" s="223"/>
      <c r="HL82" s="223"/>
      <c r="HM82" s="223"/>
      <c r="HN82" s="223"/>
      <c r="HO82" s="223"/>
      <c r="HP82" s="223"/>
      <c r="HQ82" s="223"/>
      <c r="HR82" s="223"/>
      <c r="HS82" s="223"/>
      <c r="HT82" s="223"/>
      <c r="HU82" s="223"/>
      <c r="HV82" s="223"/>
      <c r="HW82" s="223"/>
      <c r="HX82" s="223"/>
      <c r="HY82" s="223"/>
      <c r="HZ82" s="223"/>
      <c r="IA82" s="223"/>
      <c r="IB82" s="223"/>
      <c r="IC82" s="223"/>
      <c r="ID82" s="223"/>
      <c r="IE82" s="223"/>
      <c r="IF82" s="223"/>
      <c r="IG82" s="223"/>
      <c r="IH82" s="223"/>
      <c r="II82" s="223"/>
      <c r="IJ82" s="223"/>
      <c r="IK82" s="223"/>
      <c r="IL82" s="223"/>
      <c r="IM82" s="223"/>
      <c r="IN82" s="223"/>
      <c r="IO82" s="223"/>
      <c r="IP82" s="223"/>
      <c r="IQ82" s="223"/>
      <c r="IR82" s="223"/>
      <c r="IS82" s="223"/>
      <c r="IT82" s="223"/>
      <c r="IU82" s="223"/>
      <c r="IV82" s="223"/>
      <c r="IW82" s="128"/>
    </row>
    <row r="83" spans="1:259" customFormat="1" ht="12" customHeight="1">
      <c r="A83" s="338" t="s">
        <v>83</v>
      </c>
      <c r="B83" s="678">
        <v>124</v>
      </c>
      <c r="C83" s="430">
        <v>181</v>
      </c>
      <c r="D83" s="430">
        <v>130</v>
      </c>
      <c r="E83" s="678">
        <v>-78.778411519999992</v>
      </c>
      <c r="F83" s="431">
        <v>-97</v>
      </c>
      <c r="G83" s="474">
        <v>-82</v>
      </c>
      <c r="H83" s="678">
        <v>44.916692040000001</v>
      </c>
      <c r="I83" s="431">
        <v>84</v>
      </c>
      <c r="J83" s="430">
        <v>48</v>
      </c>
      <c r="K83" s="225"/>
      <c r="L83" s="223"/>
      <c r="M83" s="223"/>
      <c r="N83" s="223"/>
      <c r="O83" s="223"/>
      <c r="P83" s="223"/>
      <c r="Q83" s="223"/>
      <c r="R83" s="223"/>
      <c r="S83" s="223"/>
      <c r="T83" s="223"/>
      <c r="U83" s="223"/>
      <c r="V83" s="223"/>
      <c r="W83" s="223"/>
      <c r="X83" s="223"/>
      <c r="Y83" s="223"/>
      <c r="Z83" s="223"/>
      <c r="AA83" s="223"/>
      <c r="AB83" s="223"/>
      <c r="AC83" s="223"/>
      <c r="AD83" s="223"/>
      <c r="AE83" s="223"/>
      <c r="AF83" s="223"/>
      <c r="AG83" s="223"/>
      <c r="AH83" s="223"/>
      <c r="AI83" s="223"/>
      <c r="AJ83" s="223"/>
      <c r="AK83" s="223"/>
      <c r="AL83" s="223"/>
      <c r="AM83" s="223"/>
      <c r="AN83" s="223"/>
      <c r="AO83" s="223"/>
      <c r="AP83" s="223"/>
      <c r="AQ83" s="223"/>
      <c r="AR83" s="223"/>
      <c r="AS83" s="223"/>
      <c r="AT83" s="223"/>
      <c r="AU83" s="223"/>
      <c r="AV83" s="223"/>
      <c r="AW83" s="223"/>
      <c r="AX83" s="223"/>
      <c r="AY83" s="223"/>
      <c r="AZ83" s="223"/>
      <c r="BA83" s="223"/>
      <c r="BB83" s="223"/>
      <c r="BC83" s="223"/>
      <c r="BD83" s="223"/>
      <c r="BE83" s="223"/>
      <c r="BF83" s="223"/>
      <c r="BG83" s="223"/>
      <c r="BH83" s="223"/>
      <c r="BI83" s="223"/>
      <c r="BJ83" s="223"/>
      <c r="BK83" s="223"/>
      <c r="BL83" s="223"/>
      <c r="BM83" s="223"/>
      <c r="BN83" s="223"/>
      <c r="BO83" s="223"/>
      <c r="BP83" s="223"/>
      <c r="BQ83" s="223"/>
      <c r="BR83" s="223"/>
      <c r="BS83" s="223"/>
      <c r="BT83" s="223"/>
      <c r="BU83" s="223"/>
      <c r="BV83" s="223"/>
      <c r="BW83" s="223"/>
      <c r="BX83" s="223"/>
      <c r="BY83" s="223"/>
      <c r="BZ83" s="223"/>
      <c r="CA83" s="223"/>
      <c r="CB83" s="223"/>
      <c r="CC83" s="223"/>
      <c r="CD83" s="223"/>
      <c r="CE83" s="223"/>
      <c r="CF83" s="223"/>
      <c r="CG83" s="223"/>
      <c r="CH83" s="223"/>
      <c r="CI83" s="223"/>
      <c r="CJ83" s="223"/>
      <c r="CK83" s="223"/>
      <c r="CL83" s="223"/>
      <c r="CM83" s="223"/>
      <c r="CN83" s="223"/>
      <c r="CO83" s="223"/>
      <c r="CP83" s="223"/>
      <c r="CQ83" s="223"/>
      <c r="CR83" s="223"/>
      <c r="CS83" s="223"/>
      <c r="CT83" s="223"/>
      <c r="CU83" s="223"/>
      <c r="CV83" s="223"/>
      <c r="CW83" s="223"/>
      <c r="CX83" s="223"/>
      <c r="CY83" s="223"/>
      <c r="CZ83" s="223"/>
      <c r="DA83" s="223"/>
      <c r="DB83" s="223"/>
      <c r="DC83" s="223"/>
      <c r="DD83" s="223"/>
      <c r="DE83" s="223"/>
      <c r="DF83" s="223"/>
      <c r="DG83" s="223"/>
      <c r="DH83" s="223"/>
      <c r="DI83" s="223"/>
      <c r="DJ83" s="223"/>
      <c r="DK83" s="223"/>
      <c r="DL83" s="223"/>
      <c r="DM83" s="223"/>
      <c r="DN83" s="223"/>
      <c r="DO83" s="223"/>
      <c r="DP83" s="223"/>
      <c r="DQ83" s="223"/>
      <c r="DR83" s="223"/>
      <c r="DS83" s="223"/>
      <c r="DT83" s="223"/>
      <c r="DU83" s="223"/>
      <c r="DV83" s="223"/>
      <c r="DW83" s="223"/>
      <c r="DX83" s="223"/>
      <c r="DY83" s="223"/>
      <c r="DZ83" s="223"/>
      <c r="EA83" s="223"/>
      <c r="EB83" s="223"/>
      <c r="EC83" s="223"/>
      <c r="ED83" s="223"/>
      <c r="EE83" s="223"/>
      <c r="EF83" s="223"/>
      <c r="EG83" s="223"/>
      <c r="EH83" s="223"/>
      <c r="EI83" s="223"/>
      <c r="EJ83" s="223"/>
      <c r="EK83" s="223"/>
      <c r="EL83" s="223"/>
      <c r="EM83" s="223"/>
      <c r="EN83" s="223"/>
      <c r="EO83" s="223"/>
      <c r="EP83" s="223"/>
      <c r="EQ83" s="223"/>
      <c r="ER83" s="223"/>
      <c r="ES83" s="223"/>
      <c r="ET83" s="223"/>
      <c r="EU83" s="223"/>
      <c r="EV83" s="223"/>
      <c r="EW83" s="223"/>
      <c r="EX83" s="223"/>
      <c r="EY83" s="223"/>
      <c r="EZ83" s="223"/>
      <c r="FA83" s="223"/>
      <c r="FB83" s="223"/>
      <c r="FC83" s="223"/>
      <c r="FD83" s="223"/>
      <c r="FE83" s="223"/>
      <c r="FF83" s="223"/>
      <c r="FG83" s="223"/>
      <c r="FH83" s="223"/>
      <c r="FI83" s="223"/>
      <c r="FJ83" s="223"/>
      <c r="FK83" s="223"/>
      <c r="FL83" s="223"/>
      <c r="FM83" s="223"/>
      <c r="FN83" s="223"/>
      <c r="FO83" s="223"/>
      <c r="FP83" s="223"/>
      <c r="FQ83" s="223"/>
      <c r="FR83" s="223"/>
      <c r="FS83" s="223"/>
      <c r="FT83" s="223"/>
      <c r="FU83" s="223"/>
      <c r="FV83" s="223"/>
      <c r="FW83" s="223"/>
      <c r="FX83" s="223"/>
      <c r="FY83" s="223"/>
      <c r="FZ83" s="223"/>
      <c r="GA83" s="223"/>
      <c r="GB83" s="223"/>
      <c r="GC83" s="223"/>
      <c r="GD83" s="223"/>
      <c r="GE83" s="223"/>
      <c r="GF83" s="223"/>
      <c r="GG83" s="223"/>
      <c r="GH83" s="223"/>
      <c r="GI83" s="223"/>
      <c r="GJ83" s="223"/>
      <c r="GK83" s="223"/>
      <c r="GL83" s="223"/>
      <c r="GM83" s="223"/>
      <c r="GN83" s="223"/>
      <c r="GO83" s="223"/>
      <c r="GP83" s="223"/>
      <c r="GQ83" s="223"/>
      <c r="GR83" s="223"/>
      <c r="GS83" s="223"/>
      <c r="GT83" s="223"/>
      <c r="GU83" s="223"/>
      <c r="GV83" s="223"/>
      <c r="GW83" s="223"/>
      <c r="GX83" s="223"/>
      <c r="GY83" s="223"/>
      <c r="GZ83" s="223"/>
      <c r="HA83" s="223"/>
      <c r="HB83" s="223"/>
      <c r="HC83" s="223"/>
      <c r="HD83" s="223"/>
      <c r="HE83" s="223"/>
      <c r="HF83" s="223"/>
      <c r="HG83" s="223"/>
      <c r="HH83" s="223"/>
      <c r="HI83" s="223"/>
      <c r="HJ83" s="223"/>
      <c r="HK83" s="223"/>
      <c r="HL83" s="223"/>
      <c r="HM83" s="223"/>
      <c r="HN83" s="223"/>
      <c r="HO83" s="223"/>
      <c r="HP83" s="223"/>
      <c r="HQ83" s="223"/>
      <c r="HR83" s="223"/>
      <c r="HS83" s="223"/>
      <c r="HT83" s="223"/>
      <c r="HU83" s="223"/>
      <c r="HV83" s="223"/>
      <c r="HW83" s="223"/>
      <c r="HX83" s="223"/>
      <c r="HY83" s="223"/>
      <c r="HZ83" s="223"/>
      <c r="IA83" s="223"/>
      <c r="IB83" s="223"/>
      <c r="IC83" s="223"/>
      <c r="ID83" s="223"/>
      <c r="IE83" s="223"/>
      <c r="IF83" s="223"/>
      <c r="IG83" s="223"/>
      <c r="IH83" s="223"/>
      <c r="II83" s="223"/>
      <c r="IJ83" s="223"/>
      <c r="IK83" s="223"/>
      <c r="IL83" s="223"/>
      <c r="IM83" s="223"/>
      <c r="IN83" s="223"/>
      <c r="IO83" s="223"/>
      <c r="IP83" s="223"/>
      <c r="IQ83" s="223"/>
      <c r="IR83" s="223"/>
      <c r="IS83" s="223"/>
      <c r="IT83" s="223"/>
      <c r="IU83" s="223"/>
      <c r="IV83" s="223"/>
      <c r="IW83" s="128"/>
    </row>
    <row r="84" spans="1:259" customFormat="1" ht="12" customHeight="1">
      <c r="A84" s="338" t="s">
        <v>84</v>
      </c>
      <c r="B84" s="678">
        <v>431</v>
      </c>
      <c r="C84" s="430">
        <v>597</v>
      </c>
      <c r="D84" s="430">
        <v>801</v>
      </c>
      <c r="E84" s="678">
        <v>-297.49844660000002</v>
      </c>
      <c r="F84" s="431">
        <v>-350</v>
      </c>
      <c r="G84" s="474">
        <v>-453</v>
      </c>
      <c r="H84" s="678">
        <v>133.6878734</v>
      </c>
      <c r="I84" s="431">
        <v>248</v>
      </c>
      <c r="J84" s="430">
        <v>347</v>
      </c>
      <c r="K84" s="225"/>
      <c r="L84" s="223"/>
      <c r="M84" s="223"/>
      <c r="N84" s="223"/>
      <c r="O84" s="223"/>
      <c r="P84" s="223"/>
      <c r="Q84" s="223"/>
      <c r="R84" s="223"/>
      <c r="S84" s="223"/>
      <c r="T84" s="223"/>
      <c r="U84" s="223"/>
      <c r="V84" s="223"/>
      <c r="W84" s="223"/>
      <c r="X84" s="223"/>
      <c r="Y84" s="223"/>
      <c r="Z84" s="223"/>
      <c r="AA84" s="223"/>
      <c r="AB84" s="223"/>
      <c r="AC84" s="223"/>
      <c r="AD84" s="223"/>
      <c r="AE84" s="223"/>
      <c r="AF84" s="223"/>
      <c r="AG84" s="223"/>
      <c r="AH84" s="223"/>
      <c r="AI84" s="223"/>
      <c r="AJ84" s="223"/>
      <c r="AK84" s="223"/>
      <c r="AL84" s="223"/>
      <c r="AM84" s="223"/>
      <c r="AN84" s="223"/>
      <c r="AO84" s="223"/>
      <c r="AP84" s="223"/>
      <c r="AQ84" s="223"/>
      <c r="AR84" s="223"/>
      <c r="AS84" s="223"/>
      <c r="AT84" s="223"/>
      <c r="AU84" s="223"/>
      <c r="AV84" s="223"/>
      <c r="AW84" s="223"/>
      <c r="AX84" s="223"/>
      <c r="AY84" s="223"/>
      <c r="AZ84" s="223"/>
      <c r="BA84" s="223"/>
      <c r="BB84" s="223"/>
      <c r="BC84" s="223"/>
      <c r="BD84" s="223"/>
      <c r="BE84" s="223"/>
      <c r="BF84" s="223"/>
      <c r="BG84" s="223"/>
      <c r="BH84" s="223"/>
      <c r="BI84" s="223"/>
      <c r="BJ84" s="223"/>
      <c r="BK84" s="223"/>
      <c r="BL84" s="223"/>
      <c r="BM84" s="223"/>
      <c r="BN84" s="223"/>
      <c r="BO84" s="223"/>
      <c r="BP84" s="223"/>
      <c r="BQ84" s="223"/>
      <c r="BR84" s="223"/>
      <c r="BS84" s="223"/>
      <c r="BT84" s="223"/>
      <c r="BU84" s="223"/>
      <c r="BV84" s="223"/>
      <c r="BW84" s="223"/>
      <c r="BX84" s="223"/>
      <c r="BY84" s="223"/>
      <c r="BZ84" s="223"/>
      <c r="CA84" s="223"/>
      <c r="CB84" s="223"/>
      <c r="CC84" s="223"/>
      <c r="CD84" s="223"/>
      <c r="CE84" s="223"/>
      <c r="CF84" s="223"/>
      <c r="CG84" s="223"/>
      <c r="CH84" s="223"/>
      <c r="CI84" s="223"/>
      <c r="CJ84" s="223"/>
      <c r="CK84" s="223"/>
      <c r="CL84" s="223"/>
      <c r="CM84" s="223"/>
      <c r="CN84" s="223"/>
      <c r="CO84" s="223"/>
      <c r="CP84" s="223"/>
      <c r="CQ84" s="223"/>
      <c r="CR84" s="223"/>
      <c r="CS84" s="223"/>
      <c r="CT84" s="223"/>
      <c r="CU84" s="223"/>
      <c r="CV84" s="223"/>
      <c r="CW84" s="223"/>
      <c r="CX84" s="223"/>
      <c r="CY84" s="223"/>
      <c r="CZ84" s="223"/>
      <c r="DA84" s="223"/>
      <c r="DB84" s="223"/>
      <c r="DC84" s="223"/>
      <c r="DD84" s="223"/>
      <c r="DE84" s="223"/>
      <c r="DF84" s="223"/>
      <c r="DG84" s="223"/>
      <c r="DH84" s="223"/>
      <c r="DI84" s="223"/>
      <c r="DJ84" s="223"/>
      <c r="DK84" s="223"/>
      <c r="DL84" s="223"/>
      <c r="DM84" s="223"/>
      <c r="DN84" s="223"/>
      <c r="DO84" s="223"/>
      <c r="DP84" s="223"/>
      <c r="DQ84" s="223"/>
      <c r="DR84" s="223"/>
      <c r="DS84" s="223"/>
      <c r="DT84" s="223"/>
      <c r="DU84" s="223"/>
      <c r="DV84" s="223"/>
      <c r="DW84" s="223"/>
      <c r="DX84" s="223"/>
      <c r="DY84" s="223"/>
      <c r="DZ84" s="223"/>
      <c r="EA84" s="223"/>
      <c r="EB84" s="223"/>
      <c r="EC84" s="223"/>
      <c r="ED84" s="223"/>
      <c r="EE84" s="223"/>
      <c r="EF84" s="223"/>
      <c r="EG84" s="223"/>
      <c r="EH84" s="223"/>
      <c r="EI84" s="223"/>
      <c r="EJ84" s="223"/>
      <c r="EK84" s="223"/>
      <c r="EL84" s="223"/>
      <c r="EM84" s="223"/>
      <c r="EN84" s="223"/>
      <c r="EO84" s="223"/>
      <c r="EP84" s="223"/>
      <c r="EQ84" s="223"/>
      <c r="ER84" s="223"/>
      <c r="ES84" s="223"/>
      <c r="ET84" s="223"/>
      <c r="EU84" s="223"/>
      <c r="EV84" s="223"/>
      <c r="EW84" s="223"/>
      <c r="EX84" s="223"/>
      <c r="EY84" s="223"/>
      <c r="EZ84" s="223"/>
      <c r="FA84" s="223"/>
      <c r="FB84" s="223"/>
      <c r="FC84" s="223"/>
      <c r="FD84" s="223"/>
      <c r="FE84" s="223"/>
      <c r="FF84" s="223"/>
      <c r="FG84" s="223"/>
      <c r="FH84" s="223"/>
      <c r="FI84" s="223"/>
      <c r="FJ84" s="223"/>
      <c r="FK84" s="223"/>
      <c r="FL84" s="223"/>
      <c r="FM84" s="223"/>
      <c r="FN84" s="223"/>
      <c r="FO84" s="223"/>
      <c r="FP84" s="223"/>
      <c r="FQ84" s="223"/>
      <c r="FR84" s="223"/>
      <c r="FS84" s="223"/>
      <c r="FT84" s="223"/>
      <c r="FU84" s="223"/>
      <c r="FV84" s="223"/>
      <c r="FW84" s="223"/>
      <c r="FX84" s="223"/>
      <c r="FY84" s="223"/>
      <c r="FZ84" s="223"/>
      <c r="GA84" s="223"/>
      <c r="GB84" s="223"/>
      <c r="GC84" s="223"/>
      <c r="GD84" s="223"/>
      <c r="GE84" s="223"/>
      <c r="GF84" s="223"/>
      <c r="GG84" s="223"/>
      <c r="GH84" s="223"/>
      <c r="GI84" s="223"/>
      <c r="GJ84" s="223"/>
      <c r="GK84" s="223"/>
      <c r="GL84" s="223"/>
      <c r="GM84" s="223"/>
      <c r="GN84" s="223"/>
      <c r="GO84" s="223"/>
      <c r="GP84" s="223"/>
      <c r="GQ84" s="223"/>
      <c r="GR84" s="223"/>
      <c r="GS84" s="223"/>
      <c r="GT84" s="223"/>
      <c r="GU84" s="223"/>
      <c r="GV84" s="223"/>
      <c r="GW84" s="223"/>
      <c r="GX84" s="223"/>
      <c r="GY84" s="223"/>
      <c r="GZ84" s="223"/>
      <c r="HA84" s="223"/>
      <c r="HB84" s="223"/>
      <c r="HC84" s="223"/>
      <c r="HD84" s="223"/>
      <c r="HE84" s="223"/>
      <c r="HF84" s="223"/>
      <c r="HG84" s="223"/>
      <c r="HH84" s="223"/>
      <c r="HI84" s="223"/>
      <c r="HJ84" s="223"/>
      <c r="HK84" s="223"/>
      <c r="HL84" s="223"/>
      <c r="HM84" s="223"/>
      <c r="HN84" s="223"/>
      <c r="HO84" s="223"/>
      <c r="HP84" s="223"/>
      <c r="HQ84" s="223"/>
      <c r="HR84" s="223"/>
      <c r="HS84" s="223"/>
      <c r="HT84" s="223"/>
      <c r="HU84" s="223"/>
      <c r="HV84" s="223"/>
      <c r="HW84" s="223"/>
      <c r="HX84" s="223"/>
      <c r="HY84" s="223"/>
      <c r="HZ84" s="223"/>
      <c r="IA84" s="223"/>
      <c r="IB84" s="223"/>
      <c r="IC84" s="223"/>
      <c r="ID84" s="223"/>
      <c r="IE84" s="223"/>
      <c r="IF84" s="223"/>
      <c r="IG84" s="223"/>
      <c r="IH84" s="223"/>
      <c r="II84" s="223"/>
      <c r="IJ84" s="223"/>
      <c r="IK84" s="223"/>
      <c r="IL84" s="223"/>
      <c r="IM84" s="223"/>
      <c r="IN84" s="223"/>
      <c r="IO84" s="223"/>
      <c r="IP84" s="223"/>
      <c r="IQ84" s="223"/>
      <c r="IR84" s="223"/>
      <c r="IS84" s="223"/>
      <c r="IT84" s="223"/>
      <c r="IU84" s="223"/>
      <c r="IV84" s="223"/>
      <c r="IW84" s="128"/>
    </row>
    <row r="85" spans="1:259" customFormat="1" ht="12" customHeight="1">
      <c r="A85" s="338" t="s">
        <v>85</v>
      </c>
      <c r="B85" s="678">
        <v>5</v>
      </c>
      <c r="C85" s="430">
        <v>3</v>
      </c>
      <c r="D85" s="430">
        <v>4</v>
      </c>
      <c r="E85" s="678">
        <v>-1.91103282</v>
      </c>
      <c r="F85" s="431">
        <v>0</v>
      </c>
      <c r="G85" s="474">
        <v>-2</v>
      </c>
      <c r="H85" s="678">
        <v>3.3034939199999998</v>
      </c>
      <c r="I85" s="431">
        <v>3</v>
      </c>
      <c r="J85" s="430">
        <v>2</v>
      </c>
      <c r="K85" s="225"/>
      <c r="L85" s="223"/>
      <c r="M85" s="223"/>
      <c r="N85" s="223"/>
      <c r="O85" s="223"/>
      <c r="P85" s="223"/>
      <c r="Q85" s="223"/>
      <c r="R85" s="223"/>
      <c r="S85" s="223"/>
      <c r="T85" s="223"/>
      <c r="U85" s="223"/>
      <c r="V85" s="223"/>
      <c r="W85" s="223"/>
      <c r="X85" s="223"/>
      <c r="Y85" s="223"/>
      <c r="Z85" s="223"/>
      <c r="AA85" s="223"/>
      <c r="AB85" s="223"/>
      <c r="AC85" s="223"/>
      <c r="AD85" s="223"/>
      <c r="AE85" s="223"/>
      <c r="AF85" s="223"/>
      <c r="AG85" s="223"/>
      <c r="AH85" s="223"/>
      <c r="AI85" s="223"/>
      <c r="AJ85" s="223"/>
      <c r="AK85" s="223"/>
      <c r="AL85" s="223"/>
      <c r="AM85" s="223"/>
      <c r="AN85" s="223"/>
      <c r="AO85" s="223"/>
      <c r="AP85" s="223"/>
      <c r="AQ85" s="223"/>
      <c r="AR85" s="223"/>
      <c r="AS85" s="223"/>
      <c r="AT85" s="223"/>
      <c r="AU85" s="223"/>
      <c r="AV85" s="223"/>
      <c r="AW85" s="223"/>
      <c r="AX85" s="223"/>
      <c r="AY85" s="223"/>
      <c r="AZ85" s="223"/>
      <c r="BA85" s="223"/>
      <c r="BB85" s="223"/>
      <c r="BC85" s="223"/>
      <c r="BD85" s="223"/>
      <c r="BE85" s="223"/>
      <c r="BF85" s="223"/>
      <c r="BG85" s="223"/>
      <c r="BH85" s="223"/>
      <c r="BI85" s="223"/>
      <c r="BJ85" s="223"/>
      <c r="BK85" s="223"/>
      <c r="BL85" s="223"/>
      <c r="BM85" s="223"/>
      <c r="BN85" s="223"/>
      <c r="BO85" s="223"/>
      <c r="BP85" s="223"/>
      <c r="BQ85" s="223"/>
      <c r="BR85" s="223"/>
      <c r="BS85" s="223"/>
      <c r="BT85" s="223"/>
      <c r="BU85" s="223"/>
      <c r="BV85" s="223"/>
      <c r="BW85" s="223"/>
      <c r="BX85" s="223"/>
      <c r="BY85" s="223"/>
      <c r="BZ85" s="223"/>
      <c r="CA85" s="223"/>
      <c r="CB85" s="223"/>
      <c r="CC85" s="223"/>
      <c r="CD85" s="223"/>
      <c r="CE85" s="223"/>
      <c r="CF85" s="223"/>
      <c r="CG85" s="223"/>
      <c r="CH85" s="223"/>
      <c r="CI85" s="223"/>
      <c r="CJ85" s="223"/>
      <c r="CK85" s="223"/>
      <c r="CL85" s="223"/>
      <c r="CM85" s="223"/>
      <c r="CN85" s="223"/>
      <c r="CO85" s="223"/>
      <c r="CP85" s="223"/>
      <c r="CQ85" s="223"/>
      <c r="CR85" s="223"/>
      <c r="CS85" s="223"/>
      <c r="CT85" s="223"/>
      <c r="CU85" s="223"/>
      <c r="CV85" s="223"/>
      <c r="CW85" s="223"/>
      <c r="CX85" s="223"/>
      <c r="CY85" s="223"/>
      <c r="CZ85" s="223"/>
      <c r="DA85" s="223"/>
      <c r="DB85" s="223"/>
      <c r="DC85" s="223"/>
      <c r="DD85" s="223"/>
      <c r="DE85" s="223"/>
      <c r="DF85" s="223"/>
      <c r="DG85" s="223"/>
      <c r="DH85" s="223"/>
      <c r="DI85" s="223"/>
      <c r="DJ85" s="223"/>
      <c r="DK85" s="223"/>
      <c r="DL85" s="223"/>
      <c r="DM85" s="223"/>
      <c r="DN85" s="223"/>
      <c r="DO85" s="223"/>
      <c r="DP85" s="223"/>
      <c r="DQ85" s="223"/>
      <c r="DR85" s="223"/>
      <c r="DS85" s="223"/>
      <c r="DT85" s="223"/>
      <c r="DU85" s="223"/>
      <c r="DV85" s="223"/>
      <c r="DW85" s="223"/>
      <c r="DX85" s="223"/>
      <c r="DY85" s="223"/>
      <c r="DZ85" s="223"/>
      <c r="EA85" s="223"/>
      <c r="EB85" s="223"/>
      <c r="EC85" s="223"/>
      <c r="ED85" s="223"/>
      <c r="EE85" s="223"/>
      <c r="EF85" s="223"/>
      <c r="EG85" s="223"/>
      <c r="EH85" s="223"/>
      <c r="EI85" s="223"/>
      <c r="EJ85" s="223"/>
      <c r="EK85" s="223"/>
      <c r="EL85" s="223"/>
      <c r="EM85" s="223"/>
      <c r="EN85" s="223"/>
      <c r="EO85" s="223"/>
      <c r="EP85" s="223"/>
      <c r="EQ85" s="223"/>
      <c r="ER85" s="223"/>
      <c r="ES85" s="223"/>
      <c r="ET85" s="223"/>
      <c r="EU85" s="223"/>
      <c r="EV85" s="223"/>
      <c r="EW85" s="223"/>
      <c r="EX85" s="223"/>
      <c r="EY85" s="223"/>
      <c r="EZ85" s="223"/>
      <c r="FA85" s="223"/>
      <c r="FB85" s="223"/>
      <c r="FC85" s="223"/>
      <c r="FD85" s="223"/>
      <c r="FE85" s="223"/>
      <c r="FF85" s="223"/>
      <c r="FG85" s="223"/>
      <c r="FH85" s="223"/>
      <c r="FI85" s="223"/>
      <c r="FJ85" s="223"/>
      <c r="FK85" s="223"/>
      <c r="FL85" s="223"/>
      <c r="FM85" s="223"/>
      <c r="FN85" s="223"/>
      <c r="FO85" s="223"/>
      <c r="FP85" s="223"/>
      <c r="FQ85" s="223"/>
      <c r="FR85" s="223"/>
      <c r="FS85" s="223"/>
      <c r="FT85" s="223"/>
      <c r="FU85" s="223"/>
      <c r="FV85" s="223"/>
      <c r="FW85" s="223"/>
      <c r="FX85" s="223"/>
      <c r="FY85" s="223"/>
      <c r="FZ85" s="223"/>
      <c r="GA85" s="223"/>
      <c r="GB85" s="223"/>
      <c r="GC85" s="223"/>
      <c r="GD85" s="223"/>
      <c r="GE85" s="223"/>
      <c r="GF85" s="223"/>
      <c r="GG85" s="223"/>
      <c r="GH85" s="223"/>
      <c r="GI85" s="223"/>
      <c r="GJ85" s="223"/>
      <c r="GK85" s="223"/>
      <c r="GL85" s="223"/>
      <c r="GM85" s="223"/>
      <c r="GN85" s="223"/>
      <c r="GO85" s="223"/>
      <c r="GP85" s="223"/>
      <c r="GQ85" s="223"/>
      <c r="GR85" s="223"/>
      <c r="GS85" s="223"/>
      <c r="GT85" s="223"/>
      <c r="GU85" s="223"/>
      <c r="GV85" s="223"/>
      <c r="GW85" s="223"/>
      <c r="GX85" s="223"/>
      <c r="GY85" s="223"/>
      <c r="GZ85" s="223"/>
      <c r="HA85" s="223"/>
      <c r="HB85" s="223"/>
      <c r="HC85" s="223"/>
      <c r="HD85" s="223"/>
      <c r="HE85" s="223"/>
      <c r="HF85" s="223"/>
      <c r="HG85" s="223"/>
      <c r="HH85" s="223"/>
      <c r="HI85" s="223"/>
      <c r="HJ85" s="223"/>
      <c r="HK85" s="223"/>
      <c r="HL85" s="223"/>
      <c r="HM85" s="223"/>
      <c r="HN85" s="223"/>
      <c r="HO85" s="223"/>
      <c r="HP85" s="223"/>
      <c r="HQ85" s="223"/>
      <c r="HR85" s="223"/>
      <c r="HS85" s="223"/>
      <c r="HT85" s="223"/>
      <c r="HU85" s="223"/>
      <c r="HV85" s="223"/>
      <c r="HW85" s="223"/>
      <c r="HX85" s="223"/>
      <c r="HY85" s="223"/>
      <c r="HZ85" s="223"/>
      <c r="IA85" s="223"/>
      <c r="IB85" s="223"/>
      <c r="IC85" s="223"/>
      <c r="ID85" s="223"/>
      <c r="IE85" s="223"/>
      <c r="IF85" s="223"/>
      <c r="IG85" s="223"/>
      <c r="IH85" s="223"/>
      <c r="II85" s="223"/>
      <c r="IJ85" s="223"/>
      <c r="IK85" s="223"/>
      <c r="IL85" s="223"/>
      <c r="IM85" s="223"/>
      <c r="IN85" s="223"/>
      <c r="IO85" s="223"/>
      <c r="IP85" s="223"/>
      <c r="IQ85" s="223"/>
      <c r="IR85" s="223"/>
      <c r="IS85" s="223"/>
      <c r="IT85" s="223"/>
      <c r="IU85" s="223"/>
      <c r="IV85" s="223"/>
      <c r="IW85" s="128"/>
    </row>
    <row r="86" spans="1:259" customFormat="1" ht="12" customHeight="1">
      <c r="A86" s="338" t="s">
        <v>129</v>
      </c>
      <c r="B86" s="678">
        <v>0</v>
      </c>
      <c r="C86" s="430">
        <v>0</v>
      </c>
      <c r="D86" s="430">
        <v>0</v>
      </c>
      <c r="E86" s="678">
        <v>-0.12484134000000001</v>
      </c>
      <c r="F86" s="431">
        <v>0</v>
      </c>
      <c r="G86" s="474">
        <v>0</v>
      </c>
      <c r="H86" s="678">
        <v>9.6031800000000115E-3</v>
      </c>
      <c r="I86" s="431">
        <v>0</v>
      </c>
      <c r="J86" s="430">
        <v>0</v>
      </c>
      <c r="K86" s="225"/>
      <c r="L86" s="223"/>
      <c r="M86" s="223"/>
      <c r="N86" s="223"/>
      <c r="O86" s="223"/>
      <c r="P86" s="223"/>
      <c r="Q86" s="223"/>
      <c r="R86" s="223"/>
      <c r="S86" s="223"/>
      <c r="T86" s="223"/>
      <c r="U86" s="223"/>
      <c r="V86" s="223"/>
      <c r="W86" s="223"/>
      <c r="X86" s="223"/>
      <c r="Y86" s="223"/>
      <c r="Z86" s="223"/>
      <c r="AA86" s="223"/>
      <c r="AB86" s="223"/>
      <c r="AC86" s="223"/>
      <c r="AD86" s="223"/>
      <c r="AE86" s="223"/>
      <c r="AF86" s="223"/>
      <c r="AG86" s="223"/>
      <c r="AH86" s="223"/>
      <c r="AI86" s="223"/>
      <c r="AJ86" s="223"/>
      <c r="AK86" s="223"/>
      <c r="AL86" s="223"/>
      <c r="AM86" s="223"/>
      <c r="AN86" s="223"/>
      <c r="AO86" s="223"/>
      <c r="AP86" s="223"/>
      <c r="AQ86" s="223"/>
      <c r="AR86" s="223"/>
      <c r="AS86" s="223"/>
      <c r="AT86" s="223"/>
      <c r="AU86" s="223"/>
      <c r="AV86" s="223"/>
      <c r="AW86" s="223"/>
      <c r="AX86" s="223"/>
      <c r="AY86" s="223"/>
      <c r="AZ86" s="223"/>
      <c r="BA86" s="223"/>
      <c r="BB86" s="223"/>
      <c r="BC86" s="223"/>
      <c r="BD86" s="223"/>
      <c r="BE86" s="223"/>
      <c r="BF86" s="223"/>
      <c r="BG86" s="223"/>
      <c r="BH86" s="223"/>
      <c r="BI86" s="223"/>
      <c r="BJ86" s="223"/>
      <c r="BK86" s="223"/>
      <c r="BL86" s="223"/>
      <c r="BM86" s="223"/>
      <c r="BN86" s="223"/>
      <c r="BO86" s="223"/>
      <c r="BP86" s="223"/>
      <c r="BQ86" s="223"/>
      <c r="BR86" s="223"/>
      <c r="BS86" s="223"/>
      <c r="BT86" s="223"/>
      <c r="BU86" s="223"/>
      <c r="BV86" s="223"/>
      <c r="BW86" s="223"/>
      <c r="BX86" s="223"/>
      <c r="BY86" s="223"/>
      <c r="BZ86" s="223"/>
      <c r="CA86" s="223"/>
      <c r="CB86" s="223"/>
      <c r="CC86" s="223"/>
      <c r="CD86" s="223"/>
      <c r="CE86" s="223"/>
      <c r="CF86" s="223"/>
      <c r="CG86" s="223"/>
      <c r="CH86" s="223"/>
      <c r="CI86" s="223"/>
      <c r="CJ86" s="223"/>
      <c r="CK86" s="223"/>
      <c r="CL86" s="223"/>
      <c r="CM86" s="223"/>
      <c r="CN86" s="223"/>
      <c r="CO86" s="223"/>
      <c r="CP86" s="223"/>
      <c r="CQ86" s="223"/>
      <c r="CR86" s="223"/>
      <c r="CS86" s="223"/>
      <c r="CT86" s="223"/>
      <c r="CU86" s="223"/>
      <c r="CV86" s="223"/>
      <c r="CW86" s="223"/>
      <c r="CX86" s="223"/>
      <c r="CY86" s="223"/>
      <c r="CZ86" s="223"/>
      <c r="DA86" s="223"/>
      <c r="DB86" s="223"/>
      <c r="DC86" s="223"/>
      <c r="DD86" s="223"/>
      <c r="DE86" s="223"/>
      <c r="DF86" s="223"/>
      <c r="DG86" s="223"/>
      <c r="DH86" s="223"/>
      <c r="DI86" s="223"/>
      <c r="DJ86" s="223"/>
      <c r="DK86" s="223"/>
      <c r="DL86" s="223"/>
      <c r="DM86" s="223"/>
      <c r="DN86" s="223"/>
      <c r="DO86" s="223"/>
      <c r="DP86" s="223"/>
      <c r="DQ86" s="223"/>
      <c r="DR86" s="223"/>
      <c r="DS86" s="223"/>
      <c r="DT86" s="223"/>
      <c r="DU86" s="223"/>
      <c r="DV86" s="223"/>
      <c r="DW86" s="223"/>
      <c r="DX86" s="223"/>
      <c r="DY86" s="223"/>
      <c r="DZ86" s="223"/>
      <c r="EA86" s="223"/>
      <c r="EB86" s="223"/>
      <c r="EC86" s="223"/>
      <c r="ED86" s="223"/>
      <c r="EE86" s="223"/>
      <c r="EF86" s="223"/>
      <c r="EG86" s="223"/>
      <c r="EH86" s="223"/>
      <c r="EI86" s="223"/>
      <c r="EJ86" s="223"/>
      <c r="EK86" s="223"/>
      <c r="EL86" s="223"/>
      <c r="EM86" s="223"/>
      <c r="EN86" s="223"/>
      <c r="EO86" s="223"/>
      <c r="EP86" s="223"/>
      <c r="EQ86" s="223"/>
      <c r="ER86" s="223"/>
      <c r="ES86" s="223"/>
      <c r="ET86" s="223"/>
      <c r="EU86" s="223"/>
      <c r="EV86" s="223"/>
      <c r="EW86" s="223"/>
      <c r="EX86" s="223"/>
      <c r="EY86" s="223"/>
      <c r="EZ86" s="223"/>
      <c r="FA86" s="223"/>
      <c r="FB86" s="223"/>
      <c r="FC86" s="223"/>
      <c r="FD86" s="223"/>
      <c r="FE86" s="223"/>
      <c r="FF86" s="223"/>
      <c r="FG86" s="223"/>
      <c r="FH86" s="223"/>
      <c r="FI86" s="223"/>
      <c r="FJ86" s="223"/>
      <c r="FK86" s="223"/>
      <c r="FL86" s="223"/>
      <c r="FM86" s="223"/>
      <c r="FN86" s="223"/>
      <c r="FO86" s="223"/>
      <c r="FP86" s="223"/>
      <c r="FQ86" s="223"/>
      <c r="FR86" s="223"/>
      <c r="FS86" s="223"/>
      <c r="FT86" s="223"/>
      <c r="FU86" s="223"/>
      <c r="FV86" s="223"/>
      <c r="FW86" s="223"/>
      <c r="FX86" s="223"/>
      <c r="FY86" s="223"/>
      <c r="FZ86" s="223"/>
      <c r="GA86" s="223"/>
      <c r="GB86" s="223"/>
      <c r="GC86" s="223"/>
      <c r="GD86" s="223"/>
      <c r="GE86" s="223"/>
      <c r="GF86" s="223"/>
      <c r="GG86" s="223"/>
      <c r="GH86" s="223"/>
      <c r="GI86" s="223"/>
      <c r="GJ86" s="223"/>
      <c r="GK86" s="223"/>
      <c r="GL86" s="223"/>
      <c r="GM86" s="223"/>
      <c r="GN86" s="223"/>
      <c r="GO86" s="223"/>
      <c r="GP86" s="223"/>
      <c r="GQ86" s="223"/>
      <c r="GR86" s="223"/>
      <c r="GS86" s="223"/>
      <c r="GT86" s="223"/>
      <c r="GU86" s="223"/>
      <c r="GV86" s="223"/>
      <c r="GW86" s="223"/>
      <c r="GX86" s="223"/>
      <c r="GY86" s="223"/>
      <c r="GZ86" s="223"/>
      <c r="HA86" s="223"/>
      <c r="HB86" s="223"/>
      <c r="HC86" s="223"/>
      <c r="HD86" s="223"/>
      <c r="HE86" s="223"/>
      <c r="HF86" s="223"/>
      <c r="HG86" s="223"/>
      <c r="HH86" s="223"/>
      <c r="HI86" s="223"/>
      <c r="HJ86" s="223"/>
      <c r="HK86" s="223"/>
      <c r="HL86" s="223"/>
      <c r="HM86" s="223"/>
      <c r="HN86" s="223"/>
      <c r="HO86" s="223"/>
      <c r="HP86" s="223"/>
      <c r="HQ86" s="223"/>
      <c r="HR86" s="223"/>
      <c r="HS86" s="223"/>
      <c r="HT86" s="223"/>
      <c r="HU86" s="223"/>
      <c r="HV86" s="223"/>
      <c r="HW86" s="223"/>
      <c r="HX86" s="223"/>
      <c r="HY86" s="223"/>
      <c r="HZ86" s="223"/>
      <c r="IA86" s="223"/>
      <c r="IB86" s="223"/>
      <c r="IC86" s="223"/>
      <c r="ID86" s="223"/>
      <c r="IE86" s="223"/>
      <c r="IF86" s="223"/>
      <c r="IG86" s="223"/>
      <c r="IH86" s="223"/>
      <c r="II86" s="223"/>
      <c r="IJ86" s="223"/>
      <c r="IK86" s="223"/>
      <c r="IL86" s="223"/>
      <c r="IM86" s="223"/>
      <c r="IN86" s="223"/>
      <c r="IO86" s="223"/>
      <c r="IP86" s="223"/>
      <c r="IQ86" s="223"/>
      <c r="IR86" s="223"/>
      <c r="IS86" s="223"/>
      <c r="IT86" s="223"/>
      <c r="IU86" s="223"/>
      <c r="IV86" s="223"/>
      <c r="IW86" s="128"/>
    </row>
    <row r="87" spans="1:259" customFormat="1" ht="12" customHeight="1">
      <c r="A87" s="338" t="s">
        <v>86</v>
      </c>
      <c r="B87" s="678">
        <v>113</v>
      </c>
      <c r="C87" s="430">
        <v>128</v>
      </c>
      <c r="D87" s="430">
        <v>108</v>
      </c>
      <c r="E87" s="678">
        <v>-32.064871279999998</v>
      </c>
      <c r="F87" s="431">
        <v>-51</v>
      </c>
      <c r="G87" s="474">
        <v>-37</v>
      </c>
      <c r="H87" s="678">
        <v>81.352440239999993</v>
      </c>
      <c r="I87" s="431">
        <v>78</v>
      </c>
      <c r="J87" s="430">
        <v>71</v>
      </c>
      <c r="K87" s="225"/>
      <c r="L87" s="223"/>
      <c r="M87" s="223"/>
      <c r="N87" s="223"/>
      <c r="O87" s="223"/>
      <c r="P87" s="223"/>
      <c r="Q87" s="223"/>
      <c r="R87" s="223"/>
      <c r="S87" s="223"/>
      <c r="T87" s="223"/>
      <c r="U87" s="223"/>
      <c r="V87" s="223"/>
      <c r="W87" s="223"/>
      <c r="X87" s="223"/>
      <c r="Y87" s="223"/>
      <c r="Z87" s="223"/>
      <c r="AA87" s="223"/>
      <c r="AB87" s="223"/>
      <c r="AC87" s="223"/>
      <c r="AD87" s="223"/>
      <c r="AE87" s="223"/>
      <c r="AF87" s="223"/>
      <c r="AG87" s="223"/>
      <c r="AH87" s="223"/>
      <c r="AI87" s="223"/>
      <c r="AJ87" s="223"/>
      <c r="AK87" s="223"/>
      <c r="AL87" s="223"/>
      <c r="AM87" s="223"/>
      <c r="AN87" s="223"/>
      <c r="AO87" s="223"/>
      <c r="AP87" s="223"/>
      <c r="AQ87" s="223"/>
      <c r="AR87" s="223"/>
      <c r="AS87" s="223"/>
      <c r="AT87" s="223"/>
      <c r="AU87" s="223"/>
      <c r="AV87" s="223"/>
      <c r="AW87" s="223"/>
      <c r="AX87" s="223"/>
      <c r="AY87" s="223"/>
      <c r="AZ87" s="223"/>
      <c r="BA87" s="223"/>
      <c r="BB87" s="223"/>
      <c r="BC87" s="223"/>
      <c r="BD87" s="223"/>
      <c r="BE87" s="223"/>
      <c r="BF87" s="223"/>
      <c r="BG87" s="223"/>
      <c r="BH87" s="223"/>
      <c r="BI87" s="223"/>
      <c r="BJ87" s="223"/>
      <c r="BK87" s="223"/>
      <c r="BL87" s="223"/>
      <c r="BM87" s="223"/>
      <c r="BN87" s="223"/>
      <c r="BO87" s="223"/>
      <c r="BP87" s="223"/>
      <c r="BQ87" s="223"/>
      <c r="BR87" s="223"/>
      <c r="BS87" s="223"/>
      <c r="BT87" s="223"/>
      <c r="BU87" s="223"/>
      <c r="BV87" s="223"/>
      <c r="BW87" s="223"/>
      <c r="BX87" s="223"/>
      <c r="BY87" s="223"/>
      <c r="BZ87" s="223"/>
      <c r="CA87" s="223"/>
      <c r="CB87" s="223"/>
      <c r="CC87" s="223"/>
      <c r="CD87" s="223"/>
      <c r="CE87" s="223"/>
      <c r="CF87" s="223"/>
      <c r="CG87" s="223"/>
      <c r="CH87" s="223"/>
      <c r="CI87" s="223"/>
      <c r="CJ87" s="223"/>
      <c r="CK87" s="223"/>
      <c r="CL87" s="223"/>
      <c r="CM87" s="223"/>
      <c r="CN87" s="223"/>
      <c r="CO87" s="223"/>
      <c r="CP87" s="223"/>
      <c r="CQ87" s="223"/>
      <c r="CR87" s="223"/>
      <c r="CS87" s="223"/>
      <c r="CT87" s="223"/>
      <c r="CU87" s="223"/>
      <c r="CV87" s="223"/>
      <c r="CW87" s="223"/>
      <c r="CX87" s="223"/>
      <c r="CY87" s="223"/>
      <c r="CZ87" s="223"/>
      <c r="DA87" s="223"/>
      <c r="DB87" s="223"/>
      <c r="DC87" s="223"/>
      <c r="DD87" s="223"/>
      <c r="DE87" s="223"/>
      <c r="DF87" s="223"/>
      <c r="DG87" s="223"/>
      <c r="DH87" s="223"/>
      <c r="DI87" s="223"/>
      <c r="DJ87" s="223"/>
      <c r="DK87" s="223"/>
      <c r="DL87" s="223"/>
      <c r="DM87" s="223"/>
      <c r="DN87" s="223"/>
      <c r="DO87" s="223"/>
      <c r="DP87" s="223"/>
      <c r="DQ87" s="223"/>
      <c r="DR87" s="223"/>
      <c r="DS87" s="223"/>
      <c r="DT87" s="223"/>
      <c r="DU87" s="223"/>
      <c r="DV87" s="223"/>
      <c r="DW87" s="223"/>
      <c r="DX87" s="223"/>
      <c r="DY87" s="223"/>
      <c r="DZ87" s="223"/>
      <c r="EA87" s="223"/>
      <c r="EB87" s="223"/>
      <c r="EC87" s="223"/>
      <c r="ED87" s="223"/>
      <c r="EE87" s="223"/>
      <c r="EF87" s="223"/>
      <c r="EG87" s="223"/>
      <c r="EH87" s="223"/>
      <c r="EI87" s="223"/>
      <c r="EJ87" s="223"/>
      <c r="EK87" s="223"/>
      <c r="EL87" s="223"/>
      <c r="EM87" s="223"/>
      <c r="EN87" s="223"/>
      <c r="EO87" s="223"/>
      <c r="EP87" s="223"/>
      <c r="EQ87" s="223"/>
      <c r="ER87" s="223"/>
      <c r="ES87" s="223"/>
      <c r="ET87" s="223"/>
      <c r="EU87" s="223"/>
      <c r="EV87" s="223"/>
      <c r="EW87" s="223"/>
      <c r="EX87" s="223"/>
      <c r="EY87" s="223"/>
      <c r="EZ87" s="223"/>
      <c r="FA87" s="223"/>
      <c r="FB87" s="223"/>
      <c r="FC87" s="223"/>
      <c r="FD87" s="223"/>
      <c r="FE87" s="223"/>
      <c r="FF87" s="223"/>
      <c r="FG87" s="223"/>
      <c r="FH87" s="223"/>
      <c r="FI87" s="223"/>
      <c r="FJ87" s="223"/>
      <c r="FK87" s="223"/>
      <c r="FL87" s="223"/>
      <c r="FM87" s="223"/>
      <c r="FN87" s="223"/>
      <c r="FO87" s="223"/>
      <c r="FP87" s="223"/>
      <c r="FQ87" s="223"/>
      <c r="FR87" s="223"/>
      <c r="FS87" s="223"/>
      <c r="FT87" s="223"/>
      <c r="FU87" s="223"/>
      <c r="FV87" s="223"/>
      <c r="FW87" s="223"/>
      <c r="FX87" s="223"/>
      <c r="FY87" s="223"/>
      <c r="FZ87" s="223"/>
      <c r="GA87" s="223"/>
      <c r="GB87" s="223"/>
      <c r="GC87" s="223"/>
      <c r="GD87" s="223"/>
      <c r="GE87" s="223"/>
      <c r="GF87" s="223"/>
      <c r="GG87" s="223"/>
      <c r="GH87" s="223"/>
      <c r="GI87" s="223"/>
      <c r="GJ87" s="223"/>
      <c r="GK87" s="223"/>
      <c r="GL87" s="223"/>
      <c r="GM87" s="223"/>
      <c r="GN87" s="223"/>
      <c r="GO87" s="223"/>
      <c r="GP87" s="223"/>
      <c r="GQ87" s="223"/>
      <c r="GR87" s="223"/>
      <c r="GS87" s="223"/>
      <c r="GT87" s="223"/>
      <c r="GU87" s="223"/>
      <c r="GV87" s="223"/>
      <c r="GW87" s="223"/>
      <c r="GX87" s="223"/>
      <c r="GY87" s="223"/>
      <c r="GZ87" s="223"/>
      <c r="HA87" s="223"/>
      <c r="HB87" s="223"/>
      <c r="HC87" s="223"/>
      <c r="HD87" s="223"/>
      <c r="HE87" s="223"/>
      <c r="HF87" s="223"/>
      <c r="HG87" s="223"/>
      <c r="HH87" s="223"/>
      <c r="HI87" s="223"/>
      <c r="HJ87" s="223"/>
      <c r="HK87" s="223"/>
      <c r="HL87" s="223"/>
      <c r="HM87" s="223"/>
      <c r="HN87" s="223"/>
      <c r="HO87" s="223"/>
      <c r="HP87" s="223"/>
      <c r="HQ87" s="223"/>
      <c r="HR87" s="223"/>
      <c r="HS87" s="223"/>
      <c r="HT87" s="223"/>
      <c r="HU87" s="223"/>
      <c r="HV87" s="223"/>
      <c r="HW87" s="223"/>
      <c r="HX87" s="223"/>
      <c r="HY87" s="223"/>
      <c r="HZ87" s="223"/>
      <c r="IA87" s="223"/>
      <c r="IB87" s="223"/>
      <c r="IC87" s="223"/>
      <c r="ID87" s="223"/>
      <c r="IE87" s="223"/>
      <c r="IF87" s="223"/>
      <c r="IG87" s="223"/>
      <c r="IH87" s="223"/>
      <c r="II87" s="223"/>
      <c r="IJ87" s="223"/>
      <c r="IK87" s="223"/>
      <c r="IL87" s="223"/>
      <c r="IM87" s="223"/>
      <c r="IN87" s="223"/>
      <c r="IO87" s="223"/>
      <c r="IP87" s="223"/>
      <c r="IQ87" s="223"/>
      <c r="IR87" s="223"/>
      <c r="IS87" s="223"/>
      <c r="IT87" s="223"/>
      <c r="IU87" s="223"/>
      <c r="IV87" s="223"/>
      <c r="IW87" s="128"/>
    </row>
    <row r="88" spans="1:259" customFormat="1" ht="12" customHeight="1">
      <c r="A88" s="338" t="s">
        <v>87</v>
      </c>
      <c r="B88" s="678">
        <v>61</v>
      </c>
      <c r="C88" s="430">
        <v>68</v>
      </c>
      <c r="D88" s="430">
        <v>52</v>
      </c>
      <c r="E88" s="678">
        <v>-18.226835640000001</v>
      </c>
      <c r="F88" s="431">
        <v>-24</v>
      </c>
      <c r="G88" s="474">
        <v>-25</v>
      </c>
      <c r="H88" s="678">
        <v>42.407642879999997</v>
      </c>
      <c r="I88" s="431">
        <v>44</v>
      </c>
      <c r="J88" s="430">
        <v>26</v>
      </c>
      <c r="K88" s="225"/>
      <c r="L88" s="223"/>
      <c r="M88" s="223"/>
      <c r="N88" s="223"/>
      <c r="O88" s="223"/>
      <c r="P88" s="223"/>
      <c r="Q88" s="223"/>
      <c r="R88" s="223"/>
      <c r="S88" s="223"/>
      <c r="T88" s="223"/>
      <c r="U88" s="223"/>
      <c r="V88" s="223"/>
      <c r="W88" s="223"/>
      <c r="X88" s="223"/>
      <c r="Y88" s="223"/>
      <c r="Z88" s="223"/>
      <c r="AA88" s="223"/>
      <c r="AB88" s="223"/>
      <c r="AC88" s="223"/>
      <c r="AD88" s="223"/>
      <c r="AE88" s="223"/>
      <c r="AF88" s="223"/>
      <c r="AG88" s="223"/>
      <c r="AH88" s="223"/>
      <c r="AI88" s="223"/>
      <c r="AJ88" s="223"/>
      <c r="AK88" s="223"/>
      <c r="AL88" s="223"/>
      <c r="AM88" s="223"/>
      <c r="AN88" s="223"/>
      <c r="AO88" s="223"/>
      <c r="AP88" s="223"/>
      <c r="AQ88" s="223"/>
      <c r="AR88" s="223"/>
      <c r="AS88" s="223"/>
      <c r="AT88" s="223"/>
      <c r="AU88" s="223"/>
      <c r="AV88" s="223"/>
      <c r="AW88" s="223"/>
      <c r="AX88" s="223"/>
      <c r="AY88" s="223"/>
      <c r="AZ88" s="223"/>
      <c r="BA88" s="223"/>
      <c r="BB88" s="223"/>
      <c r="BC88" s="223"/>
      <c r="BD88" s="223"/>
      <c r="BE88" s="223"/>
      <c r="BF88" s="223"/>
      <c r="BG88" s="223"/>
      <c r="BH88" s="223"/>
      <c r="BI88" s="223"/>
      <c r="BJ88" s="223"/>
      <c r="BK88" s="223"/>
      <c r="BL88" s="223"/>
      <c r="BM88" s="223"/>
      <c r="BN88" s="223"/>
      <c r="BO88" s="223"/>
      <c r="BP88" s="223"/>
      <c r="BQ88" s="223"/>
      <c r="BR88" s="223"/>
      <c r="BS88" s="223"/>
      <c r="BT88" s="223"/>
      <c r="BU88" s="223"/>
      <c r="BV88" s="223"/>
      <c r="BW88" s="223"/>
      <c r="BX88" s="223"/>
      <c r="BY88" s="223"/>
      <c r="BZ88" s="223"/>
      <c r="CA88" s="223"/>
      <c r="CB88" s="223"/>
      <c r="CC88" s="223"/>
      <c r="CD88" s="223"/>
      <c r="CE88" s="223"/>
      <c r="CF88" s="223"/>
      <c r="CG88" s="223"/>
      <c r="CH88" s="223"/>
      <c r="CI88" s="223"/>
      <c r="CJ88" s="223"/>
      <c r="CK88" s="223"/>
      <c r="CL88" s="223"/>
      <c r="CM88" s="223"/>
      <c r="CN88" s="223"/>
      <c r="CO88" s="223"/>
      <c r="CP88" s="223"/>
      <c r="CQ88" s="223"/>
      <c r="CR88" s="223"/>
      <c r="CS88" s="223"/>
      <c r="CT88" s="223"/>
      <c r="CU88" s="223"/>
      <c r="CV88" s="223"/>
      <c r="CW88" s="223"/>
      <c r="CX88" s="223"/>
      <c r="CY88" s="223"/>
      <c r="CZ88" s="223"/>
      <c r="DA88" s="223"/>
      <c r="DB88" s="223"/>
      <c r="DC88" s="223"/>
      <c r="DD88" s="223"/>
      <c r="DE88" s="223"/>
      <c r="DF88" s="223"/>
      <c r="DG88" s="223"/>
      <c r="DH88" s="223"/>
      <c r="DI88" s="223"/>
      <c r="DJ88" s="223"/>
      <c r="DK88" s="223"/>
      <c r="DL88" s="223"/>
      <c r="DM88" s="223"/>
      <c r="DN88" s="223"/>
      <c r="DO88" s="223"/>
      <c r="DP88" s="223"/>
      <c r="DQ88" s="223"/>
      <c r="DR88" s="223"/>
      <c r="DS88" s="223"/>
      <c r="DT88" s="223"/>
      <c r="DU88" s="223"/>
      <c r="DV88" s="223"/>
      <c r="DW88" s="223"/>
      <c r="DX88" s="223"/>
      <c r="DY88" s="223"/>
      <c r="DZ88" s="223"/>
      <c r="EA88" s="223"/>
      <c r="EB88" s="223"/>
      <c r="EC88" s="223"/>
      <c r="ED88" s="223"/>
      <c r="EE88" s="223"/>
      <c r="EF88" s="223"/>
      <c r="EG88" s="223"/>
      <c r="EH88" s="223"/>
      <c r="EI88" s="223"/>
      <c r="EJ88" s="223"/>
      <c r="EK88" s="223"/>
      <c r="EL88" s="223"/>
      <c r="EM88" s="223"/>
      <c r="EN88" s="223"/>
      <c r="EO88" s="223"/>
      <c r="EP88" s="223"/>
      <c r="EQ88" s="223"/>
      <c r="ER88" s="223"/>
      <c r="ES88" s="223"/>
      <c r="ET88" s="223"/>
      <c r="EU88" s="223"/>
      <c r="EV88" s="223"/>
      <c r="EW88" s="223"/>
      <c r="EX88" s="223"/>
      <c r="EY88" s="223"/>
      <c r="EZ88" s="223"/>
      <c r="FA88" s="223"/>
      <c r="FB88" s="223"/>
      <c r="FC88" s="223"/>
      <c r="FD88" s="223"/>
      <c r="FE88" s="223"/>
      <c r="FF88" s="223"/>
      <c r="FG88" s="223"/>
      <c r="FH88" s="223"/>
      <c r="FI88" s="223"/>
      <c r="FJ88" s="223"/>
      <c r="FK88" s="223"/>
      <c r="FL88" s="223"/>
      <c r="FM88" s="223"/>
      <c r="FN88" s="223"/>
      <c r="FO88" s="223"/>
      <c r="FP88" s="223"/>
      <c r="FQ88" s="223"/>
      <c r="FR88" s="223"/>
      <c r="FS88" s="223"/>
      <c r="FT88" s="223"/>
      <c r="FU88" s="223"/>
      <c r="FV88" s="223"/>
      <c r="FW88" s="223"/>
      <c r="FX88" s="223"/>
      <c r="FY88" s="223"/>
      <c r="FZ88" s="223"/>
      <c r="GA88" s="223"/>
      <c r="GB88" s="223"/>
      <c r="GC88" s="223"/>
      <c r="GD88" s="223"/>
      <c r="GE88" s="223"/>
      <c r="GF88" s="223"/>
      <c r="GG88" s="223"/>
      <c r="GH88" s="223"/>
      <c r="GI88" s="223"/>
      <c r="GJ88" s="223"/>
      <c r="GK88" s="223"/>
      <c r="GL88" s="223"/>
      <c r="GM88" s="223"/>
      <c r="GN88" s="223"/>
      <c r="GO88" s="223"/>
      <c r="GP88" s="223"/>
      <c r="GQ88" s="223"/>
      <c r="GR88" s="223"/>
      <c r="GS88" s="223"/>
      <c r="GT88" s="223"/>
      <c r="GU88" s="223"/>
      <c r="GV88" s="223"/>
      <c r="GW88" s="223"/>
      <c r="GX88" s="223"/>
      <c r="GY88" s="223"/>
      <c r="GZ88" s="223"/>
      <c r="HA88" s="223"/>
      <c r="HB88" s="223"/>
      <c r="HC88" s="223"/>
      <c r="HD88" s="223"/>
      <c r="HE88" s="223"/>
      <c r="HF88" s="223"/>
      <c r="HG88" s="223"/>
      <c r="HH88" s="223"/>
      <c r="HI88" s="223"/>
      <c r="HJ88" s="223"/>
      <c r="HK88" s="223"/>
      <c r="HL88" s="223"/>
      <c r="HM88" s="223"/>
      <c r="HN88" s="223"/>
      <c r="HO88" s="223"/>
      <c r="HP88" s="223"/>
      <c r="HQ88" s="223"/>
      <c r="HR88" s="223"/>
      <c r="HS88" s="223"/>
      <c r="HT88" s="223"/>
      <c r="HU88" s="223"/>
      <c r="HV88" s="223"/>
      <c r="HW88" s="223"/>
      <c r="HX88" s="223"/>
      <c r="HY88" s="223"/>
      <c r="HZ88" s="223"/>
      <c r="IA88" s="223"/>
      <c r="IB88" s="223"/>
      <c r="IC88" s="223"/>
      <c r="ID88" s="223"/>
      <c r="IE88" s="223"/>
      <c r="IF88" s="223"/>
      <c r="IG88" s="223"/>
      <c r="IH88" s="223"/>
      <c r="II88" s="223"/>
      <c r="IJ88" s="223"/>
      <c r="IK88" s="223"/>
      <c r="IL88" s="223"/>
      <c r="IM88" s="223"/>
      <c r="IN88" s="223"/>
      <c r="IO88" s="223"/>
      <c r="IP88" s="223"/>
      <c r="IQ88" s="223"/>
      <c r="IR88" s="223"/>
      <c r="IS88" s="223"/>
      <c r="IT88" s="223"/>
      <c r="IU88" s="223"/>
      <c r="IV88" s="223"/>
      <c r="IW88" s="128"/>
    </row>
    <row r="89" spans="1:259" customFormat="1" ht="12" customHeight="1">
      <c r="A89" s="387" t="s">
        <v>88</v>
      </c>
      <c r="B89" s="678">
        <v>26</v>
      </c>
      <c r="C89" s="430">
        <v>27</v>
      </c>
      <c r="D89" s="632">
        <v>32</v>
      </c>
      <c r="E89" s="678">
        <v>-11</v>
      </c>
      <c r="F89" s="431">
        <v>-11</v>
      </c>
      <c r="G89" s="431">
        <v>-27</v>
      </c>
      <c r="H89" s="678">
        <v>15.625</v>
      </c>
      <c r="I89" s="431">
        <v>16</v>
      </c>
      <c r="J89" s="430">
        <v>5</v>
      </c>
      <c r="K89" s="225"/>
      <c r="L89" s="223"/>
      <c r="M89" s="223"/>
      <c r="N89" s="223"/>
      <c r="O89" s="223"/>
      <c r="P89" s="223"/>
      <c r="Q89" s="223"/>
      <c r="R89" s="223"/>
      <c r="S89" s="223"/>
      <c r="T89" s="223"/>
      <c r="U89" s="223"/>
      <c r="V89" s="223"/>
      <c r="W89" s="223"/>
      <c r="X89" s="223"/>
      <c r="Y89" s="223"/>
      <c r="Z89" s="223"/>
      <c r="AA89" s="223"/>
      <c r="AB89" s="223"/>
      <c r="AC89" s="223"/>
      <c r="AD89" s="223"/>
      <c r="AE89" s="223"/>
      <c r="AF89" s="223"/>
      <c r="AG89" s="223"/>
      <c r="AH89" s="223"/>
      <c r="AI89" s="223"/>
      <c r="AJ89" s="223"/>
      <c r="AK89" s="223"/>
      <c r="AL89" s="223"/>
      <c r="AM89" s="223"/>
      <c r="AN89" s="223"/>
      <c r="AO89" s="223"/>
      <c r="AP89" s="223"/>
      <c r="AQ89" s="223"/>
      <c r="AR89" s="223"/>
      <c r="AS89" s="223"/>
      <c r="AT89" s="223"/>
      <c r="AU89" s="223"/>
      <c r="AV89" s="223"/>
      <c r="AW89" s="223"/>
      <c r="AX89" s="223"/>
      <c r="AY89" s="223"/>
      <c r="AZ89" s="223"/>
      <c r="BA89" s="223"/>
      <c r="BB89" s="223"/>
      <c r="BC89" s="223"/>
      <c r="BD89" s="223"/>
      <c r="BE89" s="223"/>
      <c r="BF89" s="223"/>
      <c r="BG89" s="223"/>
      <c r="BH89" s="223"/>
      <c r="BI89" s="223"/>
      <c r="BJ89" s="223"/>
      <c r="BK89" s="223"/>
      <c r="BL89" s="223"/>
      <c r="BM89" s="223"/>
      <c r="BN89" s="223"/>
      <c r="BO89" s="223"/>
      <c r="BP89" s="223"/>
      <c r="BQ89" s="223"/>
      <c r="BR89" s="223"/>
      <c r="BS89" s="223"/>
      <c r="BT89" s="223"/>
      <c r="BU89" s="223"/>
      <c r="BV89" s="223"/>
      <c r="BW89" s="223"/>
      <c r="BX89" s="223"/>
      <c r="BY89" s="223"/>
      <c r="BZ89" s="223"/>
      <c r="CA89" s="223"/>
      <c r="CB89" s="223"/>
      <c r="CC89" s="223"/>
      <c r="CD89" s="223"/>
      <c r="CE89" s="223"/>
      <c r="CF89" s="223"/>
      <c r="CG89" s="223"/>
      <c r="CH89" s="223"/>
      <c r="CI89" s="223"/>
      <c r="CJ89" s="223"/>
      <c r="CK89" s="223"/>
      <c r="CL89" s="223"/>
      <c r="CM89" s="223"/>
      <c r="CN89" s="223"/>
      <c r="CO89" s="223"/>
      <c r="CP89" s="223"/>
      <c r="CQ89" s="223"/>
      <c r="CR89" s="223"/>
      <c r="CS89" s="223"/>
      <c r="CT89" s="223"/>
      <c r="CU89" s="223"/>
      <c r="CV89" s="223"/>
      <c r="CW89" s="223"/>
      <c r="CX89" s="223"/>
      <c r="CY89" s="223"/>
      <c r="CZ89" s="223"/>
      <c r="DA89" s="223"/>
      <c r="DB89" s="223"/>
      <c r="DC89" s="223"/>
      <c r="DD89" s="223"/>
      <c r="DE89" s="223"/>
      <c r="DF89" s="223"/>
      <c r="DG89" s="223"/>
      <c r="DH89" s="223"/>
      <c r="DI89" s="223"/>
      <c r="DJ89" s="223"/>
      <c r="DK89" s="223"/>
      <c r="DL89" s="223"/>
      <c r="DM89" s="223"/>
      <c r="DN89" s="223"/>
      <c r="DO89" s="223"/>
      <c r="DP89" s="223"/>
      <c r="DQ89" s="223"/>
      <c r="DR89" s="223"/>
      <c r="DS89" s="223"/>
      <c r="DT89" s="223"/>
      <c r="DU89" s="223"/>
      <c r="DV89" s="223"/>
      <c r="DW89" s="223"/>
      <c r="DX89" s="223"/>
      <c r="DY89" s="223"/>
      <c r="DZ89" s="223"/>
      <c r="EA89" s="223"/>
      <c r="EB89" s="223"/>
      <c r="EC89" s="223"/>
      <c r="ED89" s="223"/>
      <c r="EE89" s="223"/>
      <c r="EF89" s="223"/>
      <c r="EG89" s="223"/>
      <c r="EH89" s="223"/>
      <c r="EI89" s="223"/>
      <c r="EJ89" s="223"/>
      <c r="EK89" s="223"/>
      <c r="EL89" s="223"/>
      <c r="EM89" s="223"/>
      <c r="EN89" s="223"/>
      <c r="EO89" s="223"/>
      <c r="EP89" s="223"/>
      <c r="EQ89" s="223"/>
      <c r="ER89" s="223"/>
      <c r="ES89" s="223"/>
      <c r="ET89" s="223"/>
      <c r="EU89" s="223"/>
      <c r="EV89" s="223"/>
      <c r="EW89" s="223"/>
      <c r="EX89" s="223"/>
      <c r="EY89" s="223"/>
      <c r="EZ89" s="223"/>
      <c r="FA89" s="223"/>
      <c r="FB89" s="223"/>
      <c r="FC89" s="223"/>
      <c r="FD89" s="223"/>
      <c r="FE89" s="223"/>
      <c r="FF89" s="223"/>
      <c r="FG89" s="223"/>
      <c r="FH89" s="223"/>
      <c r="FI89" s="223"/>
      <c r="FJ89" s="223"/>
      <c r="FK89" s="223"/>
      <c r="FL89" s="223"/>
      <c r="FM89" s="223"/>
      <c r="FN89" s="223"/>
      <c r="FO89" s="223"/>
      <c r="FP89" s="223"/>
      <c r="FQ89" s="223"/>
      <c r="FR89" s="223"/>
      <c r="FS89" s="223"/>
      <c r="FT89" s="223"/>
      <c r="FU89" s="223"/>
      <c r="FV89" s="223"/>
      <c r="FW89" s="223"/>
      <c r="FX89" s="223"/>
      <c r="FY89" s="223"/>
      <c r="FZ89" s="223"/>
      <c r="GA89" s="223"/>
      <c r="GB89" s="223"/>
      <c r="GC89" s="223"/>
      <c r="GD89" s="223"/>
      <c r="GE89" s="223"/>
      <c r="GF89" s="223"/>
      <c r="GG89" s="223"/>
      <c r="GH89" s="223"/>
      <c r="GI89" s="223"/>
      <c r="GJ89" s="223"/>
      <c r="GK89" s="223"/>
      <c r="GL89" s="223"/>
      <c r="GM89" s="223"/>
      <c r="GN89" s="223"/>
      <c r="GO89" s="223"/>
      <c r="GP89" s="223"/>
      <c r="GQ89" s="223"/>
      <c r="GR89" s="223"/>
      <c r="GS89" s="223"/>
      <c r="GT89" s="223"/>
      <c r="GU89" s="223"/>
      <c r="GV89" s="223"/>
      <c r="GW89" s="223"/>
      <c r="GX89" s="223"/>
      <c r="GY89" s="223"/>
      <c r="GZ89" s="223"/>
      <c r="HA89" s="223"/>
      <c r="HB89" s="223"/>
      <c r="HC89" s="223"/>
      <c r="HD89" s="223"/>
      <c r="HE89" s="223"/>
      <c r="HF89" s="223"/>
      <c r="HG89" s="223"/>
      <c r="HH89" s="223"/>
      <c r="HI89" s="223"/>
      <c r="HJ89" s="223"/>
      <c r="HK89" s="223"/>
      <c r="HL89" s="223"/>
      <c r="HM89" s="223"/>
      <c r="HN89" s="223"/>
      <c r="HO89" s="223"/>
      <c r="HP89" s="223"/>
      <c r="HQ89" s="223"/>
      <c r="HR89" s="223"/>
      <c r="HS89" s="223"/>
      <c r="HT89" s="223"/>
      <c r="HU89" s="223"/>
      <c r="HV89" s="223"/>
      <c r="HW89" s="223"/>
      <c r="HX89" s="223"/>
      <c r="HY89" s="223"/>
      <c r="HZ89" s="223"/>
      <c r="IA89" s="223"/>
      <c r="IB89" s="223"/>
      <c r="IC89" s="223"/>
      <c r="ID89" s="223"/>
      <c r="IE89" s="223"/>
      <c r="IF89" s="223"/>
      <c r="IG89" s="223"/>
      <c r="IH89" s="223"/>
      <c r="II89" s="223"/>
      <c r="IJ89" s="223"/>
      <c r="IK89" s="223"/>
      <c r="IL89" s="223"/>
      <c r="IM89" s="223"/>
      <c r="IN89" s="223"/>
      <c r="IO89" s="223"/>
      <c r="IP89" s="223"/>
      <c r="IQ89" s="223"/>
      <c r="IR89" s="223"/>
      <c r="IS89" s="223"/>
      <c r="IT89" s="223"/>
      <c r="IU89" s="223"/>
      <c r="IV89" s="223"/>
      <c r="IW89" s="128"/>
    </row>
    <row r="90" spans="1:259" customFormat="1" ht="12" customHeight="1">
      <c r="A90" s="432" t="s">
        <v>131</v>
      </c>
      <c r="B90" s="679">
        <v>5768</v>
      </c>
      <c r="C90" s="526">
        <v>6134</v>
      </c>
      <c r="D90" s="2186">
        <v>6222</v>
      </c>
      <c r="E90" s="679">
        <v>-2897.2785863399995</v>
      </c>
      <c r="F90" s="526">
        <v>-3116</v>
      </c>
      <c r="G90" s="2186">
        <v>-3273</v>
      </c>
      <c r="H90" s="679">
        <v>2871.1318057599997</v>
      </c>
      <c r="I90" s="526">
        <v>3019</v>
      </c>
      <c r="J90" s="2186">
        <v>2947</v>
      </c>
      <c r="K90" s="225"/>
      <c r="L90" s="223"/>
      <c r="M90" s="223"/>
      <c r="N90" s="223"/>
      <c r="O90" s="223"/>
      <c r="P90" s="223"/>
      <c r="Q90" s="223"/>
      <c r="R90" s="223"/>
      <c r="S90" s="223"/>
      <c r="T90" s="223"/>
      <c r="U90" s="223"/>
      <c r="V90" s="223"/>
      <c r="W90" s="223"/>
      <c r="X90" s="223"/>
      <c r="Y90" s="223"/>
      <c r="Z90" s="223"/>
      <c r="AA90" s="223"/>
      <c r="AB90" s="223"/>
      <c r="AC90" s="223"/>
      <c r="AD90" s="223"/>
      <c r="AE90" s="223"/>
      <c r="AF90" s="223"/>
      <c r="AG90" s="223"/>
      <c r="AH90" s="223"/>
      <c r="AI90" s="223"/>
      <c r="AJ90" s="223"/>
      <c r="AK90" s="223"/>
      <c r="AL90" s="223"/>
      <c r="AM90" s="223"/>
      <c r="AN90" s="223"/>
      <c r="AO90" s="223"/>
      <c r="AP90" s="223"/>
      <c r="AQ90" s="223"/>
      <c r="AR90" s="223"/>
      <c r="AS90" s="223"/>
      <c r="AT90" s="223"/>
      <c r="AU90" s="223"/>
      <c r="AV90" s="223"/>
      <c r="AW90" s="223"/>
      <c r="AX90" s="223"/>
      <c r="AY90" s="223"/>
      <c r="AZ90" s="223"/>
      <c r="BA90" s="223"/>
      <c r="BB90" s="223"/>
      <c r="BC90" s="223"/>
      <c r="BD90" s="223"/>
      <c r="BE90" s="223"/>
      <c r="BF90" s="223"/>
      <c r="BG90" s="223"/>
      <c r="BH90" s="223"/>
      <c r="BI90" s="223"/>
      <c r="BJ90" s="223"/>
      <c r="BK90" s="223"/>
      <c r="BL90" s="223"/>
      <c r="BM90" s="223"/>
      <c r="BN90" s="223"/>
      <c r="BO90" s="223"/>
      <c r="BP90" s="223"/>
      <c r="BQ90" s="223"/>
      <c r="BR90" s="223"/>
      <c r="BS90" s="223"/>
      <c r="BT90" s="223"/>
      <c r="BU90" s="223"/>
      <c r="BV90" s="223"/>
      <c r="BW90" s="223"/>
      <c r="BX90" s="223"/>
      <c r="BY90" s="223"/>
      <c r="BZ90" s="223"/>
      <c r="CA90" s="223"/>
      <c r="CB90" s="223"/>
      <c r="CC90" s="223"/>
      <c r="CD90" s="223"/>
      <c r="CE90" s="223"/>
      <c r="CF90" s="223"/>
      <c r="CG90" s="223"/>
      <c r="CH90" s="223"/>
      <c r="CI90" s="223"/>
      <c r="CJ90" s="223"/>
      <c r="CK90" s="223"/>
      <c r="CL90" s="223"/>
      <c r="CM90" s="223"/>
      <c r="CN90" s="223"/>
      <c r="CO90" s="223"/>
      <c r="CP90" s="223"/>
      <c r="CQ90" s="223"/>
      <c r="CR90" s="223"/>
      <c r="CS90" s="223"/>
      <c r="CT90" s="223"/>
      <c r="CU90" s="223"/>
      <c r="CV90" s="223"/>
      <c r="CW90" s="223"/>
      <c r="CX90" s="223"/>
      <c r="CY90" s="223"/>
      <c r="CZ90" s="223"/>
      <c r="DA90" s="223"/>
      <c r="DB90" s="223"/>
      <c r="DC90" s="223"/>
      <c r="DD90" s="223"/>
      <c r="DE90" s="223"/>
      <c r="DF90" s="223"/>
      <c r="DG90" s="223"/>
      <c r="DH90" s="223"/>
      <c r="DI90" s="223"/>
      <c r="DJ90" s="223"/>
      <c r="DK90" s="223"/>
      <c r="DL90" s="223"/>
      <c r="DM90" s="223"/>
      <c r="DN90" s="223"/>
      <c r="DO90" s="223"/>
      <c r="DP90" s="223"/>
      <c r="DQ90" s="223"/>
      <c r="DR90" s="223"/>
      <c r="DS90" s="223"/>
      <c r="DT90" s="223"/>
      <c r="DU90" s="223"/>
      <c r="DV90" s="223"/>
      <c r="DW90" s="223"/>
      <c r="DX90" s="223"/>
      <c r="DY90" s="223"/>
      <c r="DZ90" s="223"/>
      <c r="EA90" s="223"/>
      <c r="EB90" s="223"/>
      <c r="EC90" s="223"/>
      <c r="ED90" s="223"/>
      <c r="EE90" s="223"/>
      <c r="EF90" s="223"/>
      <c r="EG90" s="223"/>
      <c r="EH90" s="223"/>
      <c r="EI90" s="223"/>
      <c r="EJ90" s="223"/>
      <c r="EK90" s="223"/>
      <c r="EL90" s="223"/>
      <c r="EM90" s="223"/>
      <c r="EN90" s="223"/>
      <c r="EO90" s="223"/>
      <c r="EP90" s="223"/>
      <c r="EQ90" s="223"/>
      <c r="ER90" s="223"/>
      <c r="ES90" s="223"/>
      <c r="ET90" s="223"/>
      <c r="EU90" s="223"/>
      <c r="EV90" s="223"/>
      <c r="EW90" s="223"/>
      <c r="EX90" s="223"/>
      <c r="EY90" s="223"/>
      <c r="EZ90" s="223"/>
      <c r="FA90" s="223"/>
      <c r="FB90" s="223"/>
      <c r="FC90" s="223"/>
      <c r="FD90" s="223"/>
      <c r="FE90" s="223"/>
      <c r="FF90" s="223"/>
      <c r="FG90" s="223"/>
      <c r="FH90" s="223"/>
      <c r="FI90" s="223"/>
      <c r="FJ90" s="223"/>
      <c r="FK90" s="223"/>
      <c r="FL90" s="223"/>
      <c r="FM90" s="223"/>
      <c r="FN90" s="223"/>
      <c r="FO90" s="223"/>
      <c r="FP90" s="223"/>
      <c r="FQ90" s="223"/>
      <c r="FR90" s="223"/>
      <c r="FS90" s="223"/>
      <c r="FT90" s="223"/>
      <c r="FU90" s="223"/>
      <c r="FV90" s="223"/>
      <c r="FW90" s="223"/>
      <c r="FX90" s="223"/>
      <c r="FY90" s="223"/>
      <c r="FZ90" s="223"/>
      <c r="GA90" s="223"/>
      <c r="GB90" s="223"/>
      <c r="GC90" s="223"/>
      <c r="GD90" s="223"/>
      <c r="GE90" s="223"/>
      <c r="GF90" s="223"/>
      <c r="GG90" s="223"/>
      <c r="GH90" s="223"/>
      <c r="GI90" s="223"/>
      <c r="GJ90" s="223"/>
      <c r="GK90" s="223"/>
      <c r="GL90" s="223"/>
      <c r="GM90" s="223"/>
      <c r="GN90" s="223"/>
      <c r="GO90" s="223"/>
      <c r="GP90" s="223"/>
      <c r="GQ90" s="223"/>
      <c r="GR90" s="223"/>
      <c r="GS90" s="223"/>
      <c r="GT90" s="223"/>
      <c r="GU90" s="223"/>
      <c r="GV90" s="223"/>
      <c r="GW90" s="223"/>
      <c r="GX90" s="223"/>
      <c r="GY90" s="223"/>
      <c r="GZ90" s="223"/>
      <c r="HA90" s="223"/>
      <c r="HB90" s="223"/>
      <c r="HC90" s="223"/>
      <c r="HD90" s="223"/>
      <c r="HE90" s="223"/>
      <c r="HF90" s="223"/>
      <c r="HG90" s="223"/>
      <c r="HH90" s="223"/>
      <c r="HI90" s="223"/>
      <c r="HJ90" s="223"/>
      <c r="HK90" s="223"/>
      <c r="HL90" s="223"/>
      <c r="HM90" s="223"/>
      <c r="HN90" s="223"/>
      <c r="HO90" s="223"/>
      <c r="HP90" s="223"/>
      <c r="HQ90" s="223"/>
      <c r="HR90" s="223"/>
      <c r="HS90" s="223"/>
      <c r="HT90" s="223"/>
      <c r="HU90" s="223"/>
      <c r="HV90" s="223"/>
      <c r="HW90" s="223"/>
      <c r="HX90" s="223"/>
      <c r="HY90" s="223"/>
      <c r="HZ90" s="223"/>
      <c r="IA90" s="223"/>
      <c r="IB90" s="223"/>
      <c r="IC90" s="223"/>
      <c r="ID90" s="223"/>
      <c r="IE90" s="223"/>
      <c r="IF90" s="223"/>
      <c r="IG90" s="223"/>
      <c r="IH90" s="223"/>
      <c r="II90" s="223"/>
      <c r="IJ90" s="223"/>
      <c r="IK90" s="223"/>
      <c r="IL90" s="223"/>
      <c r="IM90" s="223"/>
      <c r="IN90" s="223"/>
      <c r="IO90" s="223"/>
      <c r="IP90" s="223"/>
      <c r="IQ90" s="223"/>
      <c r="IR90" s="223"/>
      <c r="IS90" s="223"/>
      <c r="IT90" s="223"/>
      <c r="IU90" s="223"/>
      <c r="IV90" s="223"/>
      <c r="IW90" s="128"/>
    </row>
    <row r="91" spans="1:259" customFormat="1" ht="12" customHeight="1">
      <c r="A91" s="434" t="s">
        <v>132</v>
      </c>
      <c r="B91" s="678">
        <v>0</v>
      </c>
      <c r="C91" s="431">
        <v>0</v>
      </c>
      <c r="D91" s="430">
        <v>0</v>
      </c>
      <c r="E91" s="678">
        <v>0</v>
      </c>
      <c r="F91" s="431">
        <v>0</v>
      </c>
      <c r="G91" s="430">
        <v>0</v>
      </c>
      <c r="H91" s="678">
        <v>0</v>
      </c>
      <c r="I91" s="431">
        <v>0</v>
      </c>
      <c r="J91" s="430">
        <v>0</v>
      </c>
      <c r="K91" s="225"/>
      <c r="L91" s="223"/>
      <c r="M91" s="223"/>
      <c r="N91" s="223"/>
      <c r="O91" s="223"/>
      <c r="P91" s="223"/>
      <c r="Q91" s="223"/>
      <c r="R91" s="223"/>
      <c r="S91" s="223"/>
      <c r="T91" s="223"/>
      <c r="U91" s="223"/>
      <c r="V91" s="223"/>
      <c r="W91" s="223"/>
      <c r="X91" s="223"/>
      <c r="Y91" s="223"/>
      <c r="Z91" s="223"/>
      <c r="AA91" s="223"/>
      <c r="AB91" s="223"/>
      <c r="AC91" s="223"/>
      <c r="AD91" s="223"/>
      <c r="AE91" s="223"/>
      <c r="AF91" s="223"/>
      <c r="AG91" s="223"/>
      <c r="AH91" s="223"/>
      <c r="AI91" s="223"/>
      <c r="AJ91" s="223"/>
      <c r="AK91" s="223"/>
      <c r="AL91" s="223"/>
      <c r="AM91" s="223"/>
      <c r="AN91" s="223"/>
      <c r="AO91" s="223"/>
      <c r="AP91" s="223"/>
      <c r="AQ91" s="223"/>
      <c r="AR91" s="223"/>
      <c r="AS91" s="223"/>
      <c r="AT91" s="223"/>
      <c r="AU91" s="223"/>
      <c r="AV91" s="223"/>
      <c r="AW91" s="223"/>
      <c r="AX91" s="223"/>
      <c r="AY91" s="223"/>
      <c r="AZ91" s="223"/>
      <c r="BA91" s="223"/>
      <c r="BB91" s="223"/>
      <c r="BC91" s="223"/>
      <c r="BD91" s="223"/>
      <c r="BE91" s="223"/>
      <c r="BF91" s="223"/>
      <c r="BG91" s="223"/>
      <c r="BH91" s="223"/>
      <c r="BI91" s="223"/>
      <c r="BJ91" s="223"/>
      <c r="BK91" s="223"/>
      <c r="BL91" s="223"/>
      <c r="BM91" s="223"/>
      <c r="BN91" s="223"/>
      <c r="BO91" s="223"/>
      <c r="BP91" s="223"/>
      <c r="BQ91" s="223"/>
      <c r="BR91" s="223"/>
      <c r="BS91" s="223"/>
      <c r="BT91" s="223"/>
      <c r="BU91" s="223"/>
      <c r="BV91" s="223"/>
      <c r="BW91" s="223"/>
      <c r="BX91" s="223"/>
      <c r="BY91" s="223"/>
      <c r="BZ91" s="223"/>
      <c r="CA91" s="223"/>
      <c r="CB91" s="223"/>
      <c r="CC91" s="223"/>
      <c r="CD91" s="223"/>
      <c r="CE91" s="223"/>
      <c r="CF91" s="223"/>
      <c r="CG91" s="223"/>
      <c r="CH91" s="223"/>
      <c r="CI91" s="223"/>
      <c r="CJ91" s="223"/>
      <c r="CK91" s="223"/>
      <c r="CL91" s="223"/>
      <c r="CM91" s="223"/>
      <c r="CN91" s="223"/>
      <c r="CO91" s="223"/>
      <c r="CP91" s="223"/>
      <c r="CQ91" s="223"/>
      <c r="CR91" s="223"/>
      <c r="CS91" s="223"/>
      <c r="CT91" s="223"/>
      <c r="CU91" s="223"/>
      <c r="CV91" s="223"/>
      <c r="CW91" s="223"/>
      <c r="CX91" s="223"/>
      <c r="CY91" s="223"/>
      <c r="CZ91" s="223"/>
      <c r="DA91" s="223"/>
      <c r="DB91" s="223"/>
      <c r="DC91" s="223"/>
      <c r="DD91" s="223"/>
      <c r="DE91" s="223"/>
      <c r="DF91" s="223"/>
      <c r="DG91" s="223"/>
      <c r="DH91" s="223"/>
      <c r="DI91" s="223"/>
      <c r="DJ91" s="223"/>
      <c r="DK91" s="223"/>
      <c r="DL91" s="223"/>
      <c r="DM91" s="223"/>
      <c r="DN91" s="223"/>
      <c r="DO91" s="223"/>
      <c r="DP91" s="223"/>
      <c r="DQ91" s="223"/>
      <c r="DR91" s="223"/>
      <c r="DS91" s="223"/>
      <c r="DT91" s="223"/>
      <c r="DU91" s="223"/>
      <c r="DV91" s="223"/>
      <c r="DW91" s="223"/>
      <c r="DX91" s="223"/>
      <c r="DY91" s="223"/>
      <c r="DZ91" s="223"/>
      <c r="EA91" s="223"/>
      <c r="EB91" s="223"/>
      <c r="EC91" s="223"/>
      <c r="ED91" s="223"/>
      <c r="EE91" s="223"/>
      <c r="EF91" s="223"/>
      <c r="EG91" s="223"/>
      <c r="EH91" s="223"/>
      <c r="EI91" s="223"/>
      <c r="EJ91" s="223"/>
      <c r="EK91" s="223"/>
      <c r="EL91" s="223"/>
      <c r="EM91" s="223"/>
      <c r="EN91" s="223"/>
      <c r="EO91" s="223"/>
      <c r="EP91" s="223"/>
      <c r="EQ91" s="223"/>
      <c r="ER91" s="223"/>
      <c r="ES91" s="223"/>
      <c r="ET91" s="223"/>
      <c r="EU91" s="223"/>
      <c r="EV91" s="223"/>
      <c r="EW91" s="223"/>
      <c r="EX91" s="223"/>
      <c r="EY91" s="223"/>
      <c r="EZ91" s="223"/>
      <c r="FA91" s="223"/>
      <c r="FB91" s="223"/>
      <c r="FC91" s="223"/>
      <c r="FD91" s="223"/>
      <c r="FE91" s="223"/>
      <c r="FF91" s="223"/>
      <c r="FG91" s="223"/>
      <c r="FH91" s="223"/>
      <c r="FI91" s="223"/>
      <c r="FJ91" s="223"/>
      <c r="FK91" s="223"/>
      <c r="FL91" s="223"/>
      <c r="FM91" s="223"/>
      <c r="FN91" s="223"/>
      <c r="FO91" s="223"/>
      <c r="FP91" s="223"/>
      <c r="FQ91" s="223"/>
      <c r="FR91" s="223"/>
      <c r="FS91" s="223"/>
      <c r="FT91" s="223"/>
      <c r="FU91" s="223"/>
      <c r="FV91" s="223"/>
      <c r="FW91" s="223"/>
      <c r="FX91" s="223"/>
      <c r="FY91" s="223"/>
      <c r="FZ91" s="223"/>
      <c r="GA91" s="223"/>
      <c r="GB91" s="223"/>
      <c r="GC91" s="223"/>
      <c r="GD91" s="223"/>
      <c r="GE91" s="223"/>
      <c r="GF91" s="223"/>
      <c r="GG91" s="223"/>
      <c r="GH91" s="223"/>
      <c r="GI91" s="223"/>
      <c r="GJ91" s="223"/>
      <c r="GK91" s="223"/>
      <c r="GL91" s="223"/>
      <c r="GM91" s="223"/>
      <c r="GN91" s="223"/>
      <c r="GO91" s="223"/>
      <c r="GP91" s="223"/>
      <c r="GQ91" s="223"/>
      <c r="GR91" s="223"/>
      <c r="GS91" s="223"/>
      <c r="GT91" s="223"/>
      <c r="GU91" s="223"/>
      <c r="GV91" s="223"/>
      <c r="GW91" s="223"/>
      <c r="GX91" s="223"/>
      <c r="GY91" s="223"/>
      <c r="GZ91" s="223"/>
      <c r="HA91" s="223"/>
      <c r="HB91" s="223"/>
      <c r="HC91" s="223"/>
      <c r="HD91" s="223"/>
      <c r="HE91" s="223"/>
      <c r="HF91" s="223"/>
      <c r="HG91" s="223"/>
      <c r="HH91" s="223"/>
      <c r="HI91" s="223"/>
      <c r="HJ91" s="223"/>
      <c r="HK91" s="223"/>
      <c r="HL91" s="223"/>
      <c r="HM91" s="223"/>
      <c r="HN91" s="223"/>
      <c r="HO91" s="223"/>
      <c r="HP91" s="223"/>
      <c r="HQ91" s="223"/>
      <c r="HR91" s="223"/>
      <c r="HS91" s="223"/>
      <c r="HT91" s="223"/>
      <c r="HU91" s="223"/>
      <c r="HV91" s="223"/>
      <c r="HW91" s="223"/>
      <c r="HX91" s="223"/>
      <c r="HY91" s="223"/>
      <c r="HZ91" s="223"/>
      <c r="IA91" s="223"/>
      <c r="IB91" s="223"/>
      <c r="IC91" s="223"/>
      <c r="ID91" s="223"/>
      <c r="IE91" s="223"/>
      <c r="IF91" s="223"/>
      <c r="IG91" s="223"/>
      <c r="IH91" s="223"/>
      <c r="II91" s="223"/>
      <c r="IJ91" s="223"/>
      <c r="IK91" s="223"/>
      <c r="IL91" s="223"/>
      <c r="IM91" s="223"/>
      <c r="IN91" s="223"/>
      <c r="IO91" s="223"/>
      <c r="IP91" s="223"/>
      <c r="IQ91" s="223"/>
      <c r="IR91" s="223"/>
      <c r="IS91" s="223"/>
      <c r="IT91" s="223"/>
      <c r="IU91" s="223"/>
      <c r="IV91" s="223"/>
      <c r="IW91" s="128"/>
    </row>
    <row r="92" spans="1:259" customFormat="1" ht="12" customHeight="1">
      <c r="A92" s="432" t="s">
        <v>273</v>
      </c>
      <c r="B92" s="679">
        <v>5768</v>
      </c>
      <c r="C92" s="526">
        <v>6134</v>
      </c>
      <c r="D92" s="2186">
        <v>6222</v>
      </c>
      <c r="E92" s="679">
        <v>-2897.2785863399995</v>
      </c>
      <c r="F92" s="526">
        <v>-3116</v>
      </c>
      <c r="G92" s="2186">
        <v>-3273</v>
      </c>
      <c r="H92" s="679">
        <v>2871.1318057599997</v>
      </c>
      <c r="I92" s="526">
        <v>3019</v>
      </c>
      <c r="J92" s="2186">
        <v>2947</v>
      </c>
      <c r="K92" s="225"/>
      <c r="L92" s="223"/>
      <c r="M92" s="223"/>
      <c r="N92" s="223"/>
      <c r="O92" s="223"/>
      <c r="P92" s="223"/>
      <c r="Q92" s="223"/>
      <c r="R92" s="223"/>
      <c r="S92" s="223"/>
      <c r="T92" s="223"/>
      <c r="U92" s="223"/>
      <c r="V92" s="223"/>
      <c r="W92" s="223"/>
      <c r="X92" s="223"/>
      <c r="Y92" s="223"/>
      <c r="Z92" s="223"/>
      <c r="AA92" s="223"/>
      <c r="AB92" s="223"/>
      <c r="AC92" s="223"/>
      <c r="AD92" s="223"/>
      <c r="AE92" s="223"/>
      <c r="AF92" s="223"/>
      <c r="AG92" s="223"/>
      <c r="AH92" s="223"/>
      <c r="AI92" s="223"/>
      <c r="AJ92" s="223"/>
      <c r="AK92" s="223"/>
      <c r="AL92" s="223"/>
      <c r="AM92" s="223"/>
      <c r="AN92" s="223"/>
      <c r="AO92" s="223"/>
      <c r="AP92" s="223"/>
      <c r="AQ92" s="223"/>
      <c r="AR92" s="223"/>
      <c r="AS92" s="223"/>
      <c r="AT92" s="223"/>
      <c r="AU92" s="223"/>
      <c r="AV92" s="223"/>
      <c r="AW92" s="223"/>
      <c r="AX92" s="223"/>
      <c r="AY92" s="223"/>
      <c r="AZ92" s="223"/>
      <c r="BA92" s="223"/>
      <c r="BB92" s="223"/>
      <c r="BC92" s="223"/>
      <c r="BD92" s="223"/>
      <c r="BE92" s="223"/>
      <c r="BF92" s="223"/>
      <c r="BG92" s="223"/>
      <c r="BH92" s="223"/>
      <c r="BI92" s="223"/>
      <c r="BJ92" s="223"/>
      <c r="BK92" s="223"/>
      <c r="BL92" s="223"/>
      <c r="BM92" s="223"/>
      <c r="BN92" s="223"/>
      <c r="BO92" s="223"/>
      <c r="BP92" s="223"/>
      <c r="BQ92" s="223"/>
      <c r="BR92" s="223"/>
      <c r="BS92" s="223"/>
      <c r="BT92" s="223"/>
      <c r="BU92" s="223"/>
      <c r="BV92" s="223"/>
      <c r="BW92" s="223"/>
      <c r="BX92" s="223"/>
      <c r="BY92" s="223"/>
      <c r="BZ92" s="223"/>
      <c r="CA92" s="223"/>
      <c r="CB92" s="223"/>
      <c r="CC92" s="223"/>
      <c r="CD92" s="223"/>
      <c r="CE92" s="223"/>
      <c r="CF92" s="223"/>
      <c r="CG92" s="223"/>
      <c r="CH92" s="223"/>
      <c r="CI92" s="223"/>
      <c r="CJ92" s="223"/>
      <c r="CK92" s="223"/>
      <c r="CL92" s="223"/>
      <c r="CM92" s="223"/>
      <c r="CN92" s="223"/>
      <c r="CO92" s="223"/>
      <c r="CP92" s="223"/>
      <c r="CQ92" s="223"/>
      <c r="CR92" s="223"/>
      <c r="CS92" s="223"/>
      <c r="CT92" s="223"/>
      <c r="CU92" s="223"/>
      <c r="CV92" s="223"/>
      <c r="CW92" s="223"/>
      <c r="CX92" s="223"/>
      <c r="CY92" s="223"/>
      <c r="CZ92" s="223"/>
      <c r="DA92" s="223"/>
      <c r="DB92" s="223"/>
      <c r="DC92" s="223"/>
      <c r="DD92" s="223"/>
      <c r="DE92" s="223"/>
      <c r="DF92" s="223"/>
      <c r="DG92" s="223"/>
      <c r="DH92" s="223"/>
      <c r="DI92" s="223"/>
      <c r="DJ92" s="223"/>
      <c r="DK92" s="223"/>
      <c r="DL92" s="223"/>
      <c r="DM92" s="223"/>
      <c r="DN92" s="223"/>
      <c r="DO92" s="223"/>
      <c r="DP92" s="223"/>
      <c r="DQ92" s="223"/>
      <c r="DR92" s="223"/>
      <c r="DS92" s="223"/>
      <c r="DT92" s="223"/>
      <c r="DU92" s="223"/>
      <c r="DV92" s="223"/>
      <c r="DW92" s="223"/>
      <c r="DX92" s="223"/>
      <c r="DY92" s="223"/>
      <c r="DZ92" s="223"/>
      <c r="EA92" s="223"/>
      <c r="EB92" s="223"/>
      <c r="EC92" s="223"/>
      <c r="ED92" s="223"/>
      <c r="EE92" s="223"/>
      <c r="EF92" s="223"/>
      <c r="EG92" s="223"/>
      <c r="EH92" s="223"/>
      <c r="EI92" s="223"/>
      <c r="EJ92" s="223"/>
      <c r="EK92" s="223"/>
      <c r="EL92" s="223"/>
      <c r="EM92" s="223"/>
      <c r="EN92" s="223"/>
      <c r="EO92" s="223"/>
      <c r="EP92" s="223"/>
      <c r="EQ92" s="223"/>
      <c r="ER92" s="223"/>
      <c r="ES92" s="223"/>
      <c r="ET92" s="223"/>
      <c r="EU92" s="223"/>
      <c r="EV92" s="223"/>
      <c r="EW92" s="223"/>
      <c r="EX92" s="223"/>
      <c r="EY92" s="223"/>
      <c r="EZ92" s="223"/>
      <c r="FA92" s="223"/>
      <c r="FB92" s="223"/>
      <c r="FC92" s="223"/>
      <c r="FD92" s="223"/>
      <c r="FE92" s="223"/>
      <c r="FF92" s="223"/>
      <c r="FG92" s="223"/>
      <c r="FH92" s="223"/>
      <c r="FI92" s="223"/>
      <c r="FJ92" s="223"/>
      <c r="FK92" s="223"/>
      <c r="FL92" s="223"/>
      <c r="FM92" s="223"/>
      <c r="FN92" s="223"/>
      <c r="FO92" s="223"/>
      <c r="FP92" s="223"/>
      <c r="FQ92" s="223"/>
      <c r="FR92" s="223"/>
      <c r="FS92" s="223"/>
      <c r="FT92" s="223"/>
      <c r="FU92" s="223"/>
      <c r="FV92" s="223"/>
      <c r="FW92" s="223"/>
      <c r="FX92" s="223"/>
      <c r="FY92" s="223"/>
      <c r="FZ92" s="223"/>
      <c r="GA92" s="223"/>
      <c r="GB92" s="223"/>
      <c r="GC92" s="223"/>
      <c r="GD92" s="223"/>
      <c r="GE92" s="223"/>
      <c r="GF92" s="223"/>
      <c r="GG92" s="223"/>
      <c r="GH92" s="223"/>
      <c r="GI92" s="223"/>
      <c r="GJ92" s="223"/>
      <c r="GK92" s="223"/>
      <c r="GL92" s="223"/>
      <c r="GM92" s="223"/>
      <c r="GN92" s="223"/>
      <c r="GO92" s="223"/>
      <c r="GP92" s="223"/>
      <c r="GQ92" s="223"/>
      <c r="GR92" s="223"/>
      <c r="GS92" s="223"/>
      <c r="GT92" s="223"/>
      <c r="GU92" s="223"/>
      <c r="GV92" s="223"/>
      <c r="GW92" s="223"/>
      <c r="GX92" s="223"/>
      <c r="GY92" s="223"/>
      <c r="GZ92" s="223"/>
      <c r="HA92" s="223"/>
      <c r="HB92" s="223"/>
      <c r="HC92" s="223"/>
      <c r="HD92" s="223"/>
      <c r="HE92" s="223"/>
      <c r="HF92" s="223"/>
      <c r="HG92" s="223"/>
      <c r="HH92" s="223"/>
      <c r="HI92" s="223"/>
      <c r="HJ92" s="223"/>
      <c r="HK92" s="223"/>
      <c r="HL92" s="223"/>
      <c r="HM92" s="223"/>
      <c r="HN92" s="223"/>
      <c r="HO92" s="223"/>
      <c r="HP92" s="223"/>
      <c r="HQ92" s="223"/>
      <c r="HR92" s="223"/>
      <c r="HS92" s="223"/>
      <c r="HT92" s="223"/>
      <c r="HU92" s="223"/>
      <c r="HV92" s="223"/>
      <c r="HW92" s="223"/>
      <c r="HX92" s="223"/>
      <c r="HY92" s="223"/>
      <c r="HZ92" s="223"/>
      <c r="IA92" s="223"/>
      <c r="IB92" s="223"/>
      <c r="IC92" s="223"/>
      <c r="ID92" s="223"/>
      <c r="IE92" s="223"/>
      <c r="IF92" s="223"/>
      <c r="IG92" s="223"/>
      <c r="IH92" s="223"/>
      <c r="II92" s="223"/>
      <c r="IJ92" s="223"/>
      <c r="IK92" s="223"/>
      <c r="IL92" s="223"/>
      <c r="IM92" s="223"/>
      <c r="IN92" s="223"/>
      <c r="IO92" s="223"/>
      <c r="IP92" s="223"/>
      <c r="IQ92" s="223"/>
      <c r="IR92" s="223"/>
      <c r="IS92" s="223"/>
      <c r="IT92" s="223"/>
      <c r="IU92" s="223"/>
      <c r="IV92" s="223"/>
      <c r="IW92" s="128"/>
    </row>
    <row r="93" spans="1:259" s="272" customFormat="1" ht="18.75" customHeight="1">
      <c r="A93" s="1858" t="s">
        <v>280</v>
      </c>
      <c r="B93" s="680">
        <v>432</v>
      </c>
      <c r="C93" s="529">
        <v>601</v>
      </c>
      <c r="D93" s="525">
        <v>526</v>
      </c>
      <c r="E93" s="680">
        <v>0</v>
      </c>
      <c r="F93" s="529">
        <v>0</v>
      </c>
      <c r="G93" s="525">
        <v>0</v>
      </c>
      <c r="H93" s="682">
        <v>432.12200000000001</v>
      </c>
      <c r="I93" s="528">
        <v>601</v>
      </c>
      <c r="J93" s="632">
        <v>526</v>
      </c>
      <c r="K93" s="490"/>
      <c r="L93" s="491"/>
      <c r="M93" s="491"/>
      <c r="N93" s="491"/>
      <c r="O93" s="491"/>
      <c r="P93" s="491"/>
      <c r="Q93" s="491"/>
      <c r="R93" s="491"/>
      <c r="S93" s="491"/>
      <c r="T93" s="491"/>
      <c r="U93" s="491"/>
      <c r="V93" s="491"/>
      <c r="W93" s="491"/>
      <c r="X93" s="491"/>
      <c r="Y93" s="491"/>
      <c r="Z93" s="491"/>
      <c r="AA93" s="491"/>
      <c r="AB93" s="491"/>
      <c r="AC93" s="491"/>
      <c r="AD93" s="491"/>
      <c r="AE93" s="491"/>
      <c r="AF93" s="491"/>
      <c r="AG93" s="491"/>
      <c r="AH93" s="491"/>
      <c r="AI93" s="491"/>
      <c r="AJ93" s="491"/>
      <c r="AK93" s="491"/>
      <c r="AL93" s="491"/>
      <c r="AM93" s="491"/>
      <c r="AN93" s="491"/>
      <c r="AO93" s="491"/>
      <c r="AP93" s="491"/>
      <c r="AQ93" s="491"/>
      <c r="AR93" s="491"/>
      <c r="AS93" s="491"/>
      <c r="AT93" s="491"/>
      <c r="AU93" s="491"/>
      <c r="AV93" s="491"/>
      <c r="AW93" s="491"/>
      <c r="AX93" s="491"/>
      <c r="AY93" s="491"/>
      <c r="AZ93" s="491"/>
      <c r="BA93" s="491"/>
      <c r="BB93" s="491"/>
      <c r="BC93" s="491"/>
      <c r="BD93" s="491"/>
      <c r="BE93" s="491"/>
      <c r="BF93" s="491"/>
      <c r="BG93" s="491"/>
      <c r="BH93" s="491"/>
      <c r="BI93" s="491"/>
      <c r="BJ93" s="491"/>
      <c r="BK93" s="491"/>
      <c r="BL93" s="491"/>
      <c r="BM93" s="491"/>
      <c r="BN93" s="491"/>
      <c r="BO93" s="491"/>
      <c r="BP93" s="491"/>
      <c r="BQ93" s="491"/>
      <c r="BR93" s="491"/>
      <c r="BS93" s="491"/>
      <c r="BT93" s="491"/>
      <c r="BU93" s="491"/>
      <c r="BV93" s="491"/>
      <c r="BW93" s="491"/>
      <c r="BX93" s="491"/>
      <c r="BY93" s="491"/>
      <c r="BZ93" s="491"/>
      <c r="CA93" s="491"/>
      <c r="CB93" s="491"/>
      <c r="CC93" s="491"/>
      <c r="CD93" s="491"/>
      <c r="CE93" s="491"/>
      <c r="CF93" s="491"/>
      <c r="CG93" s="491"/>
      <c r="CH93" s="491"/>
      <c r="CI93" s="491"/>
      <c r="CJ93" s="491"/>
      <c r="CK93" s="491"/>
      <c r="CL93" s="491"/>
      <c r="CM93" s="491"/>
      <c r="CN93" s="491"/>
      <c r="CO93" s="491"/>
      <c r="CP93" s="491"/>
      <c r="CQ93" s="491"/>
      <c r="CR93" s="491"/>
      <c r="CS93" s="491"/>
      <c r="CT93" s="491"/>
      <c r="CU93" s="491"/>
      <c r="CV93" s="491"/>
      <c r="CW93" s="491"/>
      <c r="CX93" s="491"/>
      <c r="CY93" s="491"/>
      <c r="CZ93" s="491"/>
      <c r="DA93" s="491"/>
      <c r="DB93" s="491"/>
      <c r="DC93" s="491"/>
      <c r="DD93" s="491"/>
      <c r="DE93" s="491"/>
      <c r="DF93" s="491"/>
      <c r="DG93" s="491"/>
      <c r="DH93" s="491"/>
      <c r="DI93" s="491"/>
      <c r="DJ93" s="491"/>
      <c r="DK93" s="491"/>
      <c r="DL93" s="491"/>
      <c r="DM93" s="491"/>
      <c r="DN93" s="491"/>
      <c r="DO93" s="491"/>
      <c r="DP93" s="491"/>
      <c r="DQ93" s="491"/>
      <c r="DR93" s="491"/>
      <c r="DS93" s="491"/>
      <c r="DT93" s="491"/>
      <c r="DU93" s="491"/>
      <c r="DV93" s="491"/>
      <c r="DW93" s="491"/>
      <c r="DX93" s="491"/>
      <c r="DY93" s="491"/>
      <c r="DZ93" s="491"/>
      <c r="EA93" s="491"/>
      <c r="EB93" s="491"/>
      <c r="EC93" s="491"/>
      <c r="ED93" s="491"/>
      <c r="EE93" s="491"/>
      <c r="EF93" s="491"/>
      <c r="EG93" s="491"/>
      <c r="EH93" s="491"/>
      <c r="EI93" s="491"/>
      <c r="EJ93" s="491"/>
      <c r="EK93" s="491"/>
      <c r="EL93" s="491"/>
      <c r="EM93" s="491"/>
      <c r="EN93" s="491"/>
      <c r="EO93" s="491"/>
      <c r="EP93" s="491"/>
      <c r="EQ93" s="491"/>
      <c r="ER93" s="491"/>
      <c r="ES93" s="491"/>
      <c r="ET93" s="491"/>
      <c r="EU93" s="491"/>
      <c r="EV93" s="491"/>
      <c r="EW93" s="491"/>
      <c r="EX93" s="491"/>
      <c r="EY93" s="491"/>
      <c r="EZ93" s="491"/>
      <c r="FA93" s="491"/>
      <c r="FB93" s="491"/>
      <c r="FC93" s="491"/>
      <c r="FD93" s="491"/>
      <c r="FE93" s="491"/>
      <c r="FF93" s="491"/>
      <c r="FG93" s="491"/>
      <c r="FH93" s="491"/>
      <c r="FI93" s="491"/>
      <c r="FJ93" s="491"/>
      <c r="FK93" s="491"/>
      <c r="FL93" s="491"/>
      <c r="FM93" s="491"/>
      <c r="FN93" s="491"/>
      <c r="FO93" s="491"/>
      <c r="FP93" s="491"/>
      <c r="FQ93" s="491"/>
      <c r="FR93" s="491"/>
      <c r="FS93" s="491"/>
      <c r="FT93" s="491"/>
      <c r="FU93" s="491"/>
      <c r="FV93" s="491"/>
      <c r="FW93" s="491"/>
      <c r="FX93" s="491"/>
      <c r="FY93" s="491"/>
      <c r="FZ93" s="491"/>
      <c r="GA93" s="491"/>
      <c r="GB93" s="491"/>
      <c r="GC93" s="491"/>
      <c r="GD93" s="491"/>
      <c r="GE93" s="491"/>
      <c r="GF93" s="491"/>
      <c r="GG93" s="491"/>
      <c r="GH93" s="491"/>
      <c r="GI93" s="491"/>
      <c r="GJ93" s="491"/>
      <c r="GK93" s="491"/>
      <c r="GL93" s="491"/>
      <c r="GM93" s="491"/>
      <c r="GN93" s="491"/>
      <c r="GO93" s="491"/>
      <c r="GP93" s="491"/>
      <c r="GQ93" s="491"/>
      <c r="GR93" s="491"/>
      <c r="GS93" s="491"/>
      <c r="GT93" s="491"/>
      <c r="GU93" s="491"/>
      <c r="GV93" s="491"/>
      <c r="GW93" s="491"/>
      <c r="GX93" s="491"/>
      <c r="GY93" s="491"/>
      <c r="GZ93" s="491"/>
      <c r="HA93" s="491"/>
      <c r="HB93" s="491"/>
      <c r="HC93" s="491"/>
      <c r="HD93" s="491"/>
      <c r="HE93" s="491"/>
      <c r="HF93" s="491"/>
      <c r="HG93" s="491"/>
      <c r="HH93" s="491"/>
      <c r="HI93" s="491"/>
      <c r="HJ93" s="491"/>
      <c r="HK93" s="491"/>
      <c r="HL93" s="491"/>
      <c r="HM93" s="491"/>
      <c r="HN93" s="491"/>
      <c r="HO93" s="491"/>
      <c r="HP93" s="491"/>
      <c r="HQ93" s="491"/>
      <c r="HR93" s="491"/>
      <c r="HS93" s="491"/>
      <c r="HT93" s="491"/>
      <c r="HU93" s="491"/>
      <c r="HV93" s="491"/>
      <c r="HW93" s="491"/>
      <c r="HX93" s="491"/>
      <c r="HY93" s="491"/>
      <c r="HZ93" s="491"/>
      <c r="IA93" s="491"/>
      <c r="IB93" s="491"/>
      <c r="IC93" s="491"/>
      <c r="ID93" s="491"/>
      <c r="IE93" s="491"/>
      <c r="IF93" s="491"/>
      <c r="IG93" s="491"/>
      <c r="IH93" s="491"/>
      <c r="II93" s="491"/>
      <c r="IJ93" s="491"/>
      <c r="IK93" s="491"/>
      <c r="IL93" s="491"/>
      <c r="IM93" s="491"/>
      <c r="IN93" s="491"/>
      <c r="IO93" s="491"/>
      <c r="IP93" s="491"/>
      <c r="IQ93" s="491"/>
      <c r="IR93" s="491"/>
      <c r="IS93" s="491"/>
      <c r="IT93" s="491"/>
      <c r="IU93" s="491"/>
      <c r="IV93" s="491"/>
      <c r="IW93" s="492"/>
    </row>
    <row r="94" spans="1:259" s="272" customFormat="1" ht="21" customHeight="1">
      <c r="A94" s="435" t="s">
        <v>1413</v>
      </c>
      <c r="B94" s="681">
        <v>6201</v>
      </c>
      <c r="C94" s="527">
        <v>6735</v>
      </c>
      <c r="D94" s="527">
        <v>6746</v>
      </c>
      <c r="E94" s="681">
        <v>-2897.2785863399995</v>
      </c>
      <c r="F94" s="527">
        <v>-3116</v>
      </c>
      <c r="G94" s="527">
        <v>-3273</v>
      </c>
      <c r="H94" s="681">
        <v>3303.2538057599995</v>
      </c>
      <c r="I94" s="530">
        <v>3620</v>
      </c>
      <c r="J94" s="527">
        <v>3473</v>
      </c>
      <c r="K94" s="493"/>
      <c r="L94" s="494"/>
      <c r="M94" s="494"/>
      <c r="N94" s="494"/>
      <c r="O94" s="494"/>
      <c r="P94" s="494"/>
      <c r="Q94" s="494"/>
      <c r="R94" s="494"/>
      <c r="S94" s="494"/>
      <c r="T94" s="494"/>
      <c r="U94" s="494"/>
      <c r="V94" s="494"/>
      <c r="W94" s="494"/>
      <c r="X94" s="494"/>
      <c r="Y94" s="494"/>
      <c r="Z94" s="494"/>
      <c r="AA94" s="494"/>
      <c r="AB94" s="494"/>
      <c r="AC94" s="494"/>
      <c r="AD94" s="494"/>
      <c r="AE94" s="494"/>
      <c r="AF94" s="494"/>
      <c r="AG94" s="494"/>
      <c r="AH94" s="494"/>
      <c r="AI94" s="494"/>
      <c r="AJ94" s="494"/>
      <c r="AK94" s="494"/>
      <c r="AL94" s="494"/>
      <c r="AM94" s="494"/>
      <c r="AN94" s="494"/>
      <c r="AO94" s="494"/>
      <c r="AP94" s="494"/>
      <c r="AQ94" s="494"/>
      <c r="AR94" s="494"/>
      <c r="AS94" s="494"/>
      <c r="AT94" s="494"/>
      <c r="AU94" s="494"/>
      <c r="AV94" s="494"/>
      <c r="AW94" s="494"/>
      <c r="AX94" s="494"/>
      <c r="AY94" s="494"/>
      <c r="AZ94" s="494"/>
      <c r="BA94" s="494"/>
      <c r="BB94" s="494"/>
      <c r="BC94" s="494"/>
      <c r="BD94" s="494"/>
      <c r="BE94" s="494"/>
      <c r="BF94" s="494"/>
      <c r="BG94" s="494"/>
      <c r="BH94" s="494"/>
      <c r="BI94" s="494"/>
      <c r="BJ94" s="494"/>
      <c r="BK94" s="494"/>
      <c r="BL94" s="494"/>
      <c r="BM94" s="494"/>
      <c r="BN94" s="494"/>
      <c r="BO94" s="494"/>
      <c r="BP94" s="494"/>
      <c r="BQ94" s="494"/>
      <c r="BR94" s="494"/>
      <c r="BS94" s="494"/>
      <c r="BT94" s="494"/>
      <c r="BU94" s="494"/>
      <c r="BV94" s="494"/>
      <c r="BW94" s="494"/>
      <c r="BX94" s="494"/>
      <c r="BY94" s="494"/>
      <c r="BZ94" s="494"/>
      <c r="CA94" s="494"/>
      <c r="CB94" s="494"/>
      <c r="CC94" s="494"/>
      <c r="CD94" s="494"/>
      <c r="CE94" s="494"/>
      <c r="CF94" s="494"/>
      <c r="CG94" s="494"/>
      <c r="CH94" s="494"/>
      <c r="CI94" s="494"/>
      <c r="CJ94" s="494"/>
      <c r="CK94" s="494"/>
      <c r="CL94" s="494"/>
      <c r="CM94" s="494"/>
      <c r="CN94" s="494"/>
      <c r="CO94" s="494"/>
      <c r="CP94" s="494"/>
      <c r="CQ94" s="494"/>
      <c r="CR94" s="494"/>
      <c r="CS94" s="494"/>
      <c r="CT94" s="494"/>
      <c r="CU94" s="494"/>
      <c r="CV94" s="494"/>
      <c r="CW94" s="494"/>
      <c r="CX94" s="494"/>
      <c r="CY94" s="494"/>
      <c r="CZ94" s="494"/>
      <c r="DA94" s="494"/>
      <c r="DB94" s="494"/>
      <c r="DC94" s="494"/>
      <c r="DD94" s="494"/>
      <c r="DE94" s="494"/>
      <c r="DF94" s="494"/>
      <c r="DG94" s="494"/>
      <c r="DH94" s="494"/>
      <c r="DI94" s="494"/>
      <c r="DJ94" s="494"/>
      <c r="DK94" s="494"/>
      <c r="DL94" s="494"/>
      <c r="DM94" s="494"/>
      <c r="DN94" s="494"/>
      <c r="DO94" s="494"/>
      <c r="DP94" s="494"/>
      <c r="DQ94" s="494"/>
      <c r="DR94" s="494"/>
      <c r="DS94" s="494"/>
      <c r="DT94" s="494"/>
      <c r="DU94" s="494"/>
      <c r="DV94" s="494"/>
      <c r="DW94" s="494"/>
      <c r="DX94" s="494"/>
      <c r="DY94" s="494"/>
      <c r="DZ94" s="494"/>
      <c r="EA94" s="494"/>
      <c r="EB94" s="494"/>
      <c r="EC94" s="494"/>
      <c r="ED94" s="494"/>
      <c r="EE94" s="494"/>
      <c r="EF94" s="494"/>
      <c r="EG94" s="494"/>
      <c r="EH94" s="494"/>
      <c r="EI94" s="494"/>
      <c r="EJ94" s="494"/>
      <c r="EK94" s="494"/>
      <c r="EL94" s="494"/>
      <c r="EM94" s="494"/>
      <c r="EN94" s="494"/>
      <c r="EO94" s="494"/>
      <c r="EP94" s="494"/>
      <c r="EQ94" s="494"/>
      <c r="ER94" s="494"/>
      <c r="ES94" s="494"/>
      <c r="ET94" s="494"/>
      <c r="EU94" s="494"/>
      <c r="EV94" s="494"/>
      <c r="EW94" s="494"/>
      <c r="EX94" s="494"/>
      <c r="EY94" s="494"/>
      <c r="EZ94" s="494"/>
      <c r="FA94" s="494"/>
      <c r="FB94" s="494"/>
      <c r="FC94" s="494"/>
      <c r="FD94" s="494"/>
      <c r="FE94" s="494"/>
      <c r="FF94" s="494"/>
      <c r="FG94" s="494"/>
      <c r="FH94" s="494"/>
      <c r="FI94" s="494"/>
      <c r="FJ94" s="494"/>
      <c r="FK94" s="494"/>
      <c r="FL94" s="494"/>
      <c r="FM94" s="494"/>
      <c r="FN94" s="494"/>
      <c r="FO94" s="494"/>
      <c r="FP94" s="494"/>
      <c r="FQ94" s="494"/>
      <c r="FR94" s="494"/>
      <c r="FS94" s="494"/>
      <c r="FT94" s="494"/>
      <c r="FU94" s="494"/>
      <c r="FV94" s="494"/>
      <c r="FW94" s="494"/>
      <c r="FX94" s="494"/>
      <c r="FY94" s="494"/>
      <c r="FZ94" s="494"/>
      <c r="GA94" s="494"/>
      <c r="GB94" s="494"/>
      <c r="GC94" s="494"/>
      <c r="GD94" s="494"/>
      <c r="GE94" s="494"/>
      <c r="GF94" s="494"/>
      <c r="GG94" s="494"/>
      <c r="GH94" s="494"/>
      <c r="GI94" s="494"/>
      <c r="GJ94" s="494"/>
      <c r="GK94" s="494"/>
      <c r="GL94" s="494"/>
      <c r="GM94" s="494"/>
      <c r="GN94" s="494"/>
      <c r="GO94" s="494"/>
      <c r="GP94" s="494"/>
      <c r="GQ94" s="494"/>
      <c r="GR94" s="494"/>
      <c r="GS94" s="494"/>
      <c r="GT94" s="494"/>
      <c r="GU94" s="494"/>
      <c r="GV94" s="494"/>
      <c r="GW94" s="494"/>
      <c r="GX94" s="494"/>
      <c r="GY94" s="494"/>
      <c r="GZ94" s="494"/>
      <c r="HA94" s="494"/>
      <c r="HB94" s="494"/>
      <c r="HC94" s="494"/>
      <c r="HD94" s="494"/>
      <c r="HE94" s="494"/>
      <c r="HF94" s="494"/>
      <c r="HG94" s="494"/>
      <c r="HH94" s="494"/>
      <c r="HI94" s="494"/>
      <c r="HJ94" s="494"/>
      <c r="HK94" s="494"/>
      <c r="HL94" s="494"/>
      <c r="HM94" s="494"/>
      <c r="HN94" s="494"/>
      <c r="HO94" s="494"/>
      <c r="HP94" s="494"/>
      <c r="HQ94" s="494"/>
      <c r="HR94" s="494"/>
      <c r="HS94" s="494"/>
      <c r="HT94" s="494"/>
      <c r="HU94" s="494"/>
      <c r="HV94" s="494"/>
      <c r="HW94" s="494"/>
      <c r="HX94" s="494"/>
      <c r="HY94" s="494"/>
      <c r="HZ94" s="494"/>
      <c r="IA94" s="494"/>
      <c r="IB94" s="494"/>
      <c r="IC94" s="494"/>
      <c r="ID94" s="494"/>
      <c r="IE94" s="494"/>
      <c r="IF94" s="494"/>
      <c r="IG94" s="494"/>
      <c r="IH94" s="494"/>
      <c r="II94" s="494"/>
      <c r="IJ94" s="494"/>
      <c r="IK94" s="494"/>
      <c r="IL94" s="494"/>
      <c r="IM94" s="494"/>
      <c r="IN94" s="494"/>
      <c r="IO94" s="494"/>
      <c r="IP94" s="494"/>
      <c r="IQ94" s="494"/>
      <c r="IR94" s="494"/>
      <c r="IS94" s="494"/>
      <c r="IT94" s="494"/>
      <c r="IU94" s="494"/>
      <c r="IV94" s="494"/>
      <c r="IW94" s="495"/>
      <c r="IX94" s="273"/>
      <c r="IY94" s="273"/>
    </row>
    <row r="95" spans="1:259" s="106" customFormat="1" ht="7.5" customHeight="1">
      <c r="A95" s="101"/>
      <c r="B95" s="107"/>
      <c r="C95" s="107"/>
      <c r="D95" s="107"/>
      <c r="E95" s="108"/>
      <c r="F95" s="108"/>
      <c r="G95" s="107"/>
    </row>
    <row r="96" spans="1:259" s="289" customFormat="1" ht="12.75" customHeight="1">
      <c r="A96" s="2546" t="s">
        <v>567</v>
      </c>
      <c r="B96" s="2546"/>
      <c r="C96" s="2546"/>
      <c r="D96" s="2546"/>
      <c r="E96" s="2546"/>
      <c r="F96" s="2546"/>
      <c r="G96" s="2546"/>
      <c r="H96" s="2546"/>
      <c r="I96" s="2546"/>
      <c r="J96" s="2546"/>
    </row>
    <row r="97" spans="1:13" s="98" customFormat="1" ht="22.5" customHeight="1">
      <c r="A97" s="621"/>
      <c r="B97" s="622"/>
      <c r="C97" s="622"/>
      <c r="D97" s="622"/>
      <c r="E97" s="622"/>
      <c r="F97" s="622"/>
      <c r="G97" s="622"/>
      <c r="H97" s="622"/>
      <c r="I97" s="622"/>
      <c r="J97" s="622"/>
    </row>
    <row r="98" spans="1:13" s="485" customFormat="1" ht="18.75" customHeight="1">
      <c r="A98" s="2541" t="s">
        <v>1043</v>
      </c>
      <c r="B98" s="2541"/>
      <c r="C98" s="2541"/>
      <c r="D98" s="2541"/>
      <c r="E98" s="2541"/>
      <c r="F98" s="2541"/>
      <c r="G98" s="2541"/>
      <c r="H98" s="2541"/>
      <c r="I98" s="2541"/>
      <c r="J98" s="2541"/>
    </row>
    <row r="99" spans="1:13" s="50" customFormat="1" ht="12.75" customHeight="1"/>
    <row r="100" spans="1:13" s="52" customFormat="1" ht="11.25" customHeight="1">
      <c r="A100" s="355"/>
      <c r="B100" s="1200" t="s">
        <v>3</v>
      </c>
      <c r="C100" s="156" t="s">
        <v>6</v>
      </c>
      <c r="D100" s="156" t="s">
        <v>2</v>
      </c>
      <c r="E100" s="155" t="s">
        <v>5</v>
      </c>
      <c r="F100" s="155" t="s">
        <v>3</v>
      </c>
      <c r="G100" s="155" t="s">
        <v>6</v>
      </c>
      <c r="H100" s="156" t="s">
        <v>2</v>
      </c>
      <c r="I100" s="155" t="s">
        <v>5</v>
      </c>
      <c r="J100" s="155" t="s">
        <v>3</v>
      </c>
    </row>
    <row r="101" spans="1:13" s="52" customFormat="1" ht="12" customHeight="1">
      <c r="A101" s="68" t="s">
        <v>1</v>
      </c>
      <c r="B101" s="1883" t="s">
        <v>1363</v>
      </c>
      <c r="C101" s="357" t="s">
        <v>1363</v>
      </c>
      <c r="D101" s="356" t="s">
        <v>1363</v>
      </c>
      <c r="E101" s="356" t="s">
        <v>1363</v>
      </c>
      <c r="F101" s="357" t="s">
        <v>1069</v>
      </c>
      <c r="G101" s="357" t="s">
        <v>1069</v>
      </c>
      <c r="H101" s="356" t="s">
        <v>1069</v>
      </c>
      <c r="I101" s="356" t="s">
        <v>1069</v>
      </c>
      <c r="J101" s="356" t="s">
        <v>213</v>
      </c>
    </row>
    <row r="102" spans="1:13" s="52" customFormat="1" ht="12" customHeight="1">
      <c r="A102" s="417" t="s">
        <v>566</v>
      </c>
      <c r="B102" s="1201">
        <v>2084</v>
      </c>
      <c r="C102" s="359">
        <v>2156.6</v>
      </c>
      <c r="D102" s="359">
        <v>2377</v>
      </c>
      <c r="E102" s="359">
        <v>2438</v>
      </c>
      <c r="F102" s="359">
        <v>2553</v>
      </c>
      <c r="G102" s="359">
        <v>2601</v>
      </c>
      <c r="H102" s="359">
        <v>2665</v>
      </c>
      <c r="I102" s="359">
        <v>2536</v>
      </c>
      <c r="J102" s="359">
        <v>2583.5524888679997</v>
      </c>
    </row>
    <row r="103" spans="1:13" s="1756" customFormat="1" ht="12" customHeight="1">
      <c r="A103" s="418" t="s">
        <v>524</v>
      </c>
      <c r="B103" s="1202">
        <v>2357</v>
      </c>
      <c r="C103" s="362">
        <v>2901</v>
      </c>
      <c r="D103" s="362">
        <v>3044</v>
      </c>
      <c r="E103" s="362">
        <v>2580</v>
      </c>
      <c r="F103" s="362">
        <v>3065</v>
      </c>
      <c r="G103" s="362">
        <v>3601</v>
      </c>
      <c r="H103" s="362">
        <v>3470</v>
      </c>
      <c r="I103" s="362">
        <v>3238</v>
      </c>
      <c r="J103" s="362">
        <v>3314.3294520549998</v>
      </c>
    </row>
    <row r="104" spans="1:13" s="52" customFormat="1" ht="12" customHeight="1">
      <c r="A104" s="418" t="s">
        <v>526</v>
      </c>
      <c r="B104" s="1202">
        <v>9539</v>
      </c>
      <c r="C104" s="362">
        <v>8578.6</v>
      </c>
      <c r="D104" s="362">
        <v>7684</v>
      </c>
      <c r="E104" s="362">
        <v>8838</v>
      </c>
      <c r="F104" s="362">
        <v>11643</v>
      </c>
      <c r="G104" s="362">
        <v>8719</v>
      </c>
      <c r="H104" s="362">
        <v>10009</v>
      </c>
      <c r="I104" s="362">
        <v>10645</v>
      </c>
      <c r="J104" s="362">
        <v>14851.194756653</v>
      </c>
    </row>
    <row r="105" spans="1:13" s="52" customFormat="1" ht="12" customHeight="1">
      <c r="A105" s="418" t="s">
        <v>631</v>
      </c>
      <c r="B105" s="1202">
        <v>1</v>
      </c>
      <c r="C105" s="362">
        <v>0</v>
      </c>
      <c r="D105" s="362">
        <v>0</v>
      </c>
      <c r="E105" s="362">
        <v>0</v>
      </c>
      <c r="F105" s="362">
        <v>0</v>
      </c>
      <c r="G105" s="362">
        <v>0</v>
      </c>
      <c r="H105" s="362">
        <v>0</v>
      </c>
      <c r="I105" s="362">
        <v>0</v>
      </c>
      <c r="J105" s="362">
        <v>0</v>
      </c>
    </row>
    <row r="106" spans="1:13" s="93" customFormat="1" ht="20.100000000000001" customHeight="1">
      <c r="A106" s="421" t="s">
        <v>455</v>
      </c>
      <c r="B106" s="1203">
        <v>13982</v>
      </c>
      <c r="C106" s="592">
        <v>13636.2</v>
      </c>
      <c r="D106" s="592">
        <v>13105</v>
      </c>
      <c r="E106" s="592">
        <v>13856</v>
      </c>
      <c r="F106" s="592">
        <v>17261</v>
      </c>
      <c r="G106" s="592">
        <v>14921</v>
      </c>
      <c r="H106" s="592">
        <v>16144</v>
      </c>
      <c r="I106" s="592">
        <v>16419</v>
      </c>
      <c r="J106" s="592">
        <v>20749.076697575998</v>
      </c>
    </row>
    <row r="107" spans="1:13" s="52" customFormat="1" ht="5.0999999999999996" customHeight="1">
      <c r="A107" s="338"/>
      <c r="B107" s="419"/>
      <c r="C107" s="419"/>
      <c r="D107" s="419"/>
      <c r="E107" s="419"/>
      <c r="F107" s="419"/>
      <c r="G107" s="419"/>
      <c r="H107" s="419"/>
      <c r="I107" s="420"/>
      <c r="J107" s="419"/>
      <c r="K107" s="419"/>
      <c r="L107" s="419"/>
      <c r="M107" s="420"/>
    </row>
    <row r="108" spans="1:13" s="470" customFormat="1" ht="12" customHeight="1">
      <c r="A108" s="468" t="s">
        <v>315</v>
      </c>
      <c r="B108" s="1204">
        <v>3303</v>
      </c>
      <c r="C108" s="419">
        <v>3620</v>
      </c>
      <c r="D108" s="419">
        <v>3385</v>
      </c>
      <c r="E108" s="419">
        <v>3592</v>
      </c>
      <c r="F108" s="419">
        <v>3473</v>
      </c>
      <c r="G108" s="419">
        <v>3855</v>
      </c>
      <c r="H108" s="419">
        <v>4196</v>
      </c>
      <c r="I108" s="419">
        <v>4424</v>
      </c>
      <c r="J108" s="419">
        <v>4769.6611369639995</v>
      </c>
      <c r="K108" s="469"/>
      <c r="L108" s="419"/>
      <c r="M108" s="419"/>
    </row>
    <row r="109" spans="1:13" s="52" customFormat="1" ht="12" customHeight="1">
      <c r="A109" s="338" t="s">
        <v>305</v>
      </c>
      <c r="B109" s="1204">
        <v>6615</v>
      </c>
      <c r="C109" s="419">
        <v>6109</v>
      </c>
      <c r="D109" s="419">
        <v>6091</v>
      </c>
      <c r="E109" s="419">
        <v>6322</v>
      </c>
      <c r="F109" s="420">
        <v>9691</v>
      </c>
      <c r="G109" s="420">
        <v>9146</v>
      </c>
      <c r="H109" s="420">
        <v>9183</v>
      </c>
      <c r="I109" s="420">
        <v>9362</v>
      </c>
      <c r="J109" s="420">
        <v>11295.272000000001</v>
      </c>
      <c r="K109" s="420"/>
      <c r="L109" s="420"/>
      <c r="M109" s="420"/>
    </row>
    <row r="110" spans="1:13" ht="7.5" customHeight="1"/>
    <row r="111" spans="1:13" s="292" customFormat="1" ht="19.5" customHeight="1">
      <c r="A111" s="2546" t="s">
        <v>968</v>
      </c>
      <c r="B111" s="2546"/>
      <c r="C111" s="2546"/>
      <c r="D111" s="2546"/>
      <c r="E111" s="2546"/>
      <c r="F111" s="2546"/>
      <c r="G111" s="2546"/>
      <c r="H111" s="2546"/>
      <c r="I111" s="2546"/>
      <c r="J111" s="2546"/>
    </row>
    <row r="113" spans="1:19" s="485" customFormat="1" ht="18.75" customHeight="1">
      <c r="A113" s="484" t="s">
        <v>1044</v>
      </c>
    </row>
    <row r="114" spans="1:19" s="50" customFormat="1" ht="12.75" customHeight="1"/>
    <row r="115" spans="1:19" s="52" customFormat="1" ht="11.25" customHeight="1">
      <c r="A115" s="355"/>
      <c r="B115" s="1200" t="s">
        <v>3</v>
      </c>
      <c r="C115" s="156" t="s">
        <v>6</v>
      </c>
      <c r="D115" s="156" t="s">
        <v>2</v>
      </c>
      <c r="E115" s="155" t="s">
        <v>5</v>
      </c>
      <c r="F115" s="155" t="s">
        <v>3</v>
      </c>
      <c r="G115" s="155" t="s">
        <v>6</v>
      </c>
      <c r="H115" s="156" t="s">
        <v>2</v>
      </c>
      <c r="I115" s="155" t="s">
        <v>5</v>
      </c>
      <c r="J115" s="155" t="s">
        <v>3</v>
      </c>
    </row>
    <row r="116" spans="1:19" s="52" customFormat="1" ht="12" customHeight="1">
      <c r="A116" s="68" t="s">
        <v>1</v>
      </c>
      <c r="B116" s="1883" t="s">
        <v>1363</v>
      </c>
      <c r="C116" s="357" t="s">
        <v>1363</v>
      </c>
      <c r="D116" s="356" t="s">
        <v>1363</v>
      </c>
      <c r="E116" s="356" t="s">
        <v>1363</v>
      </c>
      <c r="F116" s="356" t="s">
        <v>1069</v>
      </c>
      <c r="G116" s="356" t="s">
        <v>1069</v>
      </c>
      <c r="H116" s="356" t="s">
        <v>1069</v>
      </c>
      <c r="I116" s="356" t="s">
        <v>1069</v>
      </c>
      <c r="J116" s="356" t="s">
        <v>213</v>
      </c>
    </row>
    <row r="117" spans="1:19" s="52" customFormat="1" ht="21" customHeight="1">
      <c r="A117" s="465" t="s">
        <v>446</v>
      </c>
      <c r="B117" s="1205">
        <v>20184</v>
      </c>
      <c r="C117" s="629">
        <v>21870</v>
      </c>
      <c r="D117" s="629">
        <v>20552</v>
      </c>
      <c r="E117" s="466">
        <v>21006</v>
      </c>
      <c r="F117" s="348">
        <v>23733</v>
      </c>
      <c r="G117" s="348">
        <v>22634</v>
      </c>
      <c r="H117" s="348">
        <v>24382.527420000002</v>
      </c>
      <c r="I117" s="348">
        <v>24364.663159</v>
      </c>
      <c r="J117" s="348">
        <v>27625.156276000002</v>
      </c>
      <c r="K117" s="623"/>
    </row>
    <row r="118" spans="1:19" s="52" customFormat="1" ht="12" customHeight="1">
      <c r="A118" s="365" t="s">
        <v>262</v>
      </c>
      <c r="B118" s="1206">
        <v>-8665</v>
      </c>
      <c r="C118" s="626">
        <v>-10012.4</v>
      </c>
      <c r="D118" s="626">
        <v>-9848</v>
      </c>
      <c r="E118" s="407">
        <v>-9990</v>
      </c>
      <c r="F118" s="366">
        <v>-9790</v>
      </c>
      <c r="G118" s="366">
        <v>-9337</v>
      </c>
      <c r="H118" s="366">
        <v>-9751.7394700000004</v>
      </c>
      <c r="I118" s="350">
        <v>-9690.16309</v>
      </c>
      <c r="J118" s="366">
        <v>-10054.745800000001</v>
      </c>
    </row>
    <row r="119" spans="1:19" s="93" customFormat="1" ht="12" customHeight="1">
      <c r="A119" s="172" t="s">
        <v>263</v>
      </c>
      <c r="B119" s="1207">
        <v>11519</v>
      </c>
      <c r="C119" s="630">
        <v>11857.6</v>
      </c>
      <c r="D119" s="630">
        <v>10704</v>
      </c>
      <c r="E119" s="422">
        <v>11016</v>
      </c>
      <c r="F119" s="423">
        <v>13943</v>
      </c>
      <c r="G119" s="423">
        <v>13297</v>
      </c>
      <c r="H119" s="423">
        <v>14630.787950000002</v>
      </c>
      <c r="I119" s="423">
        <v>14674.500067999999</v>
      </c>
      <c r="J119" s="423">
        <v>17570.410476000001</v>
      </c>
    </row>
    <row r="120" spans="1:19" s="52" customFormat="1" ht="12" customHeight="1">
      <c r="A120" s="171" t="s">
        <v>264</v>
      </c>
      <c r="B120" s="1208">
        <v>-2527</v>
      </c>
      <c r="C120" s="627">
        <v>-2058</v>
      </c>
      <c r="D120" s="627">
        <v>-2099</v>
      </c>
      <c r="E120" s="411">
        <v>-2210</v>
      </c>
      <c r="F120" s="1763">
        <v>-2139</v>
      </c>
      <c r="G120" s="1763">
        <v>-2049</v>
      </c>
      <c r="H120" s="1763">
        <v>-2124.278824</v>
      </c>
      <c r="I120" s="1763">
        <v>-2050.4526289999999</v>
      </c>
      <c r="J120" s="1763">
        <v>-2315.160488</v>
      </c>
      <c r="K120" s="2252"/>
    </row>
    <row r="121" spans="1:19" s="93" customFormat="1" ht="12" customHeight="1">
      <c r="A121" s="364" t="s">
        <v>595</v>
      </c>
      <c r="B121" s="1209">
        <v>55.4</v>
      </c>
      <c r="C121" s="1637">
        <v>55.2</v>
      </c>
      <c r="D121" s="412">
        <v>58.1</v>
      </c>
      <c r="E121" s="412">
        <v>58.1</v>
      </c>
      <c r="F121" s="412">
        <v>50.3</v>
      </c>
      <c r="G121" s="412">
        <v>50.3</v>
      </c>
      <c r="H121" s="412">
        <v>48.7</v>
      </c>
      <c r="I121" s="412">
        <v>48.187100000000001</v>
      </c>
      <c r="J121" s="412">
        <v>44.8</v>
      </c>
    </row>
    <row r="122" spans="1:19" s="93" customFormat="1" ht="7.5" customHeight="1">
      <c r="A122" s="364"/>
      <c r="B122" s="1210"/>
      <c r="C122" s="631"/>
      <c r="D122" s="631"/>
      <c r="E122" s="424"/>
      <c r="F122" s="414"/>
      <c r="G122" s="414"/>
      <c r="H122" s="414"/>
      <c r="I122" s="415"/>
      <c r="J122" s="414"/>
    </row>
    <row r="123" spans="1:19" s="52" customFormat="1" ht="12" customHeight="1">
      <c r="A123" s="171" t="s">
        <v>265</v>
      </c>
      <c r="B123" s="1208">
        <v>10070</v>
      </c>
      <c r="C123" s="627">
        <v>10675</v>
      </c>
      <c r="D123" s="627">
        <v>9396</v>
      </c>
      <c r="E123" s="411">
        <v>10259</v>
      </c>
      <c r="F123" s="340">
        <v>13551</v>
      </c>
      <c r="G123" s="340">
        <v>12144</v>
      </c>
      <c r="H123" s="340">
        <v>12807.275625</v>
      </c>
      <c r="I123" s="340">
        <v>13447.910028</v>
      </c>
      <c r="J123" s="340">
        <v>16061.693796</v>
      </c>
    </row>
    <row r="124" spans="1:19" s="93" customFormat="1" ht="12" customHeight="1">
      <c r="A124" s="365" t="s">
        <v>117</v>
      </c>
      <c r="B124" s="1211">
        <v>105.3</v>
      </c>
      <c r="C124" s="1639">
        <v>104</v>
      </c>
      <c r="D124" s="416">
        <v>103.9</v>
      </c>
      <c r="E124" s="416">
        <v>106.9</v>
      </c>
      <c r="F124" s="425">
        <v>107.4</v>
      </c>
      <c r="G124" s="425">
        <v>104</v>
      </c>
      <c r="H124" s="425">
        <v>101.2</v>
      </c>
      <c r="I124" s="425">
        <v>103.3814</v>
      </c>
      <c r="J124" s="425">
        <v>102.9</v>
      </c>
    </row>
    <row r="125" spans="1:19" ht="7.5" customHeight="1">
      <c r="C125" s="94"/>
    </row>
    <row r="126" spans="1:19" s="292" customFormat="1" ht="12.2" customHeight="1">
      <c r="A126" s="2546" t="s">
        <v>1256</v>
      </c>
      <c r="B126" s="2546"/>
      <c r="C126" s="2546"/>
      <c r="D126" s="2546"/>
      <c r="E126" s="2546"/>
      <c r="F126" s="2546"/>
      <c r="G126" s="2546"/>
      <c r="H126" s="2546"/>
      <c r="I126" s="2546"/>
      <c r="J126" s="2546"/>
    </row>
    <row r="127" spans="1:19" s="98" customFormat="1" ht="22.5" customHeight="1">
      <c r="A127" s="2304"/>
      <c r="B127" s="1918"/>
      <c r="C127" s="1918"/>
      <c r="D127" s="1918"/>
      <c r="E127" s="1918"/>
      <c r="F127" s="1918"/>
      <c r="G127" s="1918"/>
      <c r="H127" s="1918"/>
      <c r="I127" s="1918"/>
      <c r="J127" s="1918"/>
    </row>
    <row r="128" spans="1:19" s="485" customFormat="1" ht="36" customHeight="1">
      <c r="A128" s="2549" t="s">
        <v>1045</v>
      </c>
      <c r="B128" s="2549"/>
      <c r="C128" s="2549"/>
      <c r="D128" s="2549"/>
      <c r="E128" s="2549"/>
      <c r="F128" s="2549"/>
      <c r="G128" s="2549"/>
      <c r="H128" s="2549"/>
      <c r="I128" s="2549"/>
      <c r="J128" s="2549"/>
      <c r="L128" s="2550"/>
      <c r="M128" s="2550"/>
      <c r="N128" s="2550"/>
      <c r="O128" s="2550"/>
      <c r="P128" s="2550"/>
      <c r="Q128" s="2550"/>
      <c r="R128" s="2550"/>
      <c r="S128" s="2550"/>
    </row>
    <row r="129" spans="1:1" s="50" customFormat="1" ht="9" customHeight="1"/>
    <row r="130" spans="1:1" s="50" customFormat="1" ht="12.75" customHeight="1">
      <c r="A130" s="2474" t="s">
        <v>1913</v>
      </c>
    </row>
    <row r="131" spans="1:1" s="50" customFormat="1" ht="12.75" customHeight="1"/>
    <row r="132" spans="1:1" s="50" customFormat="1" ht="12.75" customHeight="1"/>
    <row r="133" spans="1:1" s="50" customFormat="1" ht="12.75" customHeight="1"/>
    <row r="134" spans="1:1" s="50" customFormat="1" ht="12.75" customHeight="1"/>
    <row r="135" spans="1:1" s="50" customFormat="1" ht="12.75" customHeight="1"/>
    <row r="136" spans="1:1" s="50" customFormat="1" ht="12.75" customHeight="1"/>
    <row r="137" spans="1:1" s="50" customFormat="1" ht="12.75" customHeight="1"/>
    <row r="138" spans="1:1" s="50" customFormat="1" ht="12.75" customHeight="1"/>
    <row r="139" spans="1:1" s="50" customFormat="1" ht="12.75" customHeight="1"/>
    <row r="140" spans="1:1" s="50" customFormat="1" ht="12.75" customHeight="1"/>
    <row r="141" spans="1:1" s="50" customFormat="1" ht="12.75" customHeight="1"/>
    <row r="142" spans="1:1" s="50" customFormat="1" ht="12.75" customHeight="1"/>
    <row r="143" spans="1:1" s="50" customFormat="1" ht="12.75" customHeight="1"/>
    <row r="144" spans="1:1" s="50" customFormat="1" ht="12.75" customHeight="1"/>
    <row r="145" spans="1:11" s="50" customFormat="1" ht="12.75" customHeight="1"/>
    <row r="146" spans="1:11" s="50" customFormat="1" ht="12.75" customHeight="1"/>
    <row r="147" spans="1:11" s="50" customFormat="1" ht="12.75" customHeight="1"/>
    <row r="148" spans="1:11" s="50" customFormat="1" ht="12.75" customHeight="1"/>
    <row r="149" spans="1:11" s="50" customFormat="1" ht="12.75" customHeight="1"/>
    <row r="150" spans="1:11" s="50" customFormat="1" ht="12.75" customHeight="1"/>
    <row r="151" spans="1:11" s="50" customFormat="1" ht="12.75" customHeight="1"/>
    <row r="152" spans="1:11" s="50" customFormat="1" ht="12.75" customHeight="1"/>
    <row r="153" spans="1:11" s="50" customFormat="1" ht="12.75" customHeight="1"/>
    <row r="154" spans="1:11" s="50" customFormat="1" ht="12.75" customHeight="1"/>
    <row r="155" spans="1:11" s="289" customFormat="1" ht="21" customHeight="1">
      <c r="A155" s="2546" t="s">
        <v>1912</v>
      </c>
      <c r="B155" s="2546"/>
      <c r="C155" s="2546"/>
      <c r="D155" s="2546"/>
      <c r="E155" s="2546"/>
      <c r="F155" s="2546"/>
      <c r="G155" s="2546"/>
      <c r="H155" s="2546"/>
      <c r="I155" s="2546"/>
      <c r="J155" s="2546"/>
    </row>
    <row r="156" spans="1:11" s="289" customFormat="1" ht="12.75" customHeight="1">
      <c r="A156" s="2542" t="s">
        <v>1063</v>
      </c>
      <c r="B156" s="2542"/>
      <c r="C156" s="2542"/>
      <c r="D156" s="2542"/>
      <c r="E156" s="2542"/>
      <c r="F156" s="2542"/>
      <c r="G156" s="2542"/>
      <c r="H156" s="2542"/>
      <c r="I156" s="2542"/>
      <c r="J156" s="2542"/>
      <c r="K156" s="1510"/>
    </row>
    <row r="157" spans="1:11" s="98" customFormat="1" ht="22.5" customHeight="1">
      <c r="A157" s="621"/>
      <c r="B157" s="622"/>
      <c r="C157" s="622"/>
      <c r="D157" s="622"/>
      <c r="E157" s="622"/>
      <c r="F157" s="622"/>
      <c r="G157" s="622"/>
      <c r="H157" s="622"/>
      <c r="I157" s="622"/>
      <c r="J157" s="622"/>
    </row>
    <row r="158" spans="1:11" s="584" customFormat="1" ht="18.75" customHeight="1">
      <c r="A158" s="585" t="s">
        <v>1046</v>
      </c>
    </row>
    <row r="159" spans="1:11" s="583" customFormat="1" ht="12.75" customHeight="1"/>
    <row r="160" spans="1:11" s="581" customFormat="1" ht="11.25" customHeight="1">
      <c r="A160" s="582"/>
      <c r="B160" s="1200" t="s">
        <v>3</v>
      </c>
      <c r="C160" s="550" t="s">
        <v>6</v>
      </c>
      <c r="D160" s="550" t="s">
        <v>1661</v>
      </c>
      <c r="E160" s="549" t="s">
        <v>5</v>
      </c>
      <c r="F160" s="550" t="s">
        <v>3</v>
      </c>
      <c r="G160" s="549" t="s">
        <v>6</v>
      </c>
      <c r="H160" s="549" t="s">
        <v>2</v>
      </c>
      <c r="I160" s="549" t="s">
        <v>5</v>
      </c>
      <c r="J160" s="549" t="s">
        <v>3</v>
      </c>
    </row>
    <row r="161" spans="1:10" s="574" customFormat="1" ht="13.5" customHeight="1">
      <c r="A161" s="580" t="s">
        <v>1</v>
      </c>
      <c r="B161" s="1883" t="s">
        <v>1363</v>
      </c>
      <c r="C161" s="804" t="s">
        <v>1363</v>
      </c>
      <c r="D161" s="804" t="s">
        <v>1363</v>
      </c>
      <c r="E161" s="579" t="s">
        <v>1363</v>
      </c>
      <c r="F161" s="579" t="s">
        <v>1069</v>
      </c>
      <c r="G161" s="579" t="s">
        <v>1069</v>
      </c>
      <c r="H161" s="579" t="s">
        <v>1069</v>
      </c>
      <c r="I161" s="579" t="s">
        <v>1069</v>
      </c>
      <c r="J161" s="579" t="s">
        <v>213</v>
      </c>
    </row>
    <row r="162" spans="1:10" s="574" customFormat="1" ht="12" customHeight="1">
      <c r="A162" s="578" t="s">
        <v>1477</v>
      </c>
      <c r="B162" s="1214">
        <v>-282</v>
      </c>
      <c r="C162" s="1645">
        <v>-272</v>
      </c>
      <c r="D162" s="1645">
        <v>-290</v>
      </c>
      <c r="E162" s="577">
        <v>-262</v>
      </c>
      <c r="F162" s="577">
        <v>-270</v>
      </c>
      <c r="G162" s="577">
        <v>-275</v>
      </c>
      <c r="H162" s="577">
        <v>-299</v>
      </c>
      <c r="I162" s="577">
        <v>-295</v>
      </c>
      <c r="J162" s="577">
        <v>-266</v>
      </c>
    </row>
    <row r="163" spans="1:10" s="574" customFormat="1" ht="12" customHeight="1">
      <c r="A163" s="572" t="s">
        <v>1478</v>
      </c>
      <c r="B163" s="1215">
        <v>-381</v>
      </c>
      <c r="C163" s="1646">
        <v>-360</v>
      </c>
      <c r="D163" s="1646">
        <v>-347</v>
      </c>
      <c r="E163" s="576">
        <v>-349</v>
      </c>
      <c r="F163" s="576">
        <v>-364</v>
      </c>
      <c r="G163" s="576">
        <v>-347</v>
      </c>
      <c r="H163" s="576">
        <v>-358</v>
      </c>
      <c r="I163" s="576">
        <v>-343</v>
      </c>
      <c r="J163" s="576">
        <v>-320</v>
      </c>
    </row>
    <row r="164" spans="1:10" s="574" customFormat="1" ht="12" customHeight="1">
      <c r="A164" s="575" t="s">
        <v>525</v>
      </c>
      <c r="B164" s="1216"/>
      <c r="C164" s="1647"/>
      <c r="D164" s="1647"/>
      <c r="E164" s="571"/>
      <c r="F164" s="571"/>
      <c r="G164" s="571"/>
      <c r="H164" s="571"/>
      <c r="I164" s="571"/>
      <c r="J164" s="571"/>
    </row>
    <row r="165" spans="1:10" s="574" customFormat="1" ht="12" customHeight="1">
      <c r="A165" s="573" t="s">
        <v>172</v>
      </c>
      <c r="B165" s="1216">
        <v>-225</v>
      </c>
      <c r="C165" s="1647">
        <v>-129</v>
      </c>
      <c r="D165" s="1647">
        <v>-128</v>
      </c>
      <c r="E165" s="571">
        <v>-137</v>
      </c>
      <c r="F165" s="571">
        <v>-135</v>
      </c>
      <c r="G165" s="571">
        <v>-161</v>
      </c>
      <c r="H165" s="571">
        <v>-164</v>
      </c>
      <c r="I165" s="571">
        <v>-166</v>
      </c>
      <c r="J165" s="571">
        <v>-126</v>
      </c>
    </row>
    <row r="166" spans="1:10" s="567" customFormat="1" ht="12" customHeight="1">
      <c r="A166" s="573" t="s">
        <v>1073</v>
      </c>
      <c r="B166" s="1216">
        <v>-331</v>
      </c>
      <c r="C166" s="1647">
        <v>-266</v>
      </c>
      <c r="D166" s="1647">
        <v>-275</v>
      </c>
      <c r="E166" s="571">
        <v>-303</v>
      </c>
      <c r="F166" s="571">
        <v>-289</v>
      </c>
      <c r="G166" s="571">
        <v>-245</v>
      </c>
      <c r="H166" s="571">
        <v>-183</v>
      </c>
      <c r="I166" s="571">
        <v>-163</v>
      </c>
      <c r="J166" s="571">
        <v>-129</v>
      </c>
    </row>
    <row r="167" spans="1:10" s="567" customFormat="1" ht="12" customHeight="1">
      <c r="A167" s="573" t="s">
        <v>176</v>
      </c>
      <c r="B167" s="1216">
        <v>-823</v>
      </c>
      <c r="C167" s="1647">
        <v>-662</v>
      </c>
      <c r="D167" s="1647">
        <v>-728</v>
      </c>
      <c r="E167" s="571">
        <v>-828</v>
      </c>
      <c r="F167" s="571">
        <v>-791</v>
      </c>
      <c r="G167" s="571">
        <v>-759</v>
      </c>
      <c r="H167" s="571">
        <v>-845</v>
      </c>
      <c r="I167" s="571">
        <v>-785</v>
      </c>
      <c r="J167" s="571">
        <v>-1159</v>
      </c>
    </row>
    <row r="168" spans="1:10" s="567" customFormat="1" ht="12" customHeight="1">
      <c r="A168" s="573" t="s">
        <v>171</v>
      </c>
      <c r="B168" s="1216">
        <v>-243</v>
      </c>
      <c r="C168" s="1647">
        <v>-125</v>
      </c>
      <c r="D168" s="1647">
        <v>-95</v>
      </c>
      <c r="E168" s="571">
        <v>-95</v>
      </c>
      <c r="F168" s="571">
        <v>-35</v>
      </c>
      <c r="G168" s="571">
        <v>-28</v>
      </c>
      <c r="H168" s="571">
        <v>-24</v>
      </c>
      <c r="I168" s="571">
        <v>-22</v>
      </c>
      <c r="J168" s="571">
        <v>-21</v>
      </c>
    </row>
    <row r="169" spans="1:10" s="567" customFormat="1" ht="12" customHeight="1">
      <c r="A169" s="573" t="s">
        <v>308</v>
      </c>
      <c r="B169" s="1216">
        <v>-160</v>
      </c>
      <c r="C169" s="1647">
        <v>-169</v>
      </c>
      <c r="D169" s="1647">
        <v>-179</v>
      </c>
      <c r="E169" s="571">
        <v>-183</v>
      </c>
      <c r="F169" s="571">
        <v>-196</v>
      </c>
      <c r="G169" s="571">
        <v>-181</v>
      </c>
      <c r="H169" s="571">
        <v>-197</v>
      </c>
      <c r="I169" s="571">
        <v>-215</v>
      </c>
      <c r="J169" s="571">
        <v>-243</v>
      </c>
    </row>
    <row r="170" spans="1:10" s="567" customFormat="1" ht="12" customHeight="1">
      <c r="A170" s="573" t="s">
        <v>1479</v>
      </c>
      <c r="B170" s="1216">
        <v>-78</v>
      </c>
      <c r="C170" s="1647">
        <v>-75</v>
      </c>
      <c r="D170" s="1647">
        <v>-57</v>
      </c>
      <c r="E170" s="571">
        <v>-53</v>
      </c>
      <c r="F170" s="571">
        <v>-59</v>
      </c>
      <c r="G170" s="571">
        <v>-53</v>
      </c>
      <c r="H170" s="571">
        <v>-54</v>
      </c>
      <c r="I170" s="571">
        <v>-61</v>
      </c>
      <c r="J170" s="571">
        <v>-51</v>
      </c>
    </row>
    <row r="171" spans="1:10" s="567" customFormat="1" ht="12" customHeight="1">
      <c r="A171" s="418" t="s">
        <v>631</v>
      </c>
      <c r="B171" s="1202">
        <v>-3</v>
      </c>
      <c r="C171" s="362">
        <v>0</v>
      </c>
      <c r="D171" s="362">
        <v>0</v>
      </c>
      <c r="E171" s="362">
        <v>0</v>
      </c>
      <c r="F171" s="362">
        <v>0</v>
      </c>
      <c r="G171" s="362">
        <v>0</v>
      </c>
      <c r="H171" s="362">
        <v>0</v>
      </c>
      <c r="I171" s="362">
        <v>0</v>
      </c>
      <c r="J171" s="362">
        <v>0</v>
      </c>
    </row>
    <row r="172" spans="1:10" s="568" customFormat="1" ht="12" customHeight="1">
      <c r="A172" s="570" t="s">
        <v>256</v>
      </c>
      <c r="B172" s="1217">
        <v>-2527</v>
      </c>
      <c r="C172" s="605">
        <v>-2058</v>
      </c>
      <c r="D172" s="605">
        <v>-2099</v>
      </c>
      <c r="E172" s="605">
        <v>-2210</v>
      </c>
      <c r="F172" s="605">
        <v>-2139</v>
      </c>
      <c r="G172" s="605">
        <v>-2049</v>
      </c>
      <c r="H172" s="605">
        <v>-2124</v>
      </c>
      <c r="I172" s="605">
        <v>-2050</v>
      </c>
      <c r="J172" s="605">
        <v>-2315</v>
      </c>
    </row>
    <row r="173" spans="1:10" ht="9" customHeight="1">
      <c r="B173" s="604"/>
      <c r="C173" s="604"/>
    </row>
    <row r="174" spans="1:10" ht="29.25" customHeight="1">
      <c r="A174" s="2542" t="s">
        <v>1644</v>
      </c>
      <c r="B174" s="2542"/>
      <c r="C174" s="2542"/>
      <c r="D174" s="2542"/>
      <c r="E174" s="2542"/>
      <c r="F174" s="2542"/>
      <c r="G174" s="2542"/>
      <c r="H174" s="2542"/>
      <c r="I174" s="2542"/>
      <c r="J174" s="2542"/>
    </row>
    <row r="175" spans="1:10" ht="22.5" customHeight="1">
      <c r="B175" s="604"/>
      <c r="C175" s="604"/>
    </row>
    <row r="176" spans="1:10" s="584" customFormat="1" ht="18.75" customHeight="1">
      <c r="A176" s="585" t="s">
        <v>1047</v>
      </c>
    </row>
    <row r="177" spans="1:14" s="583" customFormat="1" ht="12.75" customHeight="1"/>
    <row r="178" spans="1:14" s="583" customFormat="1" ht="12.75" customHeight="1">
      <c r="B178" s="1200" t="s">
        <v>3</v>
      </c>
      <c r="C178" s="550" t="s">
        <v>6</v>
      </c>
      <c r="D178" s="549" t="s">
        <v>1661</v>
      </c>
      <c r="E178" s="550" t="s">
        <v>5</v>
      </c>
      <c r="F178" s="550" t="s">
        <v>3</v>
      </c>
      <c r="G178" s="549" t="s">
        <v>6</v>
      </c>
      <c r="H178" s="549" t="s">
        <v>2</v>
      </c>
      <c r="I178" s="549" t="s">
        <v>5</v>
      </c>
      <c r="J178" s="550" t="s">
        <v>3</v>
      </c>
    </row>
    <row r="179" spans="1:14" s="574" customFormat="1" ht="13.5" customHeight="1">
      <c r="A179" s="580" t="s">
        <v>1</v>
      </c>
      <c r="B179" s="1883" t="s">
        <v>1363</v>
      </c>
      <c r="C179" s="804" t="s">
        <v>1363</v>
      </c>
      <c r="D179" s="579" t="s">
        <v>1363</v>
      </c>
      <c r="E179" s="804" t="s">
        <v>1363</v>
      </c>
      <c r="F179" s="579" t="s">
        <v>1069</v>
      </c>
      <c r="G179" s="579" t="s">
        <v>1069</v>
      </c>
      <c r="H179" s="579" t="s">
        <v>1069</v>
      </c>
      <c r="I179" s="579" t="s">
        <v>1069</v>
      </c>
      <c r="J179" s="579" t="s">
        <v>213</v>
      </c>
    </row>
    <row r="180" spans="1:14" s="574" customFormat="1" ht="12" customHeight="1">
      <c r="A180" s="578" t="s">
        <v>152</v>
      </c>
      <c r="B180" s="1214">
        <v>-403</v>
      </c>
      <c r="C180" s="1645">
        <v>-405</v>
      </c>
      <c r="D180" s="1645">
        <v>-421</v>
      </c>
      <c r="E180" s="577">
        <v>-404</v>
      </c>
      <c r="F180" s="577">
        <v>-441</v>
      </c>
      <c r="G180" s="577">
        <v>-431</v>
      </c>
      <c r="H180" s="577">
        <v>-469</v>
      </c>
      <c r="I180" s="577">
        <v>-470</v>
      </c>
      <c r="J180" s="577">
        <v>-460</v>
      </c>
    </row>
    <row r="181" spans="1:14" s="574" customFormat="1" ht="12" customHeight="1">
      <c r="A181" s="572" t="s">
        <v>205</v>
      </c>
      <c r="B181" s="1216">
        <v>-727</v>
      </c>
      <c r="C181" s="1647">
        <v>-661</v>
      </c>
      <c r="D181" s="1647">
        <v>-744</v>
      </c>
      <c r="E181" s="571">
        <v>-841</v>
      </c>
      <c r="F181" s="571">
        <v>-835</v>
      </c>
      <c r="G181" s="571">
        <v>-808</v>
      </c>
      <c r="H181" s="571">
        <v>-901</v>
      </c>
      <c r="I181" s="571">
        <v>-837</v>
      </c>
      <c r="J181" s="571">
        <v>-1201</v>
      </c>
    </row>
    <row r="182" spans="1:14" s="574" customFormat="1" ht="12" customHeight="1">
      <c r="A182" s="575" t="s">
        <v>70</v>
      </c>
      <c r="B182" s="1216">
        <v>-88</v>
      </c>
      <c r="C182" s="1647">
        <v>-81</v>
      </c>
      <c r="D182" s="1647">
        <v>-84</v>
      </c>
      <c r="E182" s="571">
        <v>-87</v>
      </c>
      <c r="F182" s="571">
        <v>-85</v>
      </c>
      <c r="G182" s="571">
        <v>-92</v>
      </c>
      <c r="H182" s="571">
        <v>-99</v>
      </c>
      <c r="I182" s="571">
        <v>-105</v>
      </c>
      <c r="J182" s="571">
        <v>-94</v>
      </c>
    </row>
    <row r="183" spans="1:14" s="574" customFormat="1" ht="12" customHeight="1">
      <c r="A183" s="575" t="s">
        <v>80</v>
      </c>
      <c r="B183" s="1216">
        <v>-397</v>
      </c>
      <c r="C183" s="1647">
        <v>-364</v>
      </c>
      <c r="D183" s="1647">
        <v>-345</v>
      </c>
      <c r="E183" s="571">
        <v>-347</v>
      </c>
      <c r="F183" s="571">
        <v>-330</v>
      </c>
      <c r="G183" s="571">
        <v>-287</v>
      </c>
      <c r="H183" s="571">
        <v>-227</v>
      </c>
      <c r="I183" s="571">
        <v>-198</v>
      </c>
      <c r="J183" s="571">
        <v>-167</v>
      </c>
    </row>
    <row r="184" spans="1:14" s="567" customFormat="1" ht="12" customHeight="1">
      <c r="A184" s="575" t="s">
        <v>221</v>
      </c>
      <c r="B184" s="1216">
        <v>-159</v>
      </c>
      <c r="C184" s="1647">
        <v>-132</v>
      </c>
      <c r="D184" s="1647">
        <v>-131</v>
      </c>
      <c r="E184" s="571">
        <v>-145</v>
      </c>
      <c r="F184" s="571">
        <v>-133</v>
      </c>
      <c r="G184" s="571">
        <v>-124</v>
      </c>
      <c r="H184" s="571">
        <v>-118</v>
      </c>
      <c r="I184" s="571">
        <v>-117</v>
      </c>
      <c r="J184" s="571">
        <v>-112</v>
      </c>
    </row>
    <row r="185" spans="1:14" s="567" customFormat="1" ht="12" customHeight="1">
      <c r="A185" s="575" t="s">
        <v>81</v>
      </c>
      <c r="B185" s="1216">
        <v>-174</v>
      </c>
      <c r="C185" s="1647">
        <v>-88</v>
      </c>
      <c r="D185" s="1647">
        <v>-97</v>
      </c>
      <c r="E185" s="571">
        <v>-91</v>
      </c>
      <c r="F185" s="571">
        <v>-108</v>
      </c>
      <c r="G185" s="571">
        <v>-114</v>
      </c>
      <c r="H185" s="571">
        <v>-125</v>
      </c>
      <c r="I185" s="571">
        <v>-135</v>
      </c>
      <c r="J185" s="571">
        <v>-95</v>
      </c>
    </row>
    <row r="186" spans="1:14" s="567" customFormat="1" ht="12" customHeight="1">
      <c r="A186" s="575" t="s">
        <v>82</v>
      </c>
      <c r="B186" s="1216">
        <v>-368</v>
      </c>
      <c r="C186" s="1647">
        <v>-143</v>
      </c>
      <c r="D186" s="1647">
        <v>-93</v>
      </c>
      <c r="E186" s="571">
        <v>-99</v>
      </c>
      <c r="F186" s="571">
        <v>-2</v>
      </c>
      <c r="G186" s="571">
        <v>-3</v>
      </c>
      <c r="H186" s="571">
        <v>0</v>
      </c>
      <c r="I186" s="571">
        <v>-1</v>
      </c>
      <c r="J186" s="571">
        <v>0</v>
      </c>
    </row>
    <row r="187" spans="1:14" s="567" customFormat="1" ht="12" customHeight="1">
      <c r="A187" s="575" t="s">
        <v>83</v>
      </c>
      <c r="B187" s="1216">
        <v>-50</v>
      </c>
      <c r="C187" s="1647">
        <v>-45</v>
      </c>
      <c r="D187" s="1647">
        <v>-38</v>
      </c>
      <c r="E187" s="571">
        <v>-44</v>
      </c>
      <c r="F187" s="571">
        <v>-42</v>
      </c>
      <c r="G187" s="571">
        <v>-37</v>
      </c>
      <c r="H187" s="571">
        <v>-33</v>
      </c>
      <c r="I187" s="571">
        <v>-34</v>
      </c>
      <c r="J187" s="571">
        <v>-29</v>
      </c>
    </row>
    <row r="188" spans="1:14" s="567" customFormat="1" ht="12" customHeight="1">
      <c r="A188" s="575" t="s">
        <v>84</v>
      </c>
      <c r="B188" s="1216">
        <v>-80</v>
      </c>
      <c r="C188" s="1647">
        <v>-86</v>
      </c>
      <c r="D188" s="1647">
        <v>-76</v>
      </c>
      <c r="E188" s="571">
        <v>-74</v>
      </c>
      <c r="F188" s="571">
        <v>-80</v>
      </c>
      <c r="G188" s="571">
        <v>-80</v>
      </c>
      <c r="H188" s="571">
        <v>-77</v>
      </c>
      <c r="I188" s="571">
        <v>-75</v>
      </c>
      <c r="J188" s="571">
        <v>-65</v>
      </c>
    </row>
    <row r="189" spans="1:14" s="567" customFormat="1" ht="12" customHeight="1">
      <c r="A189" s="575" t="s">
        <v>85</v>
      </c>
      <c r="B189" s="1216">
        <v>-26</v>
      </c>
      <c r="C189" s="1647">
        <v>-14</v>
      </c>
      <c r="D189" s="1647">
        <v>-12</v>
      </c>
      <c r="E189" s="571">
        <v>-15</v>
      </c>
      <c r="F189" s="571">
        <v>-13</v>
      </c>
      <c r="G189" s="571">
        <v>-12</v>
      </c>
      <c r="H189" s="571">
        <v>-14</v>
      </c>
      <c r="I189" s="571">
        <v>-13</v>
      </c>
      <c r="J189" s="571">
        <v>-10</v>
      </c>
    </row>
    <row r="190" spans="1:14" s="567" customFormat="1" ht="12" customHeight="1">
      <c r="A190" s="575" t="s">
        <v>129</v>
      </c>
      <c r="B190" s="1216">
        <v>-14</v>
      </c>
      <c r="C190" s="1647">
        <v>-16</v>
      </c>
      <c r="D190" s="1647">
        <v>-16</v>
      </c>
      <c r="E190" s="571">
        <v>-18.600000000000001</v>
      </c>
      <c r="F190" s="571">
        <v>-18</v>
      </c>
      <c r="G190" s="571">
        <v>-18</v>
      </c>
      <c r="H190" s="571">
        <v>-16</v>
      </c>
      <c r="I190" s="571">
        <v>-22</v>
      </c>
      <c r="J190" s="571">
        <v>-31</v>
      </c>
    </row>
    <row r="191" spans="1:14" s="567" customFormat="1" ht="12" customHeight="1">
      <c r="A191" s="575" t="s">
        <v>86</v>
      </c>
      <c r="B191" s="1216">
        <v>-15</v>
      </c>
      <c r="C191" s="1647">
        <v>-12</v>
      </c>
      <c r="D191" s="1647">
        <v>-11</v>
      </c>
      <c r="E191" s="571">
        <v>-9</v>
      </c>
      <c r="F191" s="571">
        <v>-10</v>
      </c>
      <c r="G191" s="571">
        <v>-11</v>
      </c>
      <c r="H191" s="571">
        <v>-11</v>
      </c>
      <c r="I191" s="571">
        <v>-10</v>
      </c>
      <c r="J191" s="571">
        <v>-8</v>
      </c>
      <c r="K191" s="601"/>
      <c r="L191" s="601"/>
      <c r="M191" s="601"/>
      <c r="N191" s="601"/>
    </row>
    <row r="192" spans="1:14" s="567" customFormat="1" ht="12" customHeight="1">
      <c r="A192" s="575" t="s">
        <v>87</v>
      </c>
      <c r="B192" s="1216">
        <v>-8</v>
      </c>
      <c r="C192" s="1647">
        <v>-6</v>
      </c>
      <c r="D192" s="1647">
        <v>-10</v>
      </c>
      <c r="E192" s="571">
        <v>-8</v>
      </c>
      <c r="F192" s="571">
        <v>-9</v>
      </c>
      <c r="G192" s="571">
        <v>-8</v>
      </c>
      <c r="H192" s="571">
        <v>-10</v>
      </c>
      <c r="I192" s="571">
        <v>-9</v>
      </c>
      <c r="J192" s="571">
        <v>-10</v>
      </c>
      <c r="K192" s="601"/>
      <c r="L192" s="601"/>
      <c r="M192" s="601"/>
      <c r="N192" s="601"/>
    </row>
    <row r="193" spans="1:14" s="567" customFormat="1" ht="12" customHeight="1">
      <c r="A193" s="603" t="s">
        <v>88</v>
      </c>
      <c r="B193" s="1216">
        <v>-18</v>
      </c>
      <c r="C193" s="1647">
        <v>-5</v>
      </c>
      <c r="D193" s="1647">
        <v>-21</v>
      </c>
      <c r="E193" s="571">
        <v>-27.6</v>
      </c>
      <c r="F193" s="571">
        <v>-33</v>
      </c>
      <c r="G193" s="571">
        <v>-24</v>
      </c>
      <c r="H193" s="602">
        <v>-24</v>
      </c>
      <c r="I193" s="602">
        <v>-24</v>
      </c>
      <c r="J193" s="602">
        <v>-32.5</v>
      </c>
      <c r="K193" s="601"/>
      <c r="L193" s="601"/>
      <c r="M193" s="601"/>
      <c r="N193" s="601"/>
    </row>
    <row r="194" spans="1:14" s="567" customFormat="1" ht="12" customHeight="1">
      <c r="A194" s="578" t="s">
        <v>131</v>
      </c>
      <c r="B194" s="1214">
        <v>-2527</v>
      </c>
      <c r="C194" s="1645">
        <v>-2058</v>
      </c>
      <c r="D194" s="1645">
        <v>-2099</v>
      </c>
      <c r="E194" s="577">
        <v>-2210.1999999999998</v>
      </c>
      <c r="F194" s="577">
        <v>-2139</v>
      </c>
      <c r="G194" s="577">
        <v>-2049</v>
      </c>
      <c r="H194" s="577">
        <v>-2124</v>
      </c>
      <c r="I194" s="577">
        <v>-2050</v>
      </c>
      <c r="J194" s="577">
        <v>-2314.5</v>
      </c>
      <c r="K194" s="601"/>
      <c r="L194" s="601"/>
      <c r="M194" s="601"/>
      <c r="N194" s="601"/>
    </row>
    <row r="195" spans="1:14" s="567" customFormat="1" ht="12" customHeight="1">
      <c r="A195" s="575" t="s">
        <v>132</v>
      </c>
      <c r="B195" s="1216">
        <v>0</v>
      </c>
      <c r="C195" s="1647">
        <v>0</v>
      </c>
      <c r="D195" s="1647">
        <v>0</v>
      </c>
      <c r="E195" s="571">
        <v>0</v>
      </c>
      <c r="F195" s="571">
        <v>0</v>
      </c>
      <c r="G195" s="571">
        <v>0</v>
      </c>
      <c r="H195" s="571">
        <v>0</v>
      </c>
      <c r="I195" s="571">
        <v>0</v>
      </c>
      <c r="J195" s="571">
        <v>0</v>
      </c>
      <c r="K195" s="601"/>
      <c r="L195" s="601"/>
      <c r="M195" s="601"/>
      <c r="N195" s="601"/>
    </row>
    <row r="196" spans="1:14" s="568" customFormat="1" ht="12" customHeight="1">
      <c r="A196" s="570" t="s">
        <v>563</v>
      </c>
      <c r="B196" s="1217">
        <v>-2527</v>
      </c>
      <c r="C196" s="605">
        <v>-2058</v>
      </c>
      <c r="D196" s="605">
        <v>-2099</v>
      </c>
      <c r="E196" s="605">
        <v>-2210.1999999999998</v>
      </c>
      <c r="F196" s="605">
        <v>-2139</v>
      </c>
      <c r="G196" s="569">
        <v>-2049</v>
      </c>
      <c r="H196" s="569">
        <v>-2124</v>
      </c>
      <c r="I196" s="569">
        <v>-2050</v>
      </c>
      <c r="J196" s="569">
        <v>-2314.5</v>
      </c>
    </row>
    <row r="197" spans="1:14" s="516" customFormat="1" ht="7.5" customHeight="1">
      <c r="B197" s="596"/>
    </row>
    <row r="198" spans="1:14" s="598" customFormat="1" ht="12" customHeight="1">
      <c r="A198" s="600" t="s">
        <v>562</v>
      </c>
      <c r="B198" s="599">
        <v>-160</v>
      </c>
      <c r="C198" s="599">
        <v>-169</v>
      </c>
      <c r="D198" s="599">
        <v>-179</v>
      </c>
      <c r="E198" s="599">
        <v>-183</v>
      </c>
      <c r="F198" s="599">
        <v>-196</v>
      </c>
      <c r="G198" s="599">
        <v>-181</v>
      </c>
      <c r="H198" s="599">
        <v>-197</v>
      </c>
      <c r="I198" s="599">
        <v>-206</v>
      </c>
      <c r="J198" s="599">
        <v>-234</v>
      </c>
    </row>
    <row r="199" spans="1:14" s="516" customFormat="1" ht="7.5" customHeight="1">
      <c r="B199" s="596"/>
    </row>
    <row r="200" spans="1:14" s="597" customFormat="1" ht="12.2" customHeight="1">
      <c r="A200" s="2548" t="s">
        <v>568</v>
      </c>
      <c r="B200" s="2548"/>
      <c r="C200" s="2548"/>
      <c r="D200" s="2548"/>
      <c r="E200" s="2548"/>
      <c r="F200" s="2548"/>
      <c r="G200" s="2548"/>
      <c r="H200" s="2548"/>
      <c r="I200" s="2548"/>
      <c r="J200" s="2548"/>
    </row>
  </sheetData>
  <mergeCells count="26">
    <mergeCell ref="A17:J17"/>
    <mergeCell ref="A19:J19"/>
    <mergeCell ref="A48:J48"/>
    <mergeCell ref="B50:D50"/>
    <mergeCell ref="E50:G50"/>
    <mergeCell ref="H50:J50"/>
    <mergeCell ref="A28:J28"/>
    <mergeCell ref="K50:L50"/>
    <mergeCell ref="B51:D51"/>
    <mergeCell ref="E51:G51"/>
    <mergeCell ref="H51:J51"/>
    <mergeCell ref="K51:L51"/>
    <mergeCell ref="A98:J98"/>
    <mergeCell ref="A111:J111"/>
    <mergeCell ref="A126:J126"/>
    <mergeCell ref="K52:L52"/>
    <mergeCell ref="A96:J96"/>
    <mergeCell ref="B52:D52"/>
    <mergeCell ref="E52:G52"/>
    <mergeCell ref="H52:J52"/>
    <mergeCell ref="A200:J200"/>
    <mergeCell ref="A156:J156"/>
    <mergeCell ref="A155:J155"/>
    <mergeCell ref="A128:J128"/>
    <mergeCell ref="L128:S128"/>
    <mergeCell ref="A174:J174"/>
  </mergeCells>
  <phoneticPr fontId="0" type="noConversion"/>
  <pageMargins left="0.70866141732283472" right="0.70866141732283472" top="0.6692913385826772" bottom="0.39370078740157483" header="0.51181102362204722" footer="0.51181102362204722"/>
  <pageSetup paperSize="9" scale="95" fitToHeight="0" orientation="portrait" r:id="rId1"/>
  <headerFooter scaleWithDoc="0">
    <oddHeader xml:space="preserve">&amp;L&amp;8FACT BOOK DNB - 4Q15&amp;C&amp;8CHAPTER 1&amp;R&amp;8FINANCIAL RESULTS DNB GROUP </oddHeader>
  </headerFooter>
  <rowBreaks count="3" manualBreakCount="3">
    <brk id="46" max="16383" man="1"/>
    <brk id="96" max="16383" man="1"/>
    <brk id="156"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R426"/>
  <sheetViews>
    <sheetView showGridLines="0" zoomScale="140" zoomScaleNormal="140" zoomScaleSheetLayoutView="90" workbookViewId="0"/>
  </sheetViews>
  <sheetFormatPr baseColWidth="10" defaultColWidth="10.85546875" defaultRowHeight="22.5" customHeight="1"/>
  <cols>
    <col min="1" max="1" width="35.28515625" style="62" customWidth="1"/>
    <col min="2" max="9" width="6.28515625" style="62" customWidth="1"/>
    <col min="10" max="10" width="6.42578125" style="62" customWidth="1"/>
    <col min="11" max="11" width="3.7109375" style="62" bestFit="1" customWidth="1"/>
    <col min="12" max="12" width="17.85546875" style="62" customWidth="1"/>
    <col min="13" max="13" width="5.42578125" style="62" customWidth="1"/>
    <col min="14" max="14" width="5.85546875" style="62" customWidth="1"/>
    <col min="15" max="16384" width="10.85546875" style="62"/>
  </cols>
  <sheetData>
    <row r="1" spans="1:15" s="98" customFormat="1" ht="22.5" customHeight="1">
      <c r="A1" s="621"/>
      <c r="B1" s="622"/>
      <c r="C1" s="622"/>
      <c r="D1" s="622"/>
      <c r="E1" s="622"/>
      <c r="F1" s="622"/>
      <c r="G1" s="622"/>
      <c r="H1" s="622"/>
      <c r="I1" s="622"/>
      <c r="J1" s="622"/>
    </row>
    <row r="2" spans="1:15" s="485" customFormat="1" ht="34.5" customHeight="1">
      <c r="A2" s="2541" t="s">
        <v>1187</v>
      </c>
      <c r="B2" s="2541"/>
      <c r="C2" s="2541"/>
      <c r="D2" s="2541"/>
      <c r="E2" s="2541"/>
      <c r="F2" s="2541"/>
      <c r="G2" s="2541"/>
      <c r="H2" s="2541"/>
    </row>
    <row r="3" spans="1:15" s="50" customFormat="1" ht="12.75" customHeight="1"/>
    <row r="4" spans="1:15" s="50" customFormat="1" ht="38.25" customHeight="1">
      <c r="A4" s="2564" t="s">
        <v>2032</v>
      </c>
      <c r="B4" s="2564"/>
      <c r="C4" s="2564"/>
      <c r="D4" s="2564"/>
      <c r="E4" s="2564"/>
      <c r="F4" s="2564"/>
      <c r="G4" s="2564"/>
      <c r="H4" s="2564"/>
      <c r="I4" s="2564"/>
      <c r="J4" s="2564"/>
    </row>
    <row r="5" spans="1:15" s="50" customFormat="1" ht="12.75" customHeight="1">
      <c r="A5" s="2176" t="s">
        <v>1671</v>
      </c>
      <c r="L5" s="708"/>
      <c r="M5" s="708"/>
      <c r="N5" s="708"/>
      <c r="O5" s="708"/>
    </row>
    <row r="6" spans="1:15" s="52" customFormat="1" ht="11.25" customHeight="1">
      <c r="B6" s="1191" t="s">
        <v>3</v>
      </c>
      <c r="C6" s="319" t="s">
        <v>6</v>
      </c>
      <c r="D6" s="318" t="s">
        <v>2</v>
      </c>
      <c r="E6" s="318" t="s">
        <v>5</v>
      </c>
      <c r="F6" s="319" t="s">
        <v>3</v>
      </c>
      <c r="G6" s="318" t="s">
        <v>6</v>
      </c>
      <c r="H6" s="318" t="s">
        <v>2</v>
      </c>
      <c r="I6" s="318" t="s">
        <v>5</v>
      </c>
      <c r="J6" s="319" t="s">
        <v>3</v>
      </c>
      <c r="L6" s="1871"/>
      <c r="M6" s="1871"/>
      <c r="N6" s="1871"/>
      <c r="O6" s="1871"/>
    </row>
    <row r="7" spans="1:15" s="52" customFormat="1" ht="11.25" customHeight="1">
      <c r="A7" s="68" t="s">
        <v>11</v>
      </c>
      <c r="B7" s="2070" t="s">
        <v>1363</v>
      </c>
      <c r="C7" s="321" t="s">
        <v>1363</v>
      </c>
      <c r="D7" s="321" t="s">
        <v>1363</v>
      </c>
      <c r="E7" s="321" t="s">
        <v>1363</v>
      </c>
      <c r="F7" s="321" t="s">
        <v>1069</v>
      </c>
      <c r="G7" s="321" t="s">
        <v>1069</v>
      </c>
      <c r="H7" s="321" t="s">
        <v>1069</v>
      </c>
      <c r="I7" s="321" t="s">
        <v>1069</v>
      </c>
      <c r="J7" s="321" t="s">
        <v>213</v>
      </c>
      <c r="L7" s="1871"/>
      <c r="M7" s="1871"/>
      <c r="N7" s="1871"/>
      <c r="O7" s="1871"/>
    </row>
    <row r="8" spans="1:15" s="52" customFormat="1" ht="12" customHeight="1">
      <c r="A8" s="408" t="s">
        <v>447</v>
      </c>
      <c r="B8" s="1195">
        <v>214.67921266932862</v>
      </c>
      <c r="C8" s="1627">
        <v>215.93769518013318</v>
      </c>
      <c r="D8" s="379">
        <v>207.69932958917175</v>
      </c>
      <c r="E8" s="379">
        <v>208.6025077425177</v>
      </c>
      <c r="F8" s="379">
        <v>207.24442964153209</v>
      </c>
      <c r="G8" s="379">
        <v>208.4906049315436</v>
      </c>
      <c r="H8" s="379">
        <v>206.73320366612955</v>
      </c>
      <c r="I8" s="379">
        <v>204.6314141311251</v>
      </c>
      <c r="J8" s="379">
        <v>195.09199624743735</v>
      </c>
      <c r="L8" s="1872"/>
      <c r="M8" s="1873"/>
      <c r="N8" s="1874"/>
      <c r="O8" s="1871"/>
    </row>
    <row r="9" spans="1:15" s="52" customFormat="1" ht="12" customHeight="1">
      <c r="A9" s="171" t="s">
        <v>535</v>
      </c>
      <c r="B9" s="1196">
        <v>133.50821923945</v>
      </c>
      <c r="C9" s="1628">
        <v>138.06317774071996</v>
      </c>
      <c r="D9" s="380">
        <v>136.13762592571999</v>
      </c>
      <c r="E9" s="380">
        <v>149.35731483882995</v>
      </c>
      <c r="F9" s="380">
        <v>135.54876218934001</v>
      </c>
      <c r="G9" s="380">
        <v>116.60530616621999</v>
      </c>
      <c r="H9" s="380">
        <v>109.40790049840999</v>
      </c>
      <c r="I9" s="380">
        <v>108.85156265882999</v>
      </c>
      <c r="J9" s="380">
        <v>112.66297634649001</v>
      </c>
      <c r="L9" s="1872"/>
      <c r="M9" s="1873"/>
      <c r="N9" s="1874"/>
      <c r="O9" s="1871"/>
    </row>
    <row r="10" spans="1:15" s="52" customFormat="1" ht="12" customHeight="1">
      <c r="A10" s="171" t="s">
        <v>453</v>
      </c>
      <c r="B10" s="1196">
        <v>32.161425116200007</v>
      </c>
      <c r="C10" s="1628">
        <v>29.348450962329999</v>
      </c>
      <c r="D10" s="380">
        <v>19.560012206779998</v>
      </c>
      <c r="E10" s="380">
        <v>23.564668888150006</v>
      </c>
      <c r="F10" s="380">
        <v>26.258228369779999</v>
      </c>
      <c r="G10" s="380">
        <v>21.909842314210003</v>
      </c>
      <c r="H10" s="380">
        <v>20.09299163308</v>
      </c>
      <c r="I10" s="380">
        <v>17.548174555980001</v>
      </c>
      <c r="J10" s="380">
        <v>18.243298076639999</v>
      </c>
      <c r="L10" s="1872"/>
      <c r="M10" s="1873"/>
      <c r="N10" s="1874"/>
      <c r="O10" s="1871"/>
    </row>
    <row r="11" spans="1:15" s="52" customFormat="1" ht="12" customHeight="1">
      <c r="A11" s="171" t="s">
        <v>536</v>
      </c>
      <c r="B11" s="1196">
        <v>142.33948661647142</v>
      </c>
      <c r="C11" s="1628">
        <v>146.7885783621463</v>
      </c>
      <c r="D11" s="380">
        <v>141.45058005266046</v>
      </c>
      <c r="E11" s="380">
        <v>145.06501161452877</v>
      </c>
      <c r="F11" s="380">
        <v>133.69203721527248</v>
      </c>
      <c r="G11" s="380">
        <v>121.57353733134794</v>
      </c>
      <c r="H11" s="380">
        <v>116.35208148999959</v>
      </c>
      <c r="I11" s="380">
        <v>106.33676812803262</v>
      </c>
      <c r="J11" s="380">
        <v>110.72625092328779</v>
      </c>
      <c r="L11" s="1872"/>
      <c r="M11" s="1873"/>
      <c r="N11" s="1874"/>
      <c r="O11" s="1871"/>
    </row>
    <row r="12" spans="1:15" s="91" customFormat="1" ht="12" customHeight="1">
      <c r="A12" s="171" t="s">
        <v>537</v>
      </c>
      <c r="B12" s="1196">
        <v>49.862703788909798</v>
      </c>
      <c r="C12" s="1628">
        <v>53.32689800816474</v>
      </c>
      <c r="D12" s="380">
        <v>51.790758515912536</v>
      </c>
      <c r="E12" s="380">
        <v>55.4728982781184</v>
      </c>
      <c r="F12" s="380">
        <v>57.39780121623366</v>
      </c>
      <c r="G12" s="380">
        <v>53.080425254266068</v>
      </c>
      <c r="H12" s="380">
        <v>55.626429948196837</v>
      </c>
      <c r="I12" s="380">
        <v>57.621122063848802</v>
      </c>
      <c r="J12" s="380">
        <v>57.369442473814999</v>
      </c>
      <c r="L12" s="1872"/>
      <c r="M12" s="1873"/>
      <c r="N12" s="1874"/>
      <c r="O12" s="1871"/>
    </row>
    <row r="13" spans="1:15" s="91" customFormat="1" ht="12" customHeight="1">
      <c r="A13" s="171" t="s">
        <v>449</v>
      </c>
      <c r="B13" s="1196">
        <v>111.83408192736088</v>
      </c>
      <c r="C13" s="1628">
        <v>122.23021884041505</v>
      </c>
      <c r="D13" s="380">
        <v>114.77826520805863</v>
      </c>
      <c r="E13" s="380">
        <v>106.5304084053404</v>
      </c>
      <c r="F13" s="380">
        <v>107.27536159890104</v>
      </c>
      <c r="G13" s="380">
        <v>118.29090011301919</v>
      </c>
      <c r="H13" s="380">
        <v>98.716366766329514</v>
      </c>
      <c r="I13" s="380">
        <v>89.980709453209727</v>
      </c>
      <c r="J13" s="380">
        <v>113.21740257691992</v>
      </c>
      <c r="L13" s="1872"/>
      <c r="M13" s="1873"/>
      <c r="N13" s="1874"/>
      <c r="O13" s="1871"/>
    </row>
    <row r="14" spans="1:15" s="91" customFormat="1" ht="12" customHeight="1">
      <c r="A14" s="171" t="s">
        <v>538</v>
      </c>
      <c r="B14" s="1196">
        <v>34.596731424505521</v>
      </c>
      <c r="C14" s="1628">
        <v>34.065231162955754</v>
      </c>
      <c r="D14" s="380">
        <v>31.75633336545858</v>
      </c>
      <c r="E14" s="380">
        <v>31.192707116527622</v>
      </c>
      <c r="F14" s="380">
        <v>32.346813763927038</v>
      </c>
      <c r="G14" s="380">
        <v>29.089648640844715</v>
      </c>
      <c r="H14" s="380">
        <v>27.879770347398352</v>
      </c>
      <c r="I14" s="380">
        <v>26.487256470480006</v>
      </c>
      <c r="J14" s="380">
        <v>26.844602950547422</v>
      </c>
      <c r="L14" s="1872"/>
      <c r="M14" s="1873"/>
      <c r="N14" s="1874"/>
      <c r="O14" s="1871"/>
    </row>
    <row r="15" spans="1:15" s="91" customFormat="1" ht="12" customHeight="1">
      <c r="A15" s="171" t="s">
        <v>1132</v>
      </c>
      <c r="B15" s="1196">
        <v>38.550628848868918</v>
      </c>
      <c r="C15" s="1628">
        <v>37.570110539193529</v>
      </c>
      <c r="D15" s="380">
        <v>35.335859935993945</v>
      </c>
      <c r="E15" s="380">
        <v>37.587593431336714</v>
      </c>
      <c r="F15" s="380">
        <v>40.41875496414157</v>
      </c>
      <c r="G15" s="380">
        <v>38.767082645156542</v>
      </c>
      <c r="H15" s="380">
        <v>42.174298801680848</v>
      </c>
      <c r="I15" s="380">
        <v>41.902291542938272</v>
      </c>
      <c r="J15" s="380">
        <v>38.022251347488037</v>
      </c>
      <c r="L15" s="1872"/>
      <c r="M15" s="1873"/>
      <c r="N15" s="1874"/>
      <c r="O15" s="1871"/>
    </row>
    <row r="16" spans="1:15" s="91" customFormat="1" ht="12" customHeight="1">
      <c r="A16" s="171" t="s">
        <v>81</v>
      </c>
      <c r="B16" s="1196">
        <v>49.401348865974789</v>
      </c>
      <c r="C16" s="1628">
        <v>53.4067880146806</v>
      </c>
      <c r="D16" s="380">
        <v>53.212693827311007</v>
      </c>
      <c r="E16" s="380">
        <v>56.592963259311347</v>
      </c>
      <c r="F16" s="380">
        <v>52.708288655149339</v>
      </c>
      <c r="G16" s="380">
        <v>44.808690167050074</v>
      </c>
      <c r="H16" s="380">
        <v>48.771761975913535</v>
      </c>
      <c r="I16" s="380">
        <v>46.664226817561499</v>
      </c>
      <c r="J16" s="380">
        <v>44.381733289622986</v>
      </c>
      <c r="L16" s="1872"/>
      <c r="M16" s="1873"/>
      <c r="N16" s="1874"/>
      <c r="O16" s="1871"/>
    </row>
    <row r="17" spans="1:18" s="91" customFormat="1" ht="12" customHeight="1">
      <c r="A17" s="171" t="s">
        <v>80</v>
      </c>
      <c r="B17" s="1196">
        <v>90.993243204619063</v>
      </c>
      <c r="C17" s="1628">
        <v>96.440667400013822</v>
      </c>
      <c r="D17" s="380">
        <v>91.326782791882394</v>
      </c>
      <c r="E17" s="380">
        <v>86.055576651328295</v>
      </c>
      <c r="F17" s="380">
        <v>90.542044959861016</v>
      </c>
      <c r="G17" s="380">
        <v>83.284129439056059</v>
      </c>
      <c r="H17" s="380">
        <v>81.098783388533818</v>
      </c>
      <c r="I17" s="380">
        <v>79.175326183154581</v>
      </c>
      <c r="J17" s="380">
        <v>80.800303836123717</v>
      </c>
      <c r="L17" s="1872"/>
      <c r="M17" s="1873"/>
      <c r="N17" s="1874"/>
      <c r="O17" s="1871"/>
    </row>
    <row r="18" spans="1:18" s="91" customFormat="1" ht="12" customHeight="1">
      <c r="A18" s="171" t="s">
        <v>539</v>
      </c>
      <c r="B18" s="1196">
        <v>38.261168760000636</v>
      </c>
      <c r="C18" s="1628">
        <v>38.687355239923789</v>
      </c>
      <c r="D18" s="380">
        <v>35.900184939653265</v>
      </c>
      <c r="E18" s="380">
        <v>37.507432182081864</v>
      </c>
      <c r="F18" s="380">
        <v>33.698870592714393</v>
      </c>
      <c r="G18" s="380">
        <v>30.596802118590194</v>
      </c>
      <c r="H18" s="380">
        <v>31.305185055198905</v>
      </c>
      <c r="I18" s="380">
        <v>29.321022481140872</v>
      </c>
      <c r="J18" s="380">
        <v>32.527732019101308</v>
      </c>
      <c r="L18" s="1872"/>
      <c r="M18" s="1873"/>
      <c r="N18" s="1874"/>
      <c r="O18" s="1871"/>
    </row>
    <row r="19" spans="1:18" s="91" customFormat="1" ht="12" customHeight="1">
      <c r="A19" s="381" t="s">
        <v>221</v>
      </c>
      <c r="B19" s="1196">
        <v>37.423903591524741</v>
      </c>
      <c r="C19" s="1628">
        <v>43.838221474793002</v>
      </c>
      <c r="D19" s="380">
        <v>43.323619455496541</v>
      </c>
      <c r="E19" s="380">
        <v>43.487436853852749</v>
      </c>
      <c r="F19" s="380">
        <v>42.232209405068829</v>
      </c>
      <c r="G19" s="380">
        <v>41.277209909758085</v>
      </c>
      <c r="H19" s="380">
        <v>39.939287525153205</v>
      </c>
      <c r="I19" s="380">
        <v>37.355457876416409</v>
      </c>
      <c r="J19" s="380">
        <v>36.991546324159309</v>
      </c>
      <c r="L19" s="1875"/>
      <c r="M19" s="1873"/>
      <c r="N19" s="1874"/>
      <c r="O19" s="1871"/>
    </row>
    <row r="20" spans="1:18" s="91" customFormat="1" ht="12" customHeight="1">
      <c r="A20" s="381" t="s">
        <v>540</v>
      </c>
      <c r="B20" s="1196">
        <v>803.26952415341577</v>
      </c>
      <c r="C20" s="1628">
        <v>827.59285350125981</v>
      </c>
      <c r="D20" s="380">
        <v>821.07052948717399</v>
      </c>
      <c r="E20" s="380">
        <v>806.96452055730367</v>
      </c>
      <c r="F20" s="380">
        <v>805.66684105027605</v>
      </c>
      <c r="G20" s="380">
        <v>785.45970922375318</v>
      </c>
      <c r="H20" s="380">
        <v>784.06837005708974</v>
      </c>
      <c r="I20" s="380">
        <v>769.98387600877516</v>
      </c>
      <c r="J20" s="380">
        <v>757.2637559305648</v>
      </c>
      <c r="L20" s="1875"/>
      <c r="M20" s="1873"/>
      <c r="N20" s="1874"/>
      <c r="O20" s="1871"/>
    </row>
    <row r="21" spans="1:18" s="91" customFormat="1" ht="12" customHeight="1">
      <c r="A21" s="381" t="s">
        <v>1927</v>
      </c>
      <c r="B21" s="1196">
        <v>134.74756755285878</v>
      </c>
      <c r="C21" s="1628">
        <v>132.22068316442011</v>
      </c>
      <c r="D21" s="380">
        <v>128.53268357243002</v>
      </c>
      <c r="E21" s="380">
        <v>126.44848934907006</v>
      </c>
      <c r="F21" s="380">
        <v>116.09273028777007</v>
      </c>
      <c r="G21" s="380">
        <v>114.21312315023998</v>
      </c>
      <c r="H21" s="380">
        <v>110.84347613585997</v>
      </c>
      <c r="I21" s="380">
        <v>111.22145403379996</v>
      </c>
      <c r="J21" s="380">
        <v>110.95158799052005</v>
      </c>
      <c r="L21" s="1875"/>
      <c r="M21" s="1873"/>
      <c r="N21" s="1874"/>
      <c r="O21" s="1871"/>
    </row>
    <row r="22" spans="1:18" s="52" customFormat="1" ht="12" customHeight="1">
      <c r="A22" s="533" t="s">
        <v>131</v>
      </c>
      <c r="B22" s="1197">
        <v>1911.6292457594889</v>
      </c>
      <c r="C22" s="1629">
        <v>1969.5169295911498</v>
      </c>
      <c r="D22" s="534">
        <v>1911.8752588737032</v>
      </c>
      <c r="E22" s="534">
        <v>1914.4295291682974</v>
      </c>
      <c r="F22" s="534">
        <v>1881.1231739099678</v>
      </c>
      <c r="G22" s="534">
        <v>1807.4470114050555</v>
      </c>
      <c r="H22" s="534">
        <v>1773.0099072889739</v>
      </c>
      <c r="I22" s="534">
        <v>1727.080662405293</v>
      </c>
      <c r="J22" s="534">
        <v>1735.0902618744776</v>
      </c>
      <c r="L22" s="1871"/>
      <c r="M22" s="1873"/>
      <c r="N22" s="1873"/>
      <c r="O22" s="1871"/>
    </row>
    <row r="23" spans="1:18" s="91" customFormat="1" ht="12" customHeight="1">
      <c r="A23" s="532" t="s">
        <v>132</v>
      </c>
      <c r="B23" s="1198">
        <v>28.040084688553616</v>
      </c>
      <c r="C23" s="1630">
        <v>29.083083388873245</v>
      </c>
      <c r="D23" s="531">
        <v>27.264303922817927</v>
      </c>
      <c r="E23" s="531">
        <v>27.733776602576317</v>
      </c>
      <c r="F23" s="531">
        <v>28.458718979762352</v>
      </c>
      <c r="G23" s="531">
        <v>26.391280270699056</v>
      </c>
      <c r="H23" s="531">
        <v>31.032337214574508</v>
      </c>
      <c r="I23" s="531">
        <v>28.555197443386451</v>
      </c>
      <c r="J23" s="531">
        <v>25.886373200909606</v>
      </c>
      <c r="L23" s="1871"/>
      <c r="M23" s="1871"/>
      <c r="N23" s="1871"/>
      <c r="O23" s="1871"/>
    </row>
    <row r="24" spans="1:18" s="93" customFormat="1" ht="12" customHeight="1">
      <c r="A24" s="367" t="s">
        <v>487</v>
      </c>
      <c r="B24" s="1199">
        <v>1939.6693304480425</v>
      </c>
      <c r="C24" s="1631">
        <v>1998.6000129800232</v>
      </c>
      <c r="D24" s="384">
        <v>1939.139562796521</v>
      </c>
      <c r="E24" s="384">
        <v>1942.1633057708739</v>
      </c>
      <c r="F24" s="384">
        <v>1909.5818928897302</v>
      </c>
      <c r="G24" s="384">
        <v>1833.8382916757546</v>
      </c>
      <c r="H24" s="384">
        <v>1804.0422445035483</v>
      </c>
      <c r="I24" s="384">
        <v>1755.6358598486795</v>
      </c>
      <c r="J24" s="384">
        <v>1760.9766350753873</v>
      </c>
      <c r="L24" s="1876"/>
      <c r="M24" s="1876"/>
      <c r="N24" s="1876"/>
      <c r="O24" s="1876"/>
    </row>
    <row r="25" spans="1:18" s="1460" customFormat="1" ht="7.5" customHeight="1">
      <c r="A25" s="1458"/>
      <c r="B25" s="1459"/>
      <c r="C25" s="1459"/>
      <c r="D25" s="1459"/>
      <c r="E25" s="1459"/>
      <c r="F25" s="1459"/>
      <c r="G25" s="1459"/>
      <c r="H25" s="1459"/>
      <c r="I25" s="1459"/>
    </row>
    <row r="26" spans="1:18" s="516" customFormat="1" ht="12.2" customHeight="1">
      <c r="A26" s="2566" t="s">
        <v>1186</v>
      </c>
      <c r="B26" s="2566"/>
      <c r="C26" s="2566"/>
      <c r="D26" s="2566"/>
      <c r="E26" s="2566"/>
      <c r="F26" s="2566"/>
      <c r="G26" s="2566"/>
      <c r="H26" s="2566"/>
      <c r="I26" s="2566"/>
      <c r="J26" s="2566"/>
      <c r="K26" s="1384"/>
    </row>
    <row r="27" spans="1:18" s="98" customFormat="1" ht="21" customHeight="1">
      <c r="A27" s="2566" t="s">
        <v>1030</v>
      </c>
      <c r="B27" s="2566"/>
      <c r="C27" s="2566"/>
      <c r="D27" s="2566"/>
      <c r="E27" s="2566"/>
      <c r="F27" s="2566"/>
      <c r="G27" s="2566"/>
      <c r="H27" s="2566"/>
      <c r="I27" s="2566"/>
      <c r="J27" s="2566"/>
    </row>
    <row r="28" spans="1:18" s="516" customFormat="1" ht="12.2" customHeight="1">
      <c r="A28" s="2567" t="s">
        <v>1257</v>
      </c>
      <c r="B28" s="2567"/>
      <c r="C28" s="2567"/>
      <c r="D28" s="2567"/>
      <c r="E28" s="2567"/>
      <c r="F28" s="2567"/>
      <c r="G28" s="2567"/>
      <c r="H28" s="2567"/>
      <c r="I28" s="2567"/>
      <c r="J28" s="2567"/>
    </row>
    <row r="29" spans="1:18" s="516" customFormat="1" ht="22.5" customHeight="1">
      <c r="A29" s="1441"/>
      <c r="B29" s="1441"/>
      <c r="C29" s="1441"/>
      <c r="D29" s="1441"/>
      <c r="E29" s="1441"/>
      <c r="F29" s="1441"/>
      <c r="G29" s="1441"/>
      <c r="H29" s="1441"/>
      <c r="I29" s="1441"/>
      <c r="J29" s="1441"/>
    </row>
    <row r="30" spans="1:18" s="50" customFormat="1" ht="12.75" customHeight="1">
      <c r="A30" s="2176" t="s">
        <v>1816</v>
      </c>
      <c r="L30" s="708"/>
      <c r="M30" s="708"/>
      <c r="N30" s="708"/>
      <c r="O30" s="708"/>
    </row>
    <row r="31" spans="1:18" s="516" customFormat="1" ht="12.2" customHeight="1">
      <c r="A31" s="1441"/>
      <c r="B31" s="1441"/>
      <c r="C31" s="1441"/>
      <c r="D31" s="1441"/>
      <c r="E31" s="1441"/>
      <c r="F31" s="1441"/>
      <c r="G31" s="1441"/>
      <c r="H31" s="1441"/>
      <c r="I31" s="1441"/>
      <c r="J31" s="1441"/>
      <c r="L31" s="2565"/>
      <c r="M31" s="2565"/>
      <c r="N31" s="2565"/>
      <c r="O31" s="2565"/>
      <c r="P31" s="2565"/>
      <c r="Q31" s="2565"/>
      <c r="R31" s="2565"/>
    </row>
    <row r="32" spans="1:18" s="516" customFormat="1" ht="12.2" customHeight="1">
      <c r="A32" s="1441"/>
      <c r="B32" s="1441"/>
      <c r="C32" s="1441"/>
      <c r="D32" s="1441"/>
      <c r="E32" s="1441"/>
      <c r="F32" s="1441"/>
      <c r="G32" s="1441"/>
      <c r="H32" s="1441"/>
      <c r="I32" s="1441"/>
      <c r="J32" s="1441"/>
    </row>
    <row r="33" spans="1:10" s="516" customFormat="1" ht="12.2" customHeight="1">
      <c r="A33" s="1441"/>
      <c r="B33" s="1441"/>
      <c r="C33" s="1441"/>
      <c r="D33" s="1441"/>
      <c r="E33" s="1441"/>
      <c r="F33" s="1441"/>
      <c r="G33" s="1441"/>
      <c r="H33" s="1441"/>
      <c r="I33" s="1441"/>
      <c r="J33" s="1441"/>
    </row>
    <row r="34" spans="1:10" s="516" customFormat="1" ht="12.2" customHeight="1">
      <c r="A34" s="1441"/>
      <c r="B34" s="1441"/>
      <c r="C34" s="1441"/>
      <c r="D34" s="1441"/>
      <c r="E34" s="1441"/>
      <c r="F34" s="1441"/>
      <c r="G34" s="1441"/>
      <c r="H34" s="1441"/>
      <c r="I34" s="1441"/>
      <c r="J34" s="1441"/>
    </row>
    <row r="35" spans="1:10" s="516" customFormat="1" ht="12.2" customHeight="1">
      <c r="A35" s="1441"/>
      <c r="B35" s="1441"/>
      <c r="C35" s="1441"/>
      <c r="D35" s="1441"/>
      <c r="E35" s="1441"/>
      <c r="F35" s="1441"/>
      <c r="G35" s="1441"/>
      <c r="H35" s="1441"/>
      <c r="I35" s="1441"/>
      <c r="J35" s="1441"/>
    </row>
    <row r="36" spans="1:10" s="516" customFormat="1" ht="12.2" customHeight="1">
      <c r="A36" s="1441"/>
      <c r="B36" s="1441"/>
      <c r="C36" s="1441"/>
      <c r="D36" s="1441"/>
      <c r="E36" s="1441"/>
      <c r="F36" s="1441"/>
      <c r="G36" s="1441"/>
      <c r="H36" s="1441"/>
      <c r="I36" s="1441"/>
      <c r="J36" s="1441"/>
    </row>
    <row r="37" spans="1:10" s="516" customFormat="1" ht="12.2" customHeight="1">
      <c r="A37" s="1441"/>
      <c r="B37" s="1441"/>
      <c r="C37" s="1441"/>
      <c r="D37" s="1441"/>
      <c r="E37" s="1441"/>
      <c r="F37" s="1441"/>
      <c r="G37" s="1441"/>
      <c r="H37" s="1441"/>
      <c r="I37" s="1441"/>
      <c r="J37" s="1441"/>
    </row>
    <row r="38" spans="1:10" s="516" customFormat="1" ht="12.2" customHeight="1">
      <c r="A38" s="1441"/>
      <c r="B38" s="1441"/>
      <c r="C38" s="1441"/>
      <c r="D38" s="1441"/>
      <c r="E38" s="1441"/>
      <c r="F38" s="1441"/>
      <c r="G38" s="1441"/>
      <c r="H38" s="1441"/>
      <c r="I38" s="1441"/>
      <c r="J38" s="1441"/>
    </row>
    <row r="39" spans="1:10" s="516" customFormat="1" ht="12.2" customHeight="1">
      <c r="A39" s="1441"/>
      <c r="B39" s="1441"/>
      <c r="C39" s="1441"/>
      <c r="D39" s="1441"/>
      <c r="E39" s="1441"/>
      <c r="F39" s="1441"/>
      <c r="G39" s="1441"/>
      <c r="H39" s="1441"/>
      <c r="I39" s="1441"/>
      <c r="J39" s="1441"/>
    </row>
    <row r="40" spans="1:10" s="516" customFormat="1" ht="12.2" customHeight="1">
      <c r="A40" s="1441"/>
      <c r="B40" s="1441"/>
      <c r="C40" s="1441"/>
      <c r="D40" s="1441"/>
      <c r="E40" s="1441"/>
      <c r="F40" s="1441"/>
      <c r="G40" s="1441"/>
      <c r="H40" s="1441"/>
      <c r="I40" s="1441"/>
      <c r="J40" s="1441"/>
    </row>
    <row r="41" spans="1:10" s="516" customFormat="1" ht="12.2" customHeight="1">
      <c r="A41" s="1441"/>
      <c r="B41" s="1441"/>
      <c r="C41" s="1441"/>
      <c r="D41" s="1441"/>
      <c r="E41" s="1441"/>
      <c r="F41" s="1441"/>
      <c r="G41" s="1441"/>
      <c r="H41" s="1441"/>
      <c r="I41" s="1441"/>
      <c r="J41" s="1441"/>
    </row>
    <row r="42" spans="1:10" s="516" customFormat="1" ht="12.2" customHeight="1">
      <c r="A42" s="1441"/>
      <c r="B42" s="1441"/>
      <c r="C42" s="1441"/>
      <c r="D42" s="1441"/>
      <c r="E42" s="1441"/>
      <c r="F42" s="1441"/>
      <c r="G42" s="1441"/>
      <c r="H42" s="1441"/>
      <c r="I42" s="1441"/>
      <c r="J42" s="1441"/>
    </row>
    <row r="43" spans="1:10" s="516" customFormat="1" ht="12.2" customHeight="1">
      <c r="A43" s="1441"/>
      <c r="B43" s="1441"/>
      <c r="C43" s="1441"/>
      <c r="D43" s="1441"/>
      <c r="E43" s="1441"/>
      <c r="F43" s="1441"/>
      <c r="G43" s="1441"/>
      <c r="H43" s="1441"/>
      <c r="I43" s="1441"/>
      <c r="J43" s="1441"/>
    </row>
    <row r="44" spans="1:10" s="516" customFormat="1" ht="12.2" customHeight="1">
      <c r="A44" s="1441"/>
      <c r="B44" s="1441"/>
      <c r="C44" s="1441"/>
      <c r="D44" s="1441"/>
      <c r="E44" s="1441"/>
      <c r="F44" s="1441"/>
      <c r="G44" s="1441"/>
      <c r="H44" s="1441"/>
      <c r="I44" s="1441"/>
      <c r="J44" s="1441"/>
    </row>
    <row r="45" spans="1:10" s="516" customFormat="1" ht="12.2" customHeight="1">
      <c r="A45" s="1441"/>
      <c r="B45" s="1441"/>
      <c r="C45" s="1441"/>
      <c r="D45" s="1441"/>
      <c r="E45" s="1441"/>
      <c r="F45" s="1441"/>
      <c r="G45" s="1441"/>
      <c r="H45" s="1441"/>
      <c r="I45" s="1441"/>
      <c r="J45" s="1441"/>
    </row>
    <row r="46" spans="1:10" s="516" customFormat="1" ht="12.2" customHeight="1">
      <c r="A46" s="1441"/>
      <c r="B46" s="1441"/>
      <c r="C46" s="1441"/>
      <c r="D46" s="1441"/>
      <c r="E46" s="1441"/>
      <c r="F46" s="1441"/>
      <c r="G46" s="1441"/>
      <c r="H46" s="1441"/>
      <c r="I46" s="1441"/>
      <c r="J46" s="1441"/>
    </row>
    <row r="47" spans="1:10" s="516" customFormat="1" ht="12.2" customHeight="1">
      <c r="A47" s="1441"/>
      <c r="B47" s="1441"/>
      <c r="C47" s="1441"/>
      <c r="D47" s="1441"/>
      <c r="E47" s="1441"/>
      <c r="F47" s="1441"/>
      <c r="G47" s="1441"/>
      <c r="H47" s="1441"/>
      <c r="I47" s="1441"/>
      <c r="J47" s="1441"/>
    </row>
    <row r="48" spans="1:10" s="516" customFormat="1" ht="12.2" customHeight="1">
      <c r="A48" s="1441"/>
      <c r="B48" s="1441"/>
      <c r="C48" s="1441"/>
      <c r="D48" s="1441"/>
      <c r="E48" s="1441"/>
      <c r="F48" s="1441"/>
      <c r="G48" s="1441"/>
      <c r="H48" s="1441"/>
      <c r="I48" s="1441"/>
      <c r="J48" s="1441"/>
    </row>
    <row r="49" spans="1:11" s="516" customFormat="1" ht="12.2" customHeight="1">
      <c r="A49" s="1441"/>
      <c r="B49" s="1441"/>
      <c r="C49" s="1441"/>
      <c r="D49" s="1441"/>
      <c r="E49" s="1441"/>
      <c r="F49" s="1441"/>
      <c r="G49" s="1441"/>
      <c r="H49" s="1441"/>
      <c r="I49" s="1441"/>
      <c r="J49" s="1441"/>
    </row>
    <row r="50" spans="1:11" s="516" customFormat="1" ht="12.2" customHeight="1">
      <c r="A50" s="1441"/>
      <c r="B50" s="1441"/>
      <c r="C50" s="1441"/>
      <c r="D50" s="1441"/>
      <c r="E50" s="1441"/>
      <c r="F50" s="1441"/>
      <c r="G50" s="1441"/>
      <c r="H50" s="1441"/>
      <c r="I50" s="1441"/>
      <c r="J50" s="1441"/>
    </row>
    <row r="51" spans="1:11" s="516" customFormat="1" ht="12.2" customHeight="1">
      <c r="A51" s="1441"/>
      <c r="B51" s="1441"/>
      <c r="C51" s="1441"/>
      <c r="D51" s="1441"/>
      <c r="E51" s="1441"/>
      <c r="F51" s="1441"/>
      <c r="G51" s="1441"/>
      <c r="H51" s="1441"/>
      <c r="I51" s="1441"/>
      <c r="J51" s="1441"/>
    </row>
    <row r="52" spans="1:11" s="516" customFormat="1" ht="12.2" customHeight="1">
      <c r="A52" s="1441"/>
      <c r="B52" s="1441"/>
      <c r="C52" s="1441"/>
      <c r="D52" s="1441"/>
      <c r="E52" s="1441"/>
      <c r="F52" s="1441"/>
      <c r="G52" s="1441"/>
      <c r="H52" s="1441"/>
      <c r="I52" s="1441"/>
      <c r="J52" s="1441"/>
    </row>
    <row r="53" spans="1:11" s="516" customFormat="1" ht="12.2" customHeight="1">
      <c r="A53" s="1441"/>
      <c r="B53" s="1441"/>
      <c r="C53" s="1441"/>
      <c r="D53" s="1441"/>
      <c r="E53" s="1441"/>
      <c r="F53" s="1441"/>
      <c r="G53" s="1441"/>
      <c r="H53" s="1441"/>
      <c r="I53" s="1441"/>
      <c r="J53" s="1441"/>
    </row>
    <row r="54" spans="1:11" s="516" customFormat="1" ht="12.2" customHeight="1">
      <c r="A54" s="1441"/>
      <c r="B54" s="1441"/>
      <c r="C54" s="1441"/>
      <c r="D54" s="1441"/>
      <c r="E54" s="1441"/>
      <c r="F54" s="1441"/>
      <c r="G54" s="1441"/>
      <c r="H54" s="1441"/>
      <c r="I54" s="1441"/>
      <c r="J54" s="1441"/>
    </row>
    <row r="55" spans="1:11" s="516" customFormat="1" ht="12.2" customHeight="1">
      <c r="A55" s="1441"/>
      <c r="B55" s="1441"/>
      <c r="C55" s="1441"/>
      <c r="D55" s="1441"/>
      <c r="E55" s="1441"/>
      <c r="F55" s="1441"/>
      <c r="G55" s="1441"/>
      <c r="H55" s="1441"/>
      <c r="I55" s="1441"/>
      <c r="J55" s="1441"/>
    </row>
    <row r="56" spans="1:11" s="516" customFormat="1" ht="12.2" customHeight="1">
      <c r="A56" s="1441"/>
      <c r="B56" s="1441"/>
      <c r="C56" s="1441"/>
      <c r="D56" s="1441"/>
      <c r="E56" s="1441"/>
      <c r="F56" s="1441"/>
      <c r="G56" s="1441"/>
      <c r="H56" s="1441"/>
      <c r="I56" s="1441"/>
      <c r="J56" s="1441"/>
    </row>
    <row r="57" spans="1:11" s="126" customFormat="1" ht="21.75" customHeight="1">
      <c r="A57" s="2528"/>
      <c r="B57" s="2528"/>
      <c r="C57" s="2528"/>
      <c r="D57" s="2528"/>
      <c r="E57" s="2528"/>
      <c r="F57" s="2528"/>
      <c r="G57" s="2528"/>
      <c r="H57" s="2528"/>
      <c r="I57" s="2528"/>
      <c r="J57" s="2528"/>
      <c r="K57" s="270"/>
    </row>
    <row r="58" spans="1:11" s="98" customFormat="1" ht="22.5" customHeight="1">
      <c r="A58" s="621"/>
      <c r="B58" s="622"/>
      <c r="C58" s="622"/>
      <c r="D58" s="622"/>
      <c r="E58" s="622"/>
      <c r="F58" s="622"/>
      <c r="G58" s="622"/>
      <c r="H58" s="622"/>
      <c r="I58" s="622"/>
      <c r="J58" s="622"/>
    </row>
    <row r="59" spans="1:11" s="485" customFormat="1" ht="18.75" customHeight="1">
      <c r="A59" s="2549" t="s">
        <v>1188</v>
      </c>
      <c r="B59" s="2549"/>
      <c r="C59" s="2549"/>
      <c r="D59" s="2549"/>
      <c r="E59" s="2549"/>
      <c r="F59" s="2549"/>
      <c r="G59" s="2549"/>
      <c r="H59" s="2549"/>
      <c r="I59" s="2549"/>
      <c r="J59" s="2549"/>
    </row>
    <row r="60" spans="1:11" s="50" customFormat="1" ht="12.75" customHeight="1"/>
    <row r="61" spans="1:11" s="52" customFormat="1" ht="11.25" customHeight="1">
      <c r="A61" s="355"/>
      <c r="B61" s="1191" t="s">
        <v>3</v>
      </c>
      <c r="C61" s="156" t="s">
        <v>6</v>
      </c>
      <c r="D61" s="156" t="s">
        <v>1661</v>
      </c>
      <c r="E61" s="155" t="s">
        <v>5</v>
      </c>
      <c r="F61" s="155" t="s">
        <v>3</v>
      </c>
      <c r="G61" s="155" t="s">
        <v>6</v>
      </c>
      <c r="H61" s="156" t="s">
        <v>2</v>
      </c>
      <c r="I61" s="155" t="s">
        <v>5</v>
      </c>
      <c r="J61" s="155" t="s">
        <v>3</v>
      </c>
    </row>
    <row r="62" spans="1:11" s="52" customFormat="1" ht="12" customHeight="1">
      <c r="A62" s="68" t="s">
        <v>11</v>
      </c>
      <c r="B62" s="2070" t="s">
        <v>1363</v>
      </c>
      <c r="C62" s="357" t="s">
        <v>1363</v>
      </c>
      <c r="D62" s="356" t="s">
        <v>1363</v>
      </c>
      <c r="E62" s="356" t="s">
        <v>1363</v>
      </c>
      <c r="F62" s="357" t="s">
        <v>1069</v>
      </c>
      <c r="G62" s="357" t="s">
        <v>1069</v>
      </c>
      <c r="H62" s="356" t="s">
        <v>1069</v>
      </c>
      <c r="I62" s="356" t="s">
        <v>1069</v>
      </c>
      <c r="J62" s="356" t="s">
        <v>213</v>
      </c>
    </row>
    <row r="63" spans="1:11" s="52" customFormat="1" ht="13.5" customHeight="1">
      <c r="A63" s="483" t="s">
        <v>457</v>
      </c>
      <c r="B63" s="1201"/>
      <c r="C63" s="359"/>
      <c r="D63" s="359"/>
      <c r="E63" s="359"/>
      <c r="F63" s="359"/>
      <c r="G63" s="359"/>
      <c r="H63" s="359"/>
      <c r="I63" s="359"/>
      <c r="J63" s="359"/>
    </row>
    <row r="64" spans="1:11" s="52" customFormat="1" ht="12" customHeight="1">
      <c r="A64" s="480" t="s">
        <v>566</v>
      </c>
      <c r="B64" s="1226">
        <v>655.23105054307996</v>
      </c>
      <c r="C64" s="552">
        <v>661.66443836079964</v>
      </c>
      <c r="D64" s="552">
        <v>655.33101689801003</v>
      </c>
      <c r="E64" s="552">
        <v>646.43850945877023</v>
      </c>
      <c r="F64" s="552">
        <v>636.34295240064978</v>
      </c>
      <c r="G64" s="552">
        <v>622.99588632728978</v>
      </c>
      <c r="H64" s="552">
        <v>612.75861280888978</v>
      </c>
      <c r="I64" s="552">
        <v>603.59405517829998</v>
      </c>
      <c r="J64" s="552">
        <v>589.92770391831993</v>
      </c>
    </row>
    <row r="65" spans="1:10" s="52" customFormat="1" ht="12" customHeight="1">
      <c r="A65" s="480" t="s">
        <v>524</v>
      </c>
      <c r="B65" s="1226">
        <v>151.55233916484002</v>
      </c>
      <c r="C65" s="552">
        <v>147.53079347221993</v>
      </c>
      <c r="D65" s="552">
        <v>139.25008812093995</v>
      </c>
      <c r="E65" s="552">
        <v>139.01303152565001</v>
      </c>
      <c r="F65" s="552">
        <v>148.25373664920019</v>
      </c>
      <c r="G65" s="552">
        <v>150.42746072891993</v>
      </c>
      <c r="H65" s="552">
        <v>148.28635977250016</v>
      </c>
      <c r="I65" s="552">
        <v>144.57420741793015</v>
      </c>
      <c r="J65" s="552">
        <v>140.67057780441999</v>
      </c>
    </row>
    <row r="66" spans="1:10" s="52" customFormat="1" ht="12" customHeight="1">
      <c r="A66" s="480" t="s">
        <v>1147</v>
      </c>
      <c r="B66" s="1226">
        <v>515.7698064173527</v>
      </c>
      <c r="C66" s="552">
        <v>537.34957174974011</v>
      </c>
      <c r="D66" s="552">
        <v>497.8278999908394</v>
      </c>
      <c r="E66" s="552">
        <v>504.82758695870177</v>
      </c>
      <c r="F66" s="552">
        <v>489.20598356994185</v>
      </c>
      <c r="G66" s="552">
        <v>421.30084627358849</v>
      </c>
      <c r="H66" s="552">
        <v>424.09909062717287</v>
      </c>
      <c r="I66" s="552">
        <v>409.90170491238445</v>
      </c>
      <c r="J66" s="552">
        <v>410.40630888766583</v>
      </c>
    </row>
    <row r="67" spans="1:10" s="52" customFormat="1" ht="12" customHeight="1">
      <c r="A67" s="482" t="s">
        <v>467</v>
      </c>
      <c r="B67" s="1227">
        <v>1322.5531961252727</v>
      </c>
      <c r="C67" s="553">
        <v>1346.5448035827596</v>
      </c>
      <c r="D67" s="553">
        <v>1292.4090050097893</v>
      </c>
      <c r="E67" s="553">
        <v>1290.2791279431221</v>
      </c>
      <c r="F67" s="553">
        <v>1273.8026726197918</v>
      </c>
      <c r="G67" s="553">
        <v>1194.7241933297983</v>
      </c>
      <c r="H67" s="553">
        <v>1185.1440632085628</v>
      </c>
      <c r="I67" s="553">
        <v>1158.0699675086146</v>
      </c>
      <c r="J67" s="553">
        <v>1141.0045906104058</v>
      </c>
    </row>
    <row r="68" spans="1:10" s="52" customFormat="1" ht="13.5" customHeight="1">
      <c r="A68" s="483" t="s">
        <v>458</v>
      </c>
      <c r="B68" s="1228"/>
      <c r="C68" s="554"/>
      <c r="D68" s="554"/>
      <c r="E68" s="554"/>
      <c r="F68" s="554"/>
      <c r="G68" s="554"/>
      <c r="H68" s="554"/>
      <c r="I68" s="554"/>
      <c r="J68" s="554"/>
    </row>
    <row r="69" spans="1:10" s="52" customFormat="1" ht="12" customHeight="1">
      <c r="A69" s="480" t="s">
        <v>566</v>
      </c>
      <c r="B69" s="1226">
        <v>160.17073476765003</v>
      </c>
      <c r="C69" s="552">
        <v>171.40308444146001</v>
      </c>
      <c r="D69" s="552">
        <v>170.55223507732995</v>
      </c>
      <c r="E69" s="552">
        <v>164.98120174199002</v>
      </c>
      <c r="F69" s="552">
        <v>164.51872960674001</v>
      </c>
      <c r="G69" s="552">
        <v>169.81907529290004</v>
      </c>
      <c r="H69" s="552">
        <v>168.16553490195002</v>
      </c>
      <c r="I69" s="552">
        <v>163.53516007675003</v>
      </c>
      <c r="J69" s="552">
        <v>165.22332107435997</v>
      </c>
    </row>
    <row r="70" spans="1:10" s="52" customFormat="1" ht="12" customHeight="1">
      <c r="A70" s="480" t="s">
        <v>524</v>
      </c>
      <c r="B70" s="1226">
        <v>88.753811731409897</v>
      </c>
      <c r="C70" s="552">
        <v>91.772728540549963</v>
      </c>
      <c r="D70" s="552">
        <v>96.550257198490172</v>
      </c>
      <c r="E70" s="552">
        <v>90.841425648919923</v>
      </c>
      <c r="F70" s="552">
        <v>98.009231277880005</v>
      </c>
      <c r="G70" s="552">
        <v>91.655550510900014</v>
      </c>
      <c r="H70" s="552">
        <v>94.985748769590131</v>
      </c>
      <c r="I70" s="552">
        <v>97.698277848439972</v>
      </c>
      <c r="J70" s="552">
        <v>99.740791078069932</v>
      </c>
    </row>
    <row r="71" spans="1:10" s="52" customFormat="1" ht="12" customHeight="1">
      <c r="A71" s="480" t="s">
        <v>1147</v>
      </c>
      <c r="B71" s="1226">
        <v>256.2458082160756</v>
      </c>
      <c r="C71" s="552">
        <v>293.6586980778219</v>
      </c>
      <c r="D71" s="552">
        <v>288.29722513213733</v>
      </c>
      <c r="E71" s="552">
        <v>305.09401185639911</v>
      </c>
      <c r="F71" s="552">
        <v>279.26772425697521</v>
      </c>
      <c r="G71" s="552">
        <v>286.92393385513918</v>
      </c>
      <c r="H71" s="552">
        <v>263.45406499386047</v>
      </c>
      <c r="I71" s="552">
        <v>245.01449334527655</v>
      </c>
      <c r="J71" s="552">
        <v>256.14266268273883</v>
      </c>
    </row>
    <row r="72" spans="1:10" s="52" customFormat="1" ht="12" customHeight="1">
      <c r="A72" s="482" t="s">
        <v>467</v>
      </c>
      <c r="B72" s="1227">
        <v>505.17035471513555</v>
      </c>
      <c r="C72" s="553">
        <v>556.83451105983181</v>
      </c>
      <c r="D72" s="553">
        <v>555.3997174079575</v>
      </c>
      <c r="E72" s="553">
        <v>560.91663924730904</v>
      </c>
      <c r="F72" s="553">
        <v>541.79568514159519</v>
      </c>
      <c r="G72" s="553">
        <v>548.39855965893923</v>
      </c>
      <c r="H72" s="553">
        <v>526.6053486654007</v>
      </c>
      <c r="I72" s="553">
        <v>506.24793127046655</v>
      </c>
      <c r="J72" s="553">
        <v>521.10677483516872</v>
      </c>
    </row>
    <row r="73" spans="1:10" s="52" customFormat="1" ht="13.5" customHeight="1">
      <c r="A73" s="483" t="s">
        <v>486</v>
      </c>
      <c r="B73" s="1228"/>
      <c r="C73" s="554"/>
      <c r="D73" s="554"/>
      <c r="E73" s="554"/>
      <c r="F73" s="554"/>
      <c r="G73" s="554"/>
      <c r="H73" s="554"/>
      <c r="I73" s="554"/>
      <c r="J73" s="554"/>
    </row>
    <row r="74" spans="1:10" s="52" customFormat="1" ht="12" customHeight="1">
      <c r="A74" s="480" t="s">
        <v>566</v>
      </c>
      <c r="B74" s="1226">
        <v>19.235645084310001</v>
      </c>
      <c r="C74" s="552">
        <v>20.337964053409998</v>
      </c>
      <c r="D74" s="552">
        <v>20.961269729040005</v>
      </c>
      <c r="E74" s="552">
        <v>20.768645343949991</v>
      </c>
      <c r="F74" s="552">
        <v>21.86452016046</v>
      </c>
      <c r="G74" s="552">
        <v>23.0302899729</v>
      </c>
      <c r="H74" s="552">
        <v>23.539529920269999</v>
      </c>
      <c r="I74" s="552">
        <v>22.385485203599995</v>
      </c>
      <c r="J74" s="552">
        <v>22.619102256780003</v>
      </c>
    </row>
    <row r="75" spans="1:10" s="52" customFormat="1" ht="12" customHeight="1">
      <c r="A75" s="480" t="s">
        <v>524</v>
      </c>
      <c r="B75" s="1226">
        <v>19.980379331200005</v>
      </c>
      <c r="C75" s="552">
        <v>21.156740337320006</v>
      </c>
      <c r="D75" s="552">
        <v>20.111674041130001</v>
      </c>
      <c r="E75" s="552">
        <v>21.752741505979994</v>
      </c>
      <c r="F75" s="552">
        <v>24.231598709019988</v>
      </c>
      <c r="G75" s="552">
        <v>24.342404578399961</v>
      </c>
      <c r="H75" s="552">
        <v>22.042731639330025</v>
      </c>
      <c r="I75" s="552">
        <v>21.169870126249979</v>
      </c>
      <c r="J75" s="552">
        <v>22.583835609650009</v>
      </c>
    </row>
    <row r="76" spans="1:10" s="52" customFormat="1" ht="12" customHeight="1">
      <c r="A76" s="480" t="s">
        <v>1147</v>
      </c>
      <c r="B76" s="1226">
        <v>54.018611744525273</v>
      </c>
      <c r="C76" s="552">
        <v>35.237989980916524</v>
      </c>
      <c r="D76" s="552">
        <v>32.423615110322508</v>
      </c>
      <c r="E76" s="552">
        <v>30.228482009862184</v>
      </c>
      <c r="F76" s="552">
        <v>27.273025705655641</v>
      </c>
      <c r="G76" s="552">
        <v>25.015881892723318</v>
      </c>
      <c r="H76" s="552">
        <v>27.671294503605008</v>
      </c>
      <c r="I76" s="552">
        <v>28.221740822498965</v>
      </c>
      <c r="J76" s="552">
        <v>29.417594194164948</v>
      </c>
    </row>
    <row r="77" spans="1:10" s="52" customFormat="1" ht="12" customHeight="1">
      <c r="A77" s="482" t="s">
        <v>467</v>
      </c>
      <c r="B77" s="1227">
        <v>93.234636160035279</v>
      </c>
      <c r="C77" s="553">
        <v>76.732694371646531</v>
      </c>
      <c r="D77" s="553">
        <v>73.496558880492515</v>
      </c>
      <c r="E77" s="553">
        <v>72.749868859792173</v>
      </c>
      <c r="F77" s="553">
        <v>73.369144575135635</v>
      </c>
      <c r="G77" s="553">
        <v>72.388576444023272</v>
      </c>
      <c r="H77" s="553">
        <v>73.253556063205039</v>
      </c>
      <c r="I77" s="553">
        <v>71.777096152348946</v>
      </c>
      <c r="J77" s="553">
        <v>74.620532060594968</v>
      </c>
    </row>
    <row r="78" spans="1:10" s="52" customFormat="1" ht="13.5" customHeight="1">
      <c r="A78" s="483" t="s">
        <v>615</v>
      </c>
      <c r="B78" s="1228"/>
      <c r="C78" s="554"/>
      <c r="D78" s="554"/>
      <c r="E78" s="554"/>
      <c r="F78" s="554"/>
      <c r="G78" s="554"/>
      <c r="H78" s="554"/>
      <c r="I78" s="554"/>
      <c r="J78" s="554"/>
    </row>
    <row r="79" spans="1:10" s="52" customFormat="1" ht="12" customHeight="1">
      <c r="A79" s="480" t="s">
        <v>566</v>
      </c>
      <c r="B79" s="1226">
        <v>2.7399224229400003</v>
      </c>
      <c r="C79" s="552">
        <v>3.1985976032599988</v>
      </c>
      <c r="D79" s="552">
        <v>3.526402268</v>
      </c>
      <c r="E79" s="552">
        <v>3.3525331256000004</v>
      </c>
      <c r="F79" s="552">
        <v>3.4733801362500003</v>
      </c>
      <c r="G79" s="552">
        <v>3.4728764491700002</v>
      </c>
      <c r="H79" s="552">
        <v>3.0929012543199996</v>
      </c>
      <c r="I79" s="552">
        <v>3.4298805425900016</v>
      </c>
      <c r="J79" s="552">
        <v>3.4633917577299997</v>
      </c>
    </row>
    <row r="80" spans="1:10" s="52" customFormat="1" ht="12" customHeight="1">
      <c r="A80" s="480" t="s">
        <v>524</v>
      </c>
      <c r="B80" s="1226">
        <v>3.7305134742199999</v>
      </c>
      <c r="C80" s="552">
        <v>4.2925029965599988</v>
      </c>
      <c r="D80" s="552">
        <v>4.2645622045499962</v>
      </c>
      <c r="E80" s="552">
        <v>3.365479292289999</v>
      </c>
      <c r="F80" s="552">
        <v>3.9179119893099981</v>
      </c>
      <c r="G80" s="552">
        <v>4.2262199192899992</v>
      </c>
      <c r="H80" s="552">
        <v>3.9285756692899976</v>
      </c>
      <c r="I80" s="552">
        <v>3.6347750170000013</v>
      </c>
      <c r="J80" s="552">
        <v>3.7660016518199999</v>
      </c>
    </row>
    <row r="81" spans="1:12" s="52" customFormat="1" ht="12" customHeight="1">
      <c r="A81" s="480" t="s">
        <v>1147</v>
      </c>
      <c r="B81" s="1226">
        <v>12.240707550438589</v>
      </c>
      <c r="C81" s="552">
        <v>10.996903365964243</v>
      </c>
      <c r="D81" s="552">
        <v>10.043317025731326</v>
      </c>
      <c r="E81" s="552">
        <v>11.499657302760934</v>
      </c>
      <c r="F81" s="552">
        <v>13.223098427647114</v>
      </c>
      <c r="G81" s="552">
        <v>10.627865874533748</v>
      </c>
      <c r="H81" s="552">
        <v>12.005829369010948</v>
      </c>
      <c r="I81" s="552">
        <v>12.464398761739726</v>
      </c>
      <c r="J81" s="552">
        <v>17.008042587197714</v>
      </c>
    </row>
    <row r="82" spans="1:12" s="52" customFormat="1" ht="12" customHeight="1">
      <c r="A82" s="482" t="s">
        <v>467</v>
      </c>
      <c r="B82" s="1227">
        <v>18.711143447598587</v>
      </c>
      <c r="C82" s="553">
        <v>18.488003965784241</v>
      </c>
      <c r="D82" s="553">
        <v>17.834281498281321</v>
      </c>
      <c r="E82" s="553">
        <v>18.217669720650932</v>
      </c>
      <c r="F82" s="553">
        <v>20.614390553207112</v>
      </c>
      <c r="G82" s="553">
        <v>18.326962242993748</v>
      </c>
      <c r="H82" s="553">
        <v>19.027306292620946</v>
      </c>
      <c r="I82" s="553">
        <v>19.529054321329731</v>
      </c>
      <c r="J82" s="553">
        <v>24.237435996747713</v>
      </c>
    </row>
    <row r="83" spans="1:12" s="1756" customFormat="1" ht="12" customHeight="1">
      <c r="A83" s="418" t="s">
        <v>1189</v>
      </c>
      <c r="B83" s="1879">
        <v>837.37735281798007</v>
      </c>
      <c r="C83" s="1880">
        <v>856.60408445892972</v>
      </c>
      <c r="D83" s="1880">
        <v>850.37092397238007</v>
      </c>
      <c r="E83" s="1880">
        <v>835.54088967031021</v>
      </c>
      <c r="F83" s="1880">
        <v>826.19958230409975</v>
      </c>
      <c r="G83" s="1880">
        <v>819.3181280422599</v>
      </c>
      <c r="H83" s="1880">
        <v>807.55657888542987</v>
      </c>
      <c r="I83" s="1880">
        <v>792.94458100123995</v>
      </c>
      <c r="J83" s="1880">
        <v>781.23351900719001</v>
      </c>
      <c r="K83" s="1914"/>
    </row>
    <row r="84" spans="1:12" s="1756" customFormat="1" ht="12" customHeight="1">
      <c r="A84" s="418" t="s">
        <v>1190</v>
      </c>
      <c r="B84" s="1226">
        <v>264.01704370166993</v>
      </c>
      <c r="C84" s="552">
        <v>264.75276534664994</v>
      </c>
      <c r="D84" s="552">
        <v>260.1765815651101</v>
      </c>
      <c r="E84" s="552">
        <v>254.9726779728399</v>
      </c>
      <c r="F84" s="552">
        <v>274.41247862541013</v>
      </c>
      <c r="G84" s="552">
        <v>270.65163573750988</v>
      </c>
      <c r="H84" s="552">
        <v>269.24341585071033</v>
      </c>
      <c r="I84" s="552">
        <v>267.07713040962011</v>
      </c>
      <c r="J84" s="552">
        <v>266.7612061439599</v>
      </c>
      <c r="K84" s="470"/>
    </row>
    <row r="85" spans="1:12" s="1756" customFormat="1" ht="12" customHeight="1">
      <c r="A85" s="418" t="s">
        <v>1191</v>
      </c>
      <c r="B85" s="1881">
        <v>838.27493392839222</v>
      </c>
      <c r="C85" s="1882">
        <v>877.24316317444277</v>
      </c>
      <c r="D85" s="1882">
        <v>828.59205725903053</v>
      </c>
      <c r="E85" s="1882">
        <v>851.64973812772405</v>
      </c>
      <c r="F85" s="1882">
        <v>808.96983196021972</v>
      </c>
      <c r="G85" s="1882">
        <v>743.8685278959847</v>
      </c>
      <c r="H85" s="1882">
        <v>727.23027949364928</v>
      </c>
      <c r="I85" s="1882">
        <v>695.60233784189973</v>
      </c>
      <c r="J85" s="1882">
        <v>712.9746083517673</v>
      </c>
      <c r="K85" s="470"/>
    </row>
    <row r="86" spans="1:12" s="93" customFormat="1" ht="12" customHeight="1">
      <c r="A86" s="481" t="s">
        <v>1192</v>
      </c>
      <c r="B86" s="1229">
        <v>1939.6693304480423</v>
      </c>
      <c r="C86" s="555">
        <v>1998.6000129800225</v>
      </c>
      <c r="D86" s="555">
        <v>1939.1395627965207</v>
      </c>
      <c r="E86" s="555">
        <v>1942.1633057708741</v>
      </c>
      <c r="F86" s="555">
        <v>1909.5818928897297</v>
      </c>
      <c r="G86" s="555">
        <v>1833.8382916757546</v>
      </c>
      <c r="H86" s="555">
        <v>1804.0302742297895</v>
      </c>
      <c r="I86" s="555">
        <v>1755.62404925276</v>
      </c>
      <c r="J86" s="555">
        <v>1760.9693335029169</v>
      </c>
      <c r="L86" s="1434"/>
    </row>
    <row r="87" spans="1:12" s="52" customFormat="1" ht="13.5" customHeight="1">
      <c r="A87" s="338"/>
      <c r="B87" s="419"/>
      <c r="C87" s="419"/>
      <c r="D87" s="419"/>
      <c r="E87" s="419"/>
      <c r="F87" s="419"/>
      <c r="G87" s="419"/>
      <c r="H87" s="419"/>
      <c r="I87" s="419"/>
      <c r="J87" s="419"/>
    </row>
    <row r="88" spans="1:12" s="52" customFormat="1" ht="11.25" customHeight="1">
      <c r="A88" s="355"/>
      <c r="B88" s="1191" t="s">
        <v>3</v>
      </c>
      <c r="C88" s="156" t="s">
        <v>6</v>
      </c>
      <c r="D88" s="156" t="s">
        <v>2</v>
      </c>
      <c r="E88" s="155" t="s">
        <v>5</v>
      </c>
      <c r="F88" s="155" t="s">
        <v>3</v>
      </c>
      <c r="G88" s="155" t="s">
        <v>6</v>
      </c>
      <c r="H88" s="156" t="s">
        <v>2</v>
      </c>
      <c r="I88" s="155" t="s">
        <v>5</v>
      </c>
      <c r="J88" s="155" t="s">
        <v>3</v>
      </c>
    </row>
    <row r="89" spans="1:12" s="52" customFormat="1" ht="12" customHeight="1">
      <c r="A89" s="68" t="s">
        <v>11</v>
      </c>
      <c r="B89" s="2070" t="s">
        <v>1363</v>
      </c>
      <c r="C89" s="357" t="s">
        <v>1363</v>
      </c>
      <c r="D89" s="356" t="s">
        <v>1363</v>
      </c>
      <c r="E89" s="356" t="s">
        <v>1363</v>
      </c>
      <c r="F89" s="357" t="s">
        <v>1069</v>
      </c>
      <c r="G89" s="357" t="s">
        <v>1069</v>
      </c>
      <c r="H89" s="356" t="s">
        <v>1069</v>
      </c>
      <c r="I89" s="356" t="s">
        <v>1069</v>
      </c>
      <c r="J89" s="356" t="s">
        <v>213</v>
      </c>
    </row>
    <row r="90" spans="1:12" s="52" customFormat="1" ht="12" customHeight="1">
      <c r="A90" s="167" t="s">
        <v>459</v>
      </c>
      <c r="B90" s="1172"/>
      <c r="C90" s="336"/>
      <c r="D90" s="336"/>
      <c r="E90" s="336"/>
      <c r="F90" s="336"/>
      <c r="G90" s="336"/>
      <c r="H90" s="336"/>
      <c r="I90" s="337"/>
      <c r="J90" s="336"/>
    </row>
    <row r="91" spans="1:12" s="52" customFormat="1" ht="11.1" customHeight="1">
      <c r="A91" s="480" t="s">
        <v>457</v>
      </c>
      <c r="B91" s="1226">
        <v>325.74594791110275</v>
      </c>
      <c r="C91" s="552">
        <v>336.59928251417023</v>
      </c>
      <c r="D91" s="552">
        <v>309.83482007311937</v>
      </c>
      <c r="E91" s="552">
        <v>304.79033299118174</v>
      </c>
      <c r="F91" s="552">
        <v>301.44498084520239</v>
      </c>
      <c r="G91" s="552">
        <v>258.75177388469842</v>
      </c>
      <c r="H91" s="552">
        <v>240.42135397054278</v>
      </c>
      <c r="I91" s="552">
        <v>233.06684015706472</v>
      </c>
      <c r="J91" s="552">
        <v>231.69142594867591</v>
      </c>
    </row>
    <row r="92" spans="1:12" s="52" customFormat="1" ht="11.1" customHeight="1">
      <c r="A92" s="480" t="s">
        <v>458</v>
      </c>
      <c r="B92" s="1226">
        <v>154.69328801326554</v>
      </c>
      <c r="C92" s="552">
        <v>181.13935003749182</v>
      </c>
      <c r="D92" s="552">
        <v>176.66163508063732</v>
      </c>
      <c r="E92" s="552">
        <v>183.62804577895898</v>
      </c>
      <c r="F92" s="552">
        <v>166.24535596522523</v>
      </c>
      <c r="G92" s="552">
        <v>161.00568083156915</v>
      </c>
      <c r="H92" s="552">
        <v>147.52078549092042</v>
      </c>
      <c r="I92" s="552">
        <v>138.62909306243537</v>
      </c>
      <c r="J92" s="552">
        <v>146.20437030362632</v>
      </c>
    </row>
    <row r="93" spans="1:12" s="52" customFormat="1" ht="11.1" customHeight="1">
      <c r="A93" s="480" t="s">
        <v>486</v>
      </c>
      <c r="B93" s="1226">
        <v>24.767961644255276</v>
      </c>
      <c r="C93" s="552">
        <v>15.685932755806526</v>
      </c>
      <c r="D93" s="552">
        <v>15.746566479312509</v>
      </c>
      <c r="E93" s="552">
        <v>18.562617342882184</v>
      </c>
      <c r="F93" s="552">
        <v>17.713369390395641</v>
      </c>
      <c r="G93" s="552">
        <v>16.68174580919333</v>
      </c>
      <c r="H93" s="552">
        <v>18.785357890808882</v>
      </c>
      <c r="I93" s="552">
        <v>18.02541164525018</v>
      </c>
      <c r="J93" s="552">
        <v>20.772607149394947</v>
      </c>
    </row>
    <row r="94" spans="1:12" s="52" customFormat="1" ht="11.1" customHeight="1">
      <c r="A94" s="480" t="s">
        <v>615</v>
      </c>
      <c r="B94" s="1226">
        <v>9.5558689964285914</v>
      </c>
      <c r="C94" s="552">
        <v>8.9162740439942425</v>
      </c>
      <c r="D94" s="552">
        <v>7.8846756056113314</v>
      </c>
      <c r="E94" s="552">
        <v>8.8562351761109372</v>
      </c>
      <c r="F94" s="552">
        <v>11.023803702617119</v>
      </c>
      <c r="G94" s="552">
        <v>8.9789235989737453</v>
      </c>
      <c r="H94" s="552">
        <v>10.382771664660947</v>
      </c>
      <c r="I94" s="552">
        <v>10.79398171768973</v>
      </c>
      <c r="J94" s="552">
        <v>14.102075283907711</v>
      </c>
    </row>
    <row r="95" spans="1:12" s="52" customFormat="1" ht="11.1" customHeight="1">
      <c r="A95" s="482" t="s">
        <v>460</v>
      </c>
      <c r="B95" s="1227">
        <v>514.7630665650521</v>
      </c>
      <c r="C95" s="553">
        <v>542.34083935146282</v>
      </c>
      <c r="D95" s="553">
        <v>510.12769723868053</v>
      </c>
      <c r="E95" s="553">
        <v>515.8372312891338</v>
      </c>
      <c r="F95" s="553">
        <v>496.42750990344041</v>
      </c>
      <c r="G95" s="553">
        <v>445.41812412443466</v>
      </c>
      <c r="H95" s="553">
        <v>417.11026901693299</v>
      </c>
      <c r="I95" s="553">
        <v>400.51532658244003</v>
      </c>
      <c r="J95" s="553">
        <v>412.77047868560493</v>
      </c>
    </row>
    <row r="96" spans="1:12" s="52" customFormat="1" ht="12" customHeight="1">
      <c r="A96" s="167" t="s">
        <v>461</v>
      </c>
      <c r="B96" s="1230"/>
      <c r="C96" s="556"/>
      <c r="D96" s="556"/>
      <c r="E96" s="556"/>
      <c r="F96" s="556"/>
      <c r="G96" s="556"/>
      <c r="H96" s="556"/>
      <c r="I96" s="557"/>
      <c r="J96" s="556"/>
    </row>
    <row r="97" spans="1:15" s="52" customFormat="1" ht="11.1" customHeight="1">
      <c r="A97" s="480" t="s">
        <v>457</v>
      </c>
      <c r="B97" s="1226">
        <v>147.69779887631273</v>
      </c>
      <c r="C97" s="552">
        <v>143.59749623948997</v>
      </c>
      <c r="D97" s="552">
        <v>136.26019526062615</v>
      </c>
      <c r="E97" s="552">
        <v>139.14571932932057</v>
      </c>
      <c r="F97" s="552">
        <v>135.56782764004333</v>
      </c>
      <c r="G97" s="552">
        <v>124.31072402920404</v>
      </c>
      <c r="H97" s="552">
        <v>124.40384833108826</v>
      </c>
      <c r="I97" s="552">
        <v>119.00439482609778</v>
      </c>
      <c r="J97" s="552">
        <v>106.835755077608</v>
      </c>
    </row>
    <row r="98" spans="1:15" s="52" customFormat="1" ht="11.1" customHeight="1">
      <c r="A98" s="480" t="s">
        <v>458</v>
      </c>
      <c r="B98" s="1226">
        <v>53.63994620728436</v>
      </c>
      <c r="C98" s="552">
        <v>60.735093888281334</v>
      </c>
      <c r="D98" s="552">
        <v>59.914639740467734</v>
      </c>
      <c r="E98" s="552">
        <v>56.669488593687952</v>
      </c>
      <c r="F98" s="552">
        <v>58.697550242450681</v>
      </c>
      <c r="G98" s="552">
        <v>69.566791736449915</v>
      </c>
      <c r="H98" s="552">
        <v>68.730270841144531</v>
      </c>
      <c r="I98" s="552">
        <v>73.243318852534372</v>
      </c>
      <c r="J98" s="552">
        <v>77.098176871595058</v>
      </c>
    </row>
    <row r="99" spans="1:15" s="52" customFormat="1" ht="11.1" customHeight="1">
      <c r="A99" s="480" t="s">
        <v>486</v>
      </c>
      <c r="B99" s="1226">
        <v>10.491839835327726</v>
      </c>
      <c r="C99" s="552">
        <v>8.6818854017226812</v>
      </c>
      <c r="D99" s="552">
        <v>8.6584263362652276</v>
      </c>
      <c r="E99" s="552">
        <v>9.8021339392807061</v>
      </c>
      <c r="F99" s="552">
        <v>9.6971461717509353</v>
      </c>
      <c r="G99" s="552">
        <v>11.301071060525276</v>
      </c>
      <c r="H99" s="552">
        <v>10.177778277147588</v>
      </c>
      <c r="I99" s="552">
        <v>8.9289994892892306</v>
      </c>
      <c r="J99" s="552">
        <v>7.3617618675936356</v>
      </c>
    </row>
    <row r="100" spans="1:15" s="52" customFormat="1" ht="11.1" customHeight="1">
      <c r="A100" s="480" t="s">
        <v>615</v>
      </c>
      <c r="B100" s="1226">
        <v>2.8496277504035255</v>
      </c>
      <c r="C100" s="552">
        <v>2.9232196506391088</v>
      </c>
      <c r="D100" s="552">
        <v>2.8660682518126865</v>
      </c>
      <c r="E100" s="552">
        <v>2.9851658802283687</v>
      </c>
      <c r="F100" s="552">
        <v>3.2819055872875751</v>
      </c>
      <c r="G100" s="552">
        <v>3.3120181053644293</v>
      </c>
      <c r="H100" s="552">
        <v>3.4213062167491168</v>
      </c>
      <c r="I100" s="552">
        <v>3.4547009632039032</v>
      </c>
      <c r="J100" s="552">
        <v>3.7963024306405755</v>
      </c>
    </row>
    <row r="101" spans="1:15" s="52" customFormat="1" ht="11.1" customHeight="1">
      <c r="A101" s="482" t="s">
        <v>462</v>
      </c>
      <c r="B101" s="1227">
        <v>214.67921266932836</v>
      </c>
      <c r="C101" s="553">
        <v>215.93769518013312</v>
      </c>
      <c r="D101" s="553">
        <v>207.69932958917178</v>
      </c>
      <c r="E101" s="553">
        <v>208.60250774251762</v>
      </c>
      <c r="F101" s="553">
        <v>207.24442964153255</v>
      </c>
      <c r="G101" s="553">
        <v>208.49060493154366</v>
      </c>
      <c r="H101" s="553">
        <v>206.73320366612947</v>
      </c>
      <c r="I101" s="553">
        <v>204.63141413112527</v>
      </c>
      <c r="J101" s="553">
        <v>195.09199624743724</v>
      </c>
    </row>
    <row r="102" spans="1:15" ht="7.5" customHeight="1"/>
    <row r="103" spans="1:15" s="126" customFormat="1" ht="21" customHeight="1">
      <c r="A103" s="2528" t="s">
        <v>1098</v>
      </c>
      <c r="B103" s="2528"/>
      <c r="C103" s="2528"/>
      <c r="D103" s="2528"/>
      <c r="E103" s="2528"/>
      <c r="F103" s="2528"/>
      <c r="G103" s="2528"/>
      <c r="H103" s="2528"/>
      <c r="I103" s="2528"/>
      <c r="J103" s="2528"/>
      <c r="K103" s="270"/>
    </row>
    <row r="104" spans="1:15" ht="15" customHeight="1">
      <c r="A104" s="2519" t="s">
        <v>1258</v>
      </c>
      <c r="B104" s="2519"/>
      <c r="C104" s="2519"/>
      <c r="D104" s="2519"/>
      <c r="E104" s="2519"/>
      <c r="F104" s="2519"/>
      <c r="G104" s="2519"/>
      <c r="H104" s="2519"/>
      <c r="I104" s="2519"/>
      <c r="J104" s="2519"/>
    </row>
    <row r="105" spans="1:15" s="98" customFormat="1" ht="22.5" customHeight="1">
      <c r="A105" s="621"/>
      <c r="B105" s="622"/>
      <c r="C105" s="622"/>
      <c r="D105" s="622"/>
      <c r="E105" s="622"/>
      <c r="F105" s="622"/>
      <c r="G105" s="622"/>
      <c r="H105" s="622"/>
      <c r="I105" s="622"/>
      <c r="J105" s="622"/>
    </row>
    <row r="106" spans="1:15" s="485" customFormat="1" ht="18.75" customHeight="1">
      <c r="A106" s="2541" t="s">
        <v>1207</v>
      </c>
      <c r="B106" s="2541"/>
      <c r="C106" s="2541"/>
      <c r="D106" s="2541"/>
      <c r="E106" s="2541"/>
      <c r="F106" s="2541"/>
      <c r="G106" s="2541"/>
      <c r="H106" s="2541"/>
    </row>
    <row r="107" spans="1:15" s="583" customFormat="1" ht="12" customHeight="1"/>
    <row r="108" spans="1:15" s="292" customFormat="1" ht="12.75" customHeight="1">
      <c r="A108" s="1899"/>
      <c r="B108" s="1899"/>
      <c r="C108" s="1899"/>
      <c r="D108" s="1899"/>
      <c r="E108" s="1899"/>
      <c r="F108" s="1899"/>
      <c r="G108" s="1899"/>
      <c r="H108" s="1899"/>
      <c r="I108" s="1899"/>
      <c r="J108" s="1899"/>
      <c r="K108" s="1899"/>
      <c r="L108" s="1899"/>
      <c r="M108" s="1899"/>
      <c r="N108" s="1899"/>
      <c r="O108" s="1899"/>
    </row>
    <row r="109" spans="1:15" s="292" customFormat="1" ht="12.75" customHeight="1">
      <c r="A109" s="1899"/>
      <c r="B109" s="1899"/>
      <c r="C109" s="1899"/>
      <c r="D109" s="1899"/>
      <c r="E109" s="1899"/>
      <c r="F109" s="1899"/>
      <c r="G109" s="1899"/>
      <c r="H109" s="1899"/>
      <c r="I109" s="1899"/>
      <c r="J109" s="1899"/>
      <c r="K109" s="1899"/>
      <c r="L109" s="1899"/>
      <c r="M109" s="1899"/>
      <c r="N109" s="1899"/>
      <c r="O109" s="1899"/>
    </row>
    <row r="110" spans="1:15" s="292" customFormat="1" ht="12.75" customHeight="1">
      <c r="A110" s="1899"/>
      <c r="B110" s="1899"/>
      <c r="C110" s="1899"/>
      <c r="D110" s="1899"/>
      <c r="E110" s="1899"/>
      <c r="F110" s="1899"/>
      <c r="G110" s="1899"/>
      <c r="H110" s="1899"/>
      <c r="I110" s="1899"/>
      <c r="J110" s="1899"/>
      <c r="K110" s="1899"/>
      <c r="L110" s="1899"/>
      <c r="M110" s="1899"/>
      <c r="N110" s="1899"/>
      <c r="O110" s="1899"/>
    </row>
    <row r="111" spans="1:15" s="292" customFormat="1" ht="12.75" customHeight="1">
      <c r="A111" s="1899"/>
      <c r="B111" s="1899"/>
      <c r="C111" s="1899"/>
      <c r="D111" s="1899"/>
      <c r="E111" s="1899"/>
      <c r="F111" s="1899"/>
      <c r="G111" s="1899"/>
      <c r="H111" s="1899"/>
      <c r="I111" s="1899"/>
      <c r="J111" s="1899"/>
      <c r="K111" s="1899"/>
      <c r="L111" s="1899"/>
      <c r="M111" s="1899"/>
      <c r="N111" s="1899"/>
      <c r="O111" s="1899"/>
    </row>
    <row r="112" spans="1:15" s="292" customFormat="1" ht="12.75" customHeight="1">
      <c r="A112" s="1899"/>
      <c r="B112" s="1899"/>
      <c r="C112" s="1899"/>
      <c r="D112" s="1899"/>
      <c r="E112" s="1899"/>
      <c r="F112" s="1899"/>
      <c r="G112" s="1899"/>
      <c r="H112" s="1899"/>
      <c r="I112" s="1899"/>
      <c r="J112" s="1899"/>
      <c r="K112" s="1899"/>
      <c r="L112" s="1899"/>
      <c r="M112" s="1899"/>
      <c r="N112" s="1899"/>
      <c r="O112" s="1899"/>
    </row>
    <row r="113" spans="1:15" s="292" customFormat="1" ht="12.75" customHeight="1">
      <c r="A113" s="1899"/>
      <c r="B113" s="1899"/>
      <c r="C113" s="1899"/>
      <c r="D113" s="1899"/>
      <c r="E113" s="1899"/>
      <c r="F113" s="1899"/>
      <c r="G113" s="1899"/>
      <c r="H113" s="1899"/>
      <c r="I113" s="1899"/>
      <c r="J113" s="1899"/>
      <c r="K113" s="1899"/>
      <c r="L113" s="1899"/>
      <c r="M113" s="1899"/>
      <c r="N113" s="1899"/>
      <c r="O113" s="1899"/>
    </row>
    <row r="114" spans="1:15" s="292" customFormat="1" ht="12.75" customHeight="1">
      <c r="A114" s="1899"/>
      <c r="B114" s="1899"/>
      <c r="C114" s="1899"/>
      <c r="D114" s="1899"/>
      <c r="E114" s="1899"/>
      <c r="F114" s="1899"/>
      <c r="G114" s="1899"/>
      <c r="H114" s="1899"/>
      <c r="I114" s="1899"/>
      <c r="J114" s="1899"/>
      <c r="K114" s="1899"/>
      <c r="L114" s="1899"/>
      <c r="M114" s="1899"/>
      <c r="N114" s="1899"/>
      <c r="O114" s="1899"/>
    </row>
    <row r="115" spans="1:15" s="292" customFormat="1" ht="12.75" customHeight="1">
      <c r="A115" s="1899"/>
      <c r="B115" s="1899"/>
      <c r="C115" s="1899"/>
      <c r="D115" s="1899"/>
      <c r="E115" s="1899"/>
      <c r="F115" s="1899"/>
      <c r="G115" s="1899"/>
      <c r="H115" s="1899"/>
      <c r="I115" s="1899"/>
      <c r="J115" s="1899"/>
      <c r="K115" s="1899"/>
      <c r="L115" s="1899"/>
      <c r="M115" s="1899"/>
      <c r="N115" s="1899"/>
      <c r="O115" s="1899"/>
    </row>
    <row r="116" spans="1:15" s="292" customFormat="1" ht="12.75" customHeight="1">
      <c r="A116" s="1899"/>
      <c r="B116" s="1899"/>
      <c r="C116" s="1899"/>
      <c r="D116" s="1899"/>
      <c r="E116" s="1899"/>
      <c r="F116" s="1899"/>
      <c r="G116" s="1899"/>
      <c r="H116" s="1899"/>
      <c r="I116" s="1899"/>
      <c r="J116" s="1899"/>
      <c r="K116" s="1899"/>
      <c r="L116" s="1899"/>
      <c r="M116" s="1899"/>
      <c r="N116" s="1899"/>
      <c r="O116" s="1899"/>
    </row>
    <row r="117" spans="1:15" s="292" customFormat="1" ht="12.75" customHeight="1">
      <c r="A117" s="1899"/>
      <c r="B117" s="1899"/>
      <c r="C117" s="1899"/>
      <c r="D117" s="1899"/>
      <c r="E117" s="1899"/>
      <c r="F117" s="1899"/>
      <c r="G117" s="1899"/>
      <c r="H117" s="1899"/>
      <c r="I117" s="1899"/>
      <c r="J117" s="1899"/>
      <c r="K117" s="1899"/>
      <c r="L117" s="1899"/>
      <c r="M117" s="1899"/>
      <c r="N117" s="1899"/>
      <c r="O117" s="1899"/>
    </row>
    <row r="118" spans="1:15" s="292" customFormat="1" ht="12.75" customHeight="1">
      <c r="A118" s="1899"/>
      <c r="B118" s="1899"/>
      <c r="C118" s="1899"/>
      <c r="D118" s="1899"/>
      <c r="E118" s="1899"/>
      <c r="F118" s="1899"/>
      <c r="G118" s="1899"/>
      <c r="H118" s="1899"/>
      <c r="I118" s="1899"/>
      <c r="J118" s="1899"/>
      <c r="K118" s="1899"/>
      <c r="L118" s="1899"/>
      <c r="M118" s="1899"/>
      <c r="N118" s="1899"/>
      <c r="O118" s="1899"/>
    </row>
    <row r="119" spans="1:15" s="292" customFormat="1" ht="12.75" customHeight="1">
      <c r="A119" s="1899"/>
      <c r="B119" s="1899"/>
      <c r="C119" s="1899"/>
      <c r="D119" s="1899"/>
      <c r="E119" s="1899"/>
      <c r="F119" s="1899"/>
      <c r="G119" s="1899"/>
      <c r="H119" s="1899"/>
      <c r="I119" s="1899"/>
      <c r="J119" s="1899"/>
      <c r="K119" s="1899"/>
      <c r="L119" s="1899"/>
      <c r="M119" s="1899"/>
      <c r="N119" s="1899"/>
      <c r="O119" s="1899"/>
    </row>
    <row r="120" spans="1:15" s="292" customFormat="1" ht="12.75" customHeight="1">
      <c r="A120" s="1899"/>
      <c r="B120" s="1899"/>
      <c r="C120" s="1899"/>
      <c r="D120" s="1899"/>
      <c r="E120" s="1899"/>
      <c r="F120" s="1899"/>
      <c r="G120" s="1899"/>
      <c r="H120" s="1899"/>
      <c r="I120" s="1899"/>
      <c r="J120" s="1899"/>
      <c r="K120" s="1899"/>
      <c r="L120" s="1899"/>
      <c r="M120" s="1899"/>
      <c r="N120" s="1899"/>
      <c r="O120" s="1899"/>
    </row>
    <row r="121" spans="1:15" s="292" customFormat="1" ht="12.75" customHeight="1">
      <c r="A121" s="1899"/>
      <c r="B121" s="1899"/>
      <c r="C121" s="1899"/>
      <c r="D121" s="1899"/>
      <c r="E121" s="1899"/>
      <c r="F121" s="1899"/>
      <c r="G121" s="1899"/>
      <c r="H121" s="1899"/>
      <c r="I121" s="1899"/>
      <c r="J121" s="1899"/>
      <c r="K121" s="1899"/>
      <c r="L121" s="1899"/>
      <c r="M121" s="1899"/>
      <c r="N121" s="1899"/>
      <c r="O121" s="1899"/>
    </row>
    <row r="122" spans="1:15" s="292" customFormat="1" ht="12.75" customHeight="1">
      <c r="A122" s="1899"/>
      <c r="B122" s="1899"/>
      <c r="C122" s="1899"/>
      <c r="D122" s="1899"/>
      <c r="E122" s="1899"/>
      <c r="F122" s="1899"/>
      <c r="G122" s="1899"/>
      <c r="H122" s="1899"/>
      <c r="I122" s="1899"/>
      <c r="J122" s="1899"/>
      <c r="K122" s="1899"/>
      <c r="L122" s="1899"/>
      <c r="M122" s="1899"/>
      <c r="N122" s="1899"/>
      <c r="O122" s="1899"/>
    </row>
    <row r="123" spans="1:15" s="292" customFormat="1" ht="12.75" customHeight="1">
      <c r="A123" s="1899"/>
      <c r="B123" s="1899"/>
      <c r="C123" s="1899"/>
      <c r="D123" s="1899"/>
      <c r="E123" s="1899"/>
      <c r="F123" s="1899"/>
      <c r="G123" s="1899"/>
      <c r="H123" s="1899"/>
      <c r="I123" s="1899"/>
      <c r="J123" s="1899"/>
      <c r="K123" s="1899"/>
      <c r="L123" s="1899"/>
      <c r="M123" s="1899"/>
      <c r="N123" s="1899"/>
      <c r="O123" s="1899"/>
    </row>
    <row r="124" spans="1:15" s="292" customFormat="1" ht="12.75" customHeight="1">
      <c r="A124" s="1899"/>
      <c r="B124" s="1899"/>
      <c r="C124" s="1899"/>
      <c r="D124" s="1899"/>
      <c r="E124" s="1899"/>
      <c r="F124" s="1899"/>
      <c r="G124" s="1899"/>
      <c r="H124" s="1899"/>
      <c r="I124" s="1899"/>
      <c r="J124" s="1899"/>
      <c r="K124" s="1899"/>
      <c r="L124" s="1899"/>
      <c r="M124" s="1899"/>
      <c r="N124" s="1899"/>
      <c r="O124" s="1899"/>
    </row>
    <row r="125" spans="1:15" s="292" customFormat="1" ht="12.75" customHeight="1">
      <c r="A125" s="1899"/>
      <c r="B125" s="1899"/>
      <c r="C125" s="1899"/>
      <c r="D125" s="1899"/>
      <c r="E125" s="1899"/>
      <c r="F125" s="1899"/>
      <c r="G125" s="1899"/>
      <c r="H125" s="1899"/>
      <c r="I125" s="1899"/>
      <c r="J125" s="1899"/>
      <c r="K125" s="1899"/>
      <c r="L125" s="1899"/>
      <c r="M125" s="1899"/>
      <c r="N125" s="1899"/>
      <c r="O125" s="1899"/>
    </row>
    <row r="126" spans="1:15" s="292" customFormat="1" ht="12.75" customHeight="1">
      <c r="A126" s="1899"/>
      <c r="B126" s="1899"/>
      <c r="C126" s="1899"/>
      <c r="D126" s="1899"/>
      <c r="E126" s="1899"/>
      <c r="F126" s="1899"/>
      <c r="G126" s="1899"/>
      <c r="H126" s="1899"/>
      <c r="I126" s="1899"/>
      <c r="J126" s="1899"/>
      <c r="K126" s="1899"/>
      <c r="L126" s="1899"/>
      <c r="M126" s="1899"/>
      <c r="N126" s="1899"/>
      <c r="O126" s="1899"/>
    </row>
    <row r="127" spans="1:15" s="292" customFormat="1" ht="12.75" customHeight="1">
      <c r="A127" s="1899"/>
      <c r="B127" s="1899"/>
      <c r="C127" s="1899"/>
      <c r="D127" s="1899"/>
      <c r="E127" s="1899"/>
      <c r="F127" s="1899"/>
      <c r="G127" s="1899"/>
      <c r="H127" s="1899"/>
      <c r="I127" s="1899"/>
      <c r="J127" s="1899"/>
      <c r="K127" s="1899"/>
      <c r="L127" s="1899"/>
      <c r="M127" s="1899"/>
      <c r="N127" s="1899"/>
      <c r="O127" s="1899"/>
    </row>
    <row r="128" spans="1:15" s="292" customFormat="1" ht="12.75" customHeight="1">
      <c r="A128" s="1899"/>
      <c r="B128" s="1899"/>
      <c r="C128" s="1899"/>
      <c r="D128" s="1899"/>
      <c r="E128" s="1899"/>
      <c r="F128" s="1899"/>
      <c r="G128" s="1899"/>
      <c r="H128" s="1899"/>
      <c r="I128" s="1899"/>
      <c r="J128" s="1899"/>
      <c r="K128" s="1899"/>
      <c r="L128" s="1899"/>
      <c r="M128" s="1899"/>
      <c r="N128" s="1899"/>
      <c r="O128" s="1899"/>
    </row>
    <row r="129" spans="1:15" s="292" customFormat="1" ht="12.75" customHeight="1">
      <c r="A129" s="1899"/>
      <c r="B129" s="1899"/>
      <c r="C129" s="1899"/>
      <c r="D129" s="1899"/>
      <c r="E129" s="1899"/>
      <c r="F129" s="1899"/>
      <c r="G129" s="1899"/>
      <c r="H129" s="1899"/>
      <c r="I129" s="1899"/>
      <c r="J129" s="1899"/>
      <c r="K129" s="1899"/>
      <c r="L129" s="1899"/>
      <c r="M129" s="1899"/>
      <c r="N129" s="1899"/>
      <c r="O129" s="1899"/>
    </row>
    <row r="130" spans="1:15" s="485" customFormat="1" ht="18.75" customHeight="1">
      <c r="A130" s="1898"/>
      <c r="B130" s="1898"/>
      <c r="C130" s="1898"/>
      <c r="D130" s="1898"/>
      <c r="E130" s="1898"/>
      <c r="F130" s="1898"/>
      <c r="G130" s="1898"/>
      <c r="H130" s="1898"/>
    </row>
    <row r="131" spans="1:15" s="2178" customFormat="1" ht="18.75" customHeight="1">
      <c r="A131" s="2177" t="s">
        <v>1672</v>
      </c>
      <c r="B131" s="2177"/>
      <c r="C131" s="2177"/>
      <c r="D131" s="2390" t="s">
        <v>1673</v>
      </c>
      <c r="F131" s="2177"/>
      <c r="G131" s="2177"/>
      <c r="H131" s="2177"/>
    </row>
    <row r="132" spans="1:15" s="485" customFormat="1" ht="18.75" customHeight="1">
      <c r="A132" s="1898"/>
      <c r="B132" s="1898"/>
      <c r="C132" s="1898"/>
      <c r="D132" s="1898"/>
      <c r="E132" s="1898"/>
      <c r="F132" s="1898"/>
      <c r="G132" s="1898"/>
      <c r="H132" s="1898"/>
    </row>
    <row r="133" spans="1:15" s="485" customFormat="1" ht="18.75" customHeight="1">
      <c r="A133" s="1898"/>
      <c r="B133" s="1898"/>
      <c r="C133" s="1898"/>
      <c r="D133" s="1898"/>
      <c r="E133" s="1898"/>
      <c r="F133" s="1898"/>
      <c r="G133" s="1898"/>
      <c r="H133" s="1898"/>
    </row>
    <row r="134" spans="1:15" s="485" customFormat="1" ht="18.75" customHeight="1">
      <c r="A134" s="1898"/>
      <c r="B134" s="1898"/>
      <c r="C134" s="1898"/>
      <c r="D134" s="1898"/>
      <c r="E134" s="1898"/>
      <c r="F134" s="1898"/>
      <c r="G134" s="1898"/>
      <c r="H134" s="1898"/>
    </row>
    <row r="135" spans="1:15" s="485" customFormat="1" ht="18.75" customHeight="1">
      <c r="A135" s="1898"/>
      <c r="B135" s="1898"/>
      <c r="C135" s="1898"/>
      <c r="D135" s="1898"/>
      <c r="E135" s="1898"/>
      <c r="F135" s="1898"/>
      <c r="G135" s="1898"/>
      <c r="H135" s="1898"/>
    </row>
    <row r="136" spans="1:15" s="485" customFormat="1" ht="18.75" customHeight="1">
      <c r="A136" s="1898"/>
      <c r="B136" s="1898"/>
      <c r="C136" s="1898"/>
      <c r="D136" s="1898"/>
      <c r="E136" s="1898"/>
      <c r="F136" s="1898"/>
      <c r="G136" s="1898"/>
      <c r="H136" s="1898"/>
    </row>
    <row r="137" spans="1:15" s="485" customFormat="1" ht="18.75" customHeight="1">
      <c r="A137" s="1898"/>
      <c r="B137" s="1898"/>
      <c r="C137" s="1898"/>
      <c r="D137" s="1898"/>
      <c r="E137" s="1898"/>
      <c r="F137" s="1898"/>
      <c r="G137" s="1898"/>
      <c r="H137" s="1898"/>
    </row>
    <row r="138" spans="1:15" s="485" customFormat="1" ht="18.75" customHeight="1">
      <c r="A138" s="1898"/>
      <c r="B138" s="1898"/>
      <c r="C138" s="1898"/>
      <c r="D138" s="1898"/>
      <c r="E138" s="1898"/>
      <c r="F138" s="1898"/>
      <c r="G138" s="1898"/>
      <c r="H138" s="1898"/>
    </row>
    <row r="139" spans="1:15" s="485" customFormat="1" ht="18.75" customHeight="1">
      <c r="A139" s="1898"/>
      <c r="B139" s="1898"/>
      <c r="C139" s="1898"/>
      <c r="D139" s="1898"/>
      <c r="E139" s="1898"/>
      <c r="F139" s="1898"/>
      <c r="G139" s="1898"/>
      <c r="H139" s="1898"/>
    </row>
    <row r="140" spans="1:15" s="485" customFormat="1" ht="18.75" customHeight="1">
      <c r="A140" s="1898"/>
      <c r="B140" s="1898"/>
      <c r="C140" s="1898"/>
      <c r="D140" s="1898"/>
      <c r="E140" s="1898"/>
      <c r="F140" s="1898"/>
      <c r="G140" s="1898"/>
      <c r="H140" s="1898"/>
    </row>
    <row r="141" spans="1:15" s="485" customFormat="1" ht="18.75" customHeight="1">
      <c r="A141" s="1898"/>
      <c r="B141" s="1898"/>
      <c r="C141" s="1898"/>
      <c r="D141" s="1898"/>
      <c r="E141" s="1898"/>
      <c r="F141" s="1898"/>
      <c r="G141" s="1898"/>
      <c r="H141" s="1898"/>
    </row>
    <row r="142" spans="1:15" s="485" customFormat="1" ht="18.75" customHeight="1">
      <c r="A142" s="1898"/>
      <c r="B142" s="1898"/>
      <c r="C142" s="1898"/>
      <c r="D142" s="1898"/>
      <c r="E142" s="1898"/>
      <c r="F142" s="1898"/>
      <c r="G142" s="1898"/>
      <c r="H142" s="1898"/>
    </row>
    <row r="143" spans="1:15" s="485" customFormat="1" ht="18.75" customHeight="1">
      <c r="A143" s="1898"/>
      <c r="B143" s="1898"/>
      <c r="C143" s="1898"/>
      <c r="D143" s="1898"/>
      <c r="E143" s="1898"/>
      <c r="F143" s="1898"/>
      <c r="G143" s="1898"/>
      <c r="H143" s="1898"/>
    </row>
    <row r="144" spans="1:15" s="485" customFormat="1" ht="19.5" customHeight="1">
      <c r="A144" s="1898"/>
      <c r="B144" s="1898"/>
      <c r="C144" s="1898"/>
      <c r="D144" s="1898"/>
      <c r="E144" s="1898"/>
      <c r="F144" s="1898"/>
      <c r="G144" s="1898"/>
      <c r="H144" s="1898"/>
    </row>
    <row r="145" spans="1:15" s="292" customFormat="1" ht="12.75" customHeight="1">
      <c r="A145" s="2528" t="s">
        <v>1185</v>
      </c>
      <c r="B145" s="2528"/>
      <c r="C145" s="2528"/>
      <c r="D145" s="2528"/>
      <c r="E145" s="2528"/>
      <c r="F145" s="2528"/>
      <c r="G145" s="2528"/>
      <c r="H145" s="2528"/>
      <c r="I145" s="2528"/>
      <c r="J145" s="2528"/>
      <c r="K145" s="2528"/>
      <c r="L145" s="2528"/>
      <c r="M145" s="2528"/>
      <c r="N145" s="2528"/>
      <c r="O145" s="2528"/>
    </row>
    <row r="146" spans="1:15" s="292" customFormat="1" ht="12.75" customHeight="1">
      <c r="A146" s="2528" t="s">
        <v>1193</v>
      </c>
      <c r="B146" s="2528"/>
      <c r="C146" s="2528"/>
      <c r="D146" s="2528"/>
      <c r="E146" s="2528"/>
      <c r="F146" s="2528"/>
      <c r="G146" s="2528"/>
      <c r="H146" s="2528"/>
      <c r="I146" s="2528"/>
      <c r="J146" s="2528"/>
      <c r="K146" s="1899"/>
      <c r="L146" s="1899"/>
      <c r="M146" s="1899"/>
      <c r="N146" s="1899"/>
      <c r="O146" s="1899"/>
    </row>
    <row r="147" spans="1:15" s="485" customFormat="1" ht="9.9499999999999993" customHeight="1">
      <c r="A147" s="1898"/>
      <c r="B147" s="1898"/>
      <c r="C147" s="1898"/>
      <c r="D147" s="1898"/>
      <c r="E147" s="1898"/>
      <c r="F147" s="1898"/>
      <c r="G147" s="1898"/>
      <c r="H147" s="1898"/>
    </row>
    <row r="148" spans="1:15" s="98" customFormat="1" ht="13.5" customHeight="1">
      <c r="A148" s="621"/>
      <c r="B148" s="622"/>
      <c r="C148" s="622"/>
      <c r="D148" s="622"/>
      <c r="E148" s="622"/>
      <c r="F148" s="622"/>
      <c r="G148" s="622"/>
      <c r="H148" s="622"/>
      <c r="I148" s="622"/>
      <c r="J148" s="622"/>
    </row>
    <row r="149" spans="1:15" s="485" customFormat="1" ht="18.75" customHeight="1">
      <c r="A149" s="2541" t="s">
        <v>1208</v>
      </c>
      <c r="B149" s="2541"/>
      <c r="C149" s="2541"/>
      <c r="D149" s="2541"/>
      <c r="E149" s="2541"/>
      <c r="F149" s="2541"/>
      <c r="G149" s="2541"/>
      <c r="H149" s="2541"/>
    </row>
    <row r="150" spans="1:15" s="485" customFormat="1" ht="9.9499999999999993" customHeight="1">
      <c r="A150" s="1898"/>
      <c r="B150" s="1898"/>
      <c r="C150" s="1898"/>
      <c r="D150" s="1898"/>
      <c r="E150" s="1898"/>
      <c r="F150" s="1898"/>
      <c r="G150" s="1898"/>
      <c r="H150" s="1898"/>
    </row>
    <row r="151" spans="1:15" s="50" customFormat="1" ht="12.75" customHeight="1">
      <c r="A151" s="2176" t="s">
        <v>566</v>
      </c>
    </row>
    <row r="152" spans="1:15" s="1756" customFormat="1" ht="11.25" customHeight="1">
      <c r="B152" s="1191" t="s">
        <v>3</v>
      </c>
      <c r="C152" s="550" t="s">
        <v>6</v>
      </c>
      <c r="D152" s="549" t="s">
        <v>2</v>
      </c>
      <c r="E152" s="549" t="s">
        <v>5</v>
      </c>
      <c r="F152" s="550" t="s">
        <v>3</v>
      </c>
      <c r="G152" s="549" t="s">
        <v>6</v>
      </c>
      <c r="H152" s="549" t="s">
        <v>2</v>
      </c>
      <c r="I152" s="549" t="s">
        <v>5</v>
      </c>
      <c r="J152" s="550" t="s">
        <v>3</v>
      </c>
    </row>
    <row r="153" spans="1:15" s="1756" customFormat="1" ht="11.25" customHeight="1">
      <c r="A153" s="68" t="s">
        <v>11</v>
      </c>
      <c r="B153" s="2070" t="s">
        <v>1363</v>
      </c>
      <c r="C153" s="551" t="s">
        <v>1363</v>
      </c>
      <c r="D153" s="551" t="s">
        <v>1363</v>
      </c>
      <c r="E153" s="551" t="s">
        <v>1363</v>
      </c>
      <c r="F153" s="551" t="s">
        <v>1069</v>
      </c>
      <c r="G153" s="551" t="s">
        <v>1069</v>
      </c>
      <c r="H153" s="551" t="s">
        <v>1069</v>
      </c>
      <c r="I153" s="551" t="s">
        <v>1069</v>
      </c>
      <c r="J153" s="551" t="s">
        <v>213</v>
      </c>
    </row>
    <row r="154" spans="1:15" s="91" customFormat="1" ht="12" customHeight="1">
      <c r="A154" s="2463" t="s">
        <v>540</v>
      </c>
      <c r="B154" s="1222">
        <v>717.08400414157984</v>
      </c>
      <c r="C154" s="1438">
        <v>735.84242534619955</v>
      </c>
      <c r="D154" s="560">
        <v>731.97657638102999</v>
      </c>
      <c r="E154" s="560">
        <v>717.59084826885965</v>
      </c>
      <c r="F154" s="560">
        <v>711.18227898497003</v>
      </c>
      <c r="G154" s="560">
        <v>706.05635675791007</v>
      </c>
      <c r="H154" s="560">
        <v>696.71310274957023</v>
      </c>
      <c r="I154" s="560">
        <v>681.72312696744029</v>
      </c>
      <c r="J154" s="560">
        <v>670.28193101666989</v>
      </c>
      <c r="K154" s="2301"/>
    </row>
    <row r="155" spans="1:15" s="91" customFormat="1" ht="12" customHeight="1">
      <c r="A155" s="1125" t="s">
        <v>1927</v>
      </c>
      <c r="B155" s="1222">
        <v>120.29334867639996</v>
      </c>
      <c r="C155" s="1438">
        <v>120.76165911273006</v>
      </c>
      <c r="D155" s="560">
        <v>118.39434759135</v>
      </c>
      <c r="E155" s="560">
        <v>117.95004140145006</v>
      </c>
      <c r="F155" s="560">
        <v>115.01730331913008</v>
      </c>
      <c r="G155" s="560">
        <v>113.26177128434996</v>
      </c>
      <c r="H155" s="560">
        <v>110.84347613586002</v>
      </c>
      <c r="I155" s="560">
        <v>111.2214540338</v>
      </c>
      <c r="J155" s="560">
        <v>110.95158799052004</v>
      </c>
      <c r="K155" s="2301"/>
    </row>
    <row r="156" spans="1:15" s="93" customFormat="1" ht="12" customHeight="1">
      <c r="A156" s="533" t="s">
        <v>131</v>
      </c>
      <c r="B156" s="1223">
        <v>837.37735281797984</v>
      </c>
      <c r="C156" s="1648">
        <v>856.60408445892961</v>
      </c>
      <c r="D156" s="1648">
        <v>850.37092397237996</v>
      </c>
      <c r="E156" s="1648">
        <v>835.54088967030975</v>
      </c>
      <c r="F156" s="1648">
        <v>826.19958230410009</v>
      </c>
      <c r="G156" s="1648">
        <v>819.31812804226001</v>
      </c>
      <c r="H156" s="1648">
        <v>807.55657888543021</v>
      </c>
      <c r="I156" s="1648">
        <v>792.94458100124029</v>
      </c>
      <c r="J156" s="1648">
        <v>781.2335190071899</v>
      </c>
    </row>
    <row r="157" spans="1:15" s="93" customFormat="1" ht="12" customHeight="1">
      <c r="A157" s="532" t="s">
        <v>132</v>
      </c>
      <c r="B157" s="1222"/>
      <c r="C157" s="1438"/>
      <c r="D157" s="1438"/>
      <c r="E157" s="1438"/>
      <c r="F157" s="1438"/>
      <c r="G157" s="1438"/>
      <c r="H157" s="1438"/>
      <c r="I157" s="1438"/>
      <c r="J157" s="1438"/>
    </row>
    <row r="158" spans="1:15" s="93" customFormat="1" ht="12" customHeight="1">
      <c r="A158" s="367" t="s">
        <v>487</v>
      </c>
      <c r="B158" s="1224">
        <v>837.37735281797984</v>
      </c>
      <c r="C158" s="1649">
        <v>856.60408445892961</v>
      </c>
      <c r="D158" s="1649">
        <v>850.37092397237996</v>
      </c>
      <c r="E158" s="1649">
        <v>835.54088967030975</v>
      </c>
      <c r="F158" s="1649">
        <v>826.19958230410009</v>
      </c>
      <c r="G158" s="1649">
        <v>819.31812804226001</v>
      </c>
      <c r="H158" s="1649">
        <v>807.55657888543021</v>
      </c>
      <c r="I158" s="1649">
        <v>792.94458100124029</v>
      </c>
      <c r="J158" s="1649">
        <v>781.2335190071899</v>
      </c>
    </row>
    <row r="159" spans="1:15" ht="9.9499999999999993" customHeight="1">
      <c r="C159" s="127"/>
    </row>
    <row r="160" spans="1:15" s="50" customFormat="1" ht="12.75" customHeight="1">
      <c r="A160" s="2176" t="s">
        <v>524</v>
      </c>
    </row>
    <row r="161" spans="1:11" s="52" customFormat="1" ht="11.25" customHeight="1">
      <c r="B161" s="1191" t="s">
        <v>3</v>
      </c>
      <c r="C161" s="550" t="s">
        <v>6</v>
      </c>
      <c r="D161" s="549" t="s">
        <v>2</v>
      </c>
      <c r="E161" s="549" t="s">
        <v>5</v>
      </c>
      <c r="F161" s="550" t="s">
        <v>3</v>
      </c>
      <c r="G161" s="549" t="s">
        <v>6</v>
      </c>
      <c r="H161" s="549" t="s">
        <v>2</v>
      </c>
      <c r="I161" s="549" t="s">
        <v>5</v>
      </c>
      <c r="J161" s="550" t="s">
        <v>3</v>
      </c>
    </row>
    <row r="162" spans="1:11" s="52" customFormat="1" ht="11.25" customHeight="1">
      <c r="A162" s="68" t="s">
        <v>11</v>
      </c>
      <c r="B162" s="2070" t="s">
        <v>1363</v>
      </c>
      <c r="C162" s="551" t="s">
        <v>1363</v>
      </c>
      <c r="D162" s="551" t="s">
        <v>1363</v>
      </c>
      <c r="E162" s="551" t="s">
        <v>1363</v>
      </c>
      <c r="F162" s="551" t="s">
        <v>1069</v>
      </c>
      <c r="G162" s="551" t="s">
        <v>1069</v>
      </c>
      <c r="H162" s="551" t="s">
        <v>1069</v>
      </c>
      <c r="I162" s="551" t="s">
        <v>1069</v>
      </c>
      <c r="J162" s="551" t="s">
        <v>213</v>
      </c>
    </row>
    <row r="163" spans="1:11" s="52" customFormat="1" ht="12" customHeight="1">
      <c r="A163" s="408" t="s">
        <v>447</v>
      </c>
      <c r="B163" s="1180">
        <v>100.67098758428025</v>
      </c>
      <c r="C163" s="373">
        <v>98.921079483020122</v>
      </c>
      <c r="D163" s="449">
        <v>97.466284005639977</v>
      </c>
      <c r="E163" s="449">
        <v>94.137036196729994</v>
      </c>
      <c r="F163" s="449">
        <v>94.37095127283979</v>
      </c>
      <c r="G163" s="449">
        <v>93.765433700239981</v>
      </c>
      <c r="H163" s="449">
        <v>92.13089528611016</v>
      </c>
      <c r="I163" s="449">
        <v>90.06976226778005</v>
      </c>
      <c r="J163" s="449">
        <v>79.575723189930002</v>
      </c>
    </row>
    <row r="164" spans="1:11" s="52" customFormat="1" ht="12" customHeight="1">
      <c r="A164" s="171" t="s">
        <v>535</v>
      </c>
      <c r="B164" s="1222">
        <v>1.16015114579</v>
      </c>
      <c r="C164" s="1438">
        <v>1.1943878463500002</v>
      </c>
      <c r="D164" s="560">
        <v>2.1019186782400001</v>
      </c>
      <c r="E164" s="560">
        <v>2.1709638508699998</v>
      </c>
      <c r="F164" s="560">
        <v>1.1039867017199998</v>
      </c>
      <c r="G164" s="560">
        <v>0.83006089485000001</v>
      </c>
      <c r="H164" s="560">
        <v>0.84583286875999997</v>
      </c>
      <c r="I164" s="560">
        <v>0.86659072937000003</v>
      </c>
      <c r="J164" s="560">
        <v>0.79342630696999983</v>
      </c>
    </row>
    <row r="165" spans="1:11" s="52" customFormat="1" ht="12" customHeight="1">
      <c r="A165" s="1735" t="s">
        <v>453</v>
      </c>
      <c r="B165" s="1225">
        <v>0</v>
      </c>
      <c r="C165" s="1650">
        <v>0</v>
      </c>
      <c r="D165" s="589">
        <v>0</v>
      </c>
      <c r="E165" s="589">
        <v>0</v>
      </c>
      <c r="F165" s="589">
        <v>4.0317787300000003E-3</v>
      </c>
      <c r="G165" s="589">
        <v>4.7844039100000003E-3</v>
      </c>
      <c r="H165" s="589">
        <v>0</v>
      </c>
      <c r="I165" s="589">
        <v>0</v>
      </c>
      <c r="J165" s="589">
        <v>0</v>
      </c>
    </row>
    <row r="166" spans="1:11" s="52" customFormat="1" ht="12" customHeight="1">
      <c r="A166" s="171" t="s">
        <v>536</v>
      </c>
      <c r="B166" s="1222">
        <v>0.62055161581999996</v>
      </c>
      <c r="C166" s="1438">
        <v>0.69323644048999977</v>
      </c>
      <c r="D166" s="560">
        <v>0.50446725353999999</v>
      </c>
      <c r="E166" s="560">
        <v>0.54067830264999994</v>
      </c>
      <c r="F166" s="560">
        <v>0.59382989778999995</v>
      </c>
      <c r="G166" s="560">
        <v>0.67522854084000028</v>
      </c>
      <c r="H166" s="560">
        <v>0.96356690385999944</v>
      </c>
      <c r="I166" s="560">
        <v>0.98373687117999986</v>
      </c>
      <c r="J166" s="560">
        <v>1.0085172690299999</v>
      </c>
    </row>
    <row r="167" spans="1:11" s="91" customFormat="1" ht="12" customHeight="1">
      <c r="A167" s="171" t="s">
        <v>537</v>
      </c>
      <c r="B167" s="1222">
        <v>7.2725891651100003</v>
      </c>
      <c r="C167" s="1438">
        <v>7.0989700626100012</v>
      </c>
      <c r="D167" s="560">
        <v>6.4675979460199988</v>
      </c>
      <c r="E167" s="560">
        <v>6.2348239014200013</v>
      </c>
      <c r="F167" s="560">
        <v>6.4339089782700025</v>
      </c>
      <c r="G167" s="560">
        <v>7.0002109503599979</v>
      </c>
      <c r="H167" s="560">
        <v>6.9854573087700027</v>
      </c>
      <c r="I167" s="560">
        <v>8.645004015709997</v>
      </c>
      <c r="J167" s="560">
        <v>8.7503751894700006</v>
      </c>
    </row>
    <row r="168" spans="1:11" s="91" customFormat="1" ht="12" customHeight="1">
      <c r="A168" s="171" t="s">
        <v>538</v>
      </c>
      <c r="B168" s="1222">
        <v>15.00875449814</v>
      </c>
      <c r="C168" s="1438">
        <v>15.09144127717</v>
      </c>
      <c r="D168" s="560">
        <v>14.110095251330002</v>
      </c>
      <c r="E168" s="560">
        <v>14.544207231339998</v>
      </c>
      <c r="F168" s="560">
        <v>15.459117197409997</v>
      </c>
      <c r="G168" s="560">
        <v>13.684454049889997</v>
      </c>
      <c r="H168" s="560">
        <v>13.913428984469997</v>
      </c>
      <c r="I168" s="560">
        <v>13.24062175427</v>
      </c>
      <c r="J168" s="560">
        <v>12.798329640479999</v>
      </c>
    </row>
    <row r="169" spans="1:11" s="91" customFormat="1" ht="12" customHeight="1">
      <c r="A169" s="171" t="s">
        <v>1132</v>
      </c>
      <c r="B169" s="1222">
        <v>14.456506921899999</v>
      </c>
      <c r="C169" s="1438">
        <v>13.973589581740004</v>
      </c>
      <c r="D169" s="560">
        <v>13.952589939199999</v>
      </c>
      <c r="E169" s="560">
        <v>14.321141377060005</v>
      </c>
      <c r="F169" s="560">
        <v>14.443969177559998</v>
      </c>
      <c r="G169" s="560">
        <v>13.674740026720004</v>
      </c>
      <c r="H169" s="560">
        <v>14.201487466039998</v>
      </c>
      <c r="I169" s="560">
        <v>13.828789761569993</v>
      </c>
      <c r="J169" s="560">
        <v>11.502267508949998</v>
      </c>
    </row>
    <row r="170" spans="1:11" s="91" customFormat="1" ht="12" customHeight="1">
      <c r="A170" s="171" t="s">
        <v>81</v>
      </c>
      <c r="B170" s="1222">
        <v>17.827414687640008</v>
      </c>
      <c r="C170" s="1438">
        <v>19.246213306430001</v>
      </c>
      <c r="D170" s="560">
        <v>19.44476152343</v>
      </c>
      <c r="E170" s="560">
        <v>19.545125716580003</v>
      </c>
      <c r="F170" s="560">
        <v>20.797559051990003</v>
      </c>
      <c r="G170" s="560">
        <v>17.297556655190004</v>
      </c>
      <c r="H170" s="560">
        <v>21.335596771320009</v>
      </c>
      <c r="I170" s="560">
        <v>20.639472175889995</v>
      </c>
      <c r="J170" s="560">
        <v>19.092502714219993</v>
      </c>
    </row>
    <row r="171" spans="1:11" s="91" customFormat="1" ht="12" customHeight="1">
      <c r="A171" s="171" t="s">
        <v>80</v>
      </c>
      <c r="B171" s="1222">
        <v>18.621199547440003</v>
      </c>
      <c r="C171" s="1438">
        <v>20.033734197079998</v>
      </c>
      <c r="D171" s="560">
        <v>18.895126343650002</v>
      </c>
      <c r="E171" s="560">
        <v>18.630771780069995</v>
      </c>
      <c r="F171" s="560">
        <v>19.340439963000005</v>
      </c>
      <c r="G171" s="560">
        <v>20.408738762629991</v>
      </c>
      <c r="H171" s="560">
        <v>19.024572473939994</v>
      </c>
      <c r="I171" s="560">
        <v>18.514288656029997</v>
      </c>
      <c r="J171" s="560">
        <v>17.80366847498</v>
      </c>
    </row>
    <row r="172" spans="1:11" s="91" customFormat="1" ht="12" customHeight="1">
      <c r="A172" s="171" t="s">
        <v>539</v>
      </c>
      <c r="B172" s="1222">
        <v>2.1179342828700007</v>
      </c>
      <c r="C172" s="1438">
        <v>2.0879977630100006</v>
      </c>
      <c r="D172" s="560">
        <v>2.0419264040499998</v>
      </c>
      <c r="E172" s="560">
        <v>1.9228925481599999</v>
      </c>
      <c r="F172" s="560">
        <v>2.6531400055900001</v>
      </c>
      <c r="G172" s="560">
        <v>2.0921120290099999</v>
      </c>
      <c r="H172" s="560">
        <v>2.4740238484199994</v>
      </c>
      <c r="I172" s="560">
        <v>2.4375832065400007</v>
      </c>
      <c r="J172" s="560">
        <v>2.6474592654000002</v>
      </c>
    </row>
    <row r="173" spans="1:11" s="91" customFormat="1" ht="12" customHeight="1">
      <c r="A173" s="381" t="s">
        <v>221</v>
      </c>
      <c r="B173" s="1222">
        <v>11.582769756600003</v>
      </c>
      <c r="C173" s="1438">
        <v>11.13017783435</v>
      </c>
      <c r="D173" s="560">
        <v>11.092586592710001</v>
      </c>
      <c r="E173" s="560">
        <v>10.840881132529999</v>
      </c>
      <c r="F173" s="560">
        <v>13.807512245310001</v>
      </c>
      <c r="G173" s="560">
        <v>11.93036945784999</v>
      </c>
      <c r="H173" s="560">
        <v>13.442817453059998</v>
      </c>
      <c r="I173" s="560">
        <v>12.845580660640003</v>
      </c>
      <c r="J173" s="560">
        <v>11.94399070251</v>
      </c>
    </row>
    <row r="174" spans="1:11" s="91" customFormat="1" ht="12" customHeight="1">
      <c r="A174" s="381" t="s">
        <v>1928</v>
      </c>
      <c r="B174" s="1222">
        <v>43.278002545639985</v>
      </c>
      <c r="C174" s="1438">
        <v>45.275618576320007</v>
      </c>
      <c r="D174" s="560">
        <v>44.862287564309987</v>
      </c>
      <c r="E174" s="560">
        <v>44.147310255779985</v>
      </c>
      <c r="F174" s="560">
        <v>47.291982887449997</v>
      </c>
      <c r="G174" s="560">
        <v>35.320621128719978</v>
      </c>
      <c r="H174" s="560">
        <v>40.917589452060007</v>
      </c>
      <c r="I174" s="560">
        <v>41.55143508338999</v>
      </c>
      <c r="J174" s="560">
        <v>39.734762850139987</v>
      </c>
    </row>
    <row r="175" spans="1:11" s="91" customFormat="1" ht="12" customHeight="1">
      <c r="A175" s="381" t="s">
        <v>449</v>
      </c>
      <c r="B175" s="1222">
        <v>27.177539773300015</v>
      </c>
      <c r="C175" s="1438">
        <v>25.490934437430013</v>
      </c>
      <c r="D175" s="560">
        <v>24.522036373040002</v>
      </c>
      <c r="E175" s="560">
        <v>23.995624828930005</v>
      </c>
      <c r="F175" s="560">
        <v>33.773941423740013</v>
      </c>
      <c r="G175" s="560">
        <v>49.612894062260018</v>
      </c>
      <c r="H175" s="1438">
        <v>38.611241681539994</v>
      </c>
      <c r="I175" s="560">
        <v>38.421275745630005</v>
      </c>
      <c r="J175" s="560">
        <v>56.611044452340003</v>
      </c>
      <c r="K175" s="1433"/>
    </row>
    <row r="176" spans="1:11" s="93" customFormat="1" ht="12" customHeight="1">
      <c r="A176" s="533" t="s">
        <v>131</v>
      </c>
      <c r="B176" s="1223">
        <v>259.79440152453031</v>
      </c>
      <c r="C176" s="1648">
        <v>260.23738080600015</v>
      </c>
      <c r="D176" s="1648">
        <v>255.46167787515998</v>
      </c>
      <c r="E176" s="1648">
        <v>251.03145712212</v>
      </c>
      <c r="F176" s="1648">
        <v>270.07437058139976</v>
      </c>
      <c r="G176" s="1648">
        <v>266.29720466246994</v>
      </c>
      <c r="H176" s="1648">
        <v>264.8465104983502</v>
      </c>
      <c r="I176" s="1648">
        <v>262.04414092800005</v>
      </c>
      <c r="J176" s="1648">
        <v>262.26206756441997</v>
      </c>
    </row>
    <row r="177" spans="1:11" s="93" customFormat="1" ht="12" customHeight="1">
      <c r="A177" s="532" t="s">
        <v>132</v>
      </c>
      <c r="B177" s="1222">
        <v>4.22264217714</v>
      </c>
      <c r="C177" s="1438">
        <v>4.5153845406499995</v>
      </c>
      <c r="D177" s="560">
        <v>4.714903689949999</v>
      </c>
      <c r="E177" s="560">
        <v>3.9412208507199993</v>
      </c>
      <c r="F177" s="560">
        <v>4.3381080440099993</v>
      </c>
      <c r="G177" s="560">
        <v>4.3544310750400017</v>
      </c>
      <c r="H177" s="560">
        <v>4.396905352360001</v>
      </c>
      <c r="I177" s="560">
        <v>5.0329894816199996</v>
      </c>
      <c r="J177" s="560">
        <v>4.4991385795400012</v>
      </c>
      <c r="K177" s="1432"/>
    </row>
    <row r="178" spans="1:11" s="93" customFormat="1" ht="12" customHeight="1">
      <c r="A178" s="367" t="s">
        <v>487</v>
      </c>
      <c r="B178" s="1224">
        <v>264.01704370167033</v>
      </c>
      <c r="C178" s="1649">
        <v>264.75276534665016</v>
      </c>
      <c r="D178" s="1649">
        <v>260.17658156510998</v>
      </c>
      <c r="E178" s="1649">
        <v>254.97267797283999</v>
      </c>
      <c r="F178" s="1649">
        <v>274.41247862540979</v>
      </c>
      <c r="G178" s="1649">
        <v>270.65163573750993</v>
      </c>
      <c r="H178" s="1649">
        <v>269.24341585071022</v>
      </c>
      <c r="I178" s="1649">
        <v>267.07713040962005</v>
      </c>
      <c r="J178" s="1649">
        <v>266.76120614395995</v>
      </c>
    </row>
    <row r="179" spans="1:11" ht="9.9499999999999993" customHeight="1">
      <c r="C179" s="127"/>
    </row>
    <row r="180" spans="1:11" s="50" customFormat="1" ht="14.25" customHeight="1">
      <c r="A180" s="2179" t="s">
        <v>1674</v>
      </c>
    </row>
    <row r="181" spans="1:11" s="52" customFormat="1" ht="11.25" customHeight="1">
      <c r="B181" s="1191" t="s">
        <v>3</v>
      </c>
      <c r="C181" s="550" t="s">
        <v>6</v>
      </c>
      <c r="D181" s="549" t="s">
        <v>1661</v>
      </c>
      <c r="E181" s="549" t="s">
        <v>5</v>
      </c>
      <c r="F181" s="550" t="s">
        <v>3</v>
      </c>
      <c r="G181" s="549" t="s">
        <v>6</v>
      </c>
      <c r="H181" s="549" t="s">
        <v>2</v>
      </c>
      <c r="I181" s="549" t="s">
        <v>5</v>
      </c>
      <c r="J181" s="550" t="s">
        <v>3</v>
      </c>
    </row>
    <row r="182" spans="1:11" s="52" customFormat="1" ht="11.25" customHeight="1">
      <c r="A182" s="68" t="s">
        <v>11</v>
      </c>
      <c r="B182" s="2070" t="s">
        <v>1363</v>
      </c>
      <c r="C182" s="551" t="s">
        <v>1363</v>
      </c>
      <c r="D182" s="551" t="s">
        <v>1363</v>
      </c>
      <c r="E182" s="551" t="s">
        <v>1363</v>
      </c>
      <c r="F182" s="551" t="s">
        <v>1069</v>
      </c>
      <c r="G182" s="551" t="s">
        <v>1069</v>
      </c>
      <c r="H182" s="551" t="s">
        <v>1069</v>
      </c>
      <c r="I182" s="551" t="s">
        <v>1069</v>
      </c>
      <c r="J182" s="551" t="s">
        <v>213</v>
      </c>
    </row>
    <row r="183" spans="1:11" s="52" customFormat="1" ht="12" customHeight="1">
      <c r="A183" s="408" t="s">
        <v>447</v>
      </c>
      <c r="B183" s="1180">
        <v>114.00822508504835</v>
      </c>
      <c r="C183" s="373">
        <v>117.01661569711308</v>
      </c>
      <c r="D183" s="449">
        <v>110.23304558353175</v>
      </c>
      <c r="E183" s="449">
        <v>114.46547154578758</v>
      </c>
      <c r="F183" s="449">
        <v>112.87347836869249</v>
      </c>
      <c r="G183" s="449">
        <v>114.72517123130359</v>
      </c>
      <c r="H183" s="449">
        <v>114.59033810625958</v>
      </c>
      <c r="I183" s="449">
        <v>114.54984126742526</v>
      </c>
      <c r="J183" s="449">
        <v>115.5043530267972</v>
      </c>
    </row>
    <row r="184" spans="1:11" s="52" customFormat="1" ht="12" customHeight="1">
      <c r="A184" s="171" t="s">
        <v>535</v>
      </c>
      <c r="B184" s="1222">
        <v>132.34806809365998</v>
      </c>
      <c r="C184" s="1438">
        <v>136.86878989436997</v>
      </c>
      <c r="D184" s="560">
        <v>134.03570724747999</v>
      </c>
      <c r="E184" s="560">
        <v>147.18635098795997</v>
      </c>
      <c r="F184" s="560">
        <v>134.44477548762003</v>
      </c>
      <c r="G184" s="560">
        <v>115.77524527137001</v>
      </c>
      <c r="H184" s="560">
        <v>108.56206762965003</v>
      </c>
      <c r="I184" s="560">
        <v>107.98497192945999</v>
      </c>
      <c r="J184" s="560">
        <v>111.86955003951999</v>
      </c>
    </row>
    <row r="185" spans="1:11" s="52" customFormat="1" ht="12" customHeight="1">
      <c r="A185" s="171" t="s">
        <v>453</v>
      </c>
      <c r="B185" s="1222">
        <v>32.161425116200007</v>
      </c>
      <c r="C185" s="1438">
        <v>29.348450962329999</v>
      </c>
      <c r="D185" s="560">
        <v>19.560012206779998</v>
      </c>
      <c r="E185" s="560">
        <v>23.564668888150006</v>
      </c>
      <c r="F185" s="560">
        <v>26.25419659105</v>
      </c>
      <c r="G185" s="560">
        <v>21.905057910300002</v>
      </c>
      <c r="H185" s="560">
        <v>20.092991633079997</v>
      </c>
      <c r="I185" s="560">
        <v>17.548174555980005</v>
      </c>
      <c r="J185" s="560">
        <v>18.243298076639999</v>
      </c>
    </row>
    <row r="186" spans="1:11" s="52" customFormat="1" ht="12" customHeight="1">
      <c r="A186" s="171" t="s">
        <v>536</v>
      </c>
      <c r="B186" s="1222">
        <v>141.71893500065138</v>
      </c>
      <c r="C186" s="1438">
        <v>146.09534192165628</v>
      </c>
      <c r="D186" s="560">
        <v>140.94611279912044</v>
      </c>
      <c r="E186" s="560">
        <v>144.52433331187879</v>
      </c>
      <c r="F186" s="560">
        <v>133.09820731748249</v>
      </c>
      <c r="G186" s="560">
        <v>120.89830879050798</v>
      </c>
      <c r="H186" s="560">
        <v>115.38851458613954</v>
      </c>
      <c r="I186" s="560">
        <v>105.35303125685265</v>
      </c>
      <c r="J186" s="560">
        <v>109.71773365425778</v>
      </c>
    </row>
    <row r="187" spans="1:11" s="91" customFormat="1" ht="12" customHeight="1">
      <c r="A187" s="171" t="s">
        <v>537</v>
      </c>
      <c r="B187" s="1222">
        <v>42.590114623799806</v>
      </c>
      <c r="C187" s="1438">
        <v>46.227927945554733</v>
      </c>
      <c r="D187" s="560">
        <v>45.323160569892543</v>
      </c>
      <c r="E187" s="560">
        <v>49.2380743766984</v>
      </c>
      <c r="F187" s="560">
        <v>50.963892237963641</v>
      </c>
      <c r="G187" s="560">
        <v>46.080214303906068</v>
      </c>
      <c r="H187" s="560">
        <v>48.640972639426856</v>
      </c>
      <c r="I187" s="560">
        <v>48.976118048138808</v>
      </c>
      <c r="J187" s="560">
        <v>48.619067284344993</v>
      </c>
    </row>
    <row r="188" spans="1:11" s="91" customFormat="1" ht="12" customHeight="1">
      <c r="A188" s="171" t="s">
        <v>538</v>
      </c>
      <c r="B188" s="1222">
        <v>19.587976926365521</v>
      </c>
      <c r="C188" s="1438">
        <v>18.973789885785752</v>
      </c>
      <c r="D188" s="560">
        <v>17.646238114128579</v>
      </c>
      <c r="E188" s="560">
        <v>16.648499885187615</v>
      </c>
      <c r="F188" s="560">
        <v>16.887696566517036</v>
      </c>
      <c r="G188" s="560">
        <v>15.405194590954702</v>
      </c>
      <c r="H188" s="560">
        <v>13.966341362928352</v>
      </c>
      <c r="I188" s="560">
        <v>13.246634716210002</v>
      </c>
      <c r="J188" s="560">
        <v>14.046273310067425</v>
      </c>
    </row>
    <row r="189" spans="1:11" s="91" customFormat="1" ht="12" customHeight="1">
      <c r="A189" s="171" t="s">
        <v>1132</v>
      </c>
      <c r="B189" s="1222">
        <v>24.094121926968903</v>
      </c>
      <c r="C189" s="1438">
        <v>23.596520957453507</v>
      </c>
      <c r="D189" s="560">
        <v>21.383269996793949</v>
      </c>
      <c r="E189" s="560">
        <v>23.266452054276712</v>
      </c>
      <c r="F189" s="560">
        <v>25.974785786581574</v>
      </c>
      <c r="G189" s="560">
        <v>25.092342618436557</v>
      </c>
      <c r="H189" s="560">
        <v>27.97281133564087</v>
      </c>
      <c r="I189" s="560">
        <v>28.073501781368275</v>
      </c>
      <c r="J189" s="560">
        <v>26.519983838538039</v>
      </c>
    </row>
    <row r="190" spans="1:11" s="91" customFormat="1" ht="12" customHeight="1">
      <c r="A190" s="171" t="s">
        <v>81</v>
      </c>
      <c r="B190" s="1222">
        <v>31.573934178334795</v>
      </c>
      <c r="C190" s="1438">
        <v>34.1605747082506</v>
      </c>
      <c r="D190" s="560">
        <v>33.767932303880983</v>
      </c>
      <c r="E190" s="560">
        <v>37.047837542731351</v>
      </c>
      <c r="F190" s="560">
        <v>31.910729603159343</v>
      </c>
      <c r="G190" s="560">
        <v>27.511133511860066</v>
      </c>
      <c r="H190" s="560">
        <v>27.436165204593536</v>
      </c>
      <c r="I190" s="560">
        <v>26.024754641671482</v>
      </c>
      <c r="J190" s="560">
        <v>25.289230575402957</v>
      </c>
    </row>
    <row r="191" spans="1:11" s="91" customFormat="1" ht="12" customHeight="1">
      <c r="A191" s="171" t="s">
        <v>80</v>
      </c>
      <c r="B191" s="1222">
        <v>72.372043657179063</v>
      </c>
      <c r="C191" s="1438">
        <v>76.406933202933786</v>
      </c>
      <c r="D191" s="560">
        <v>72.431656448232459</v>
      </c>
      <c r="E191" s="560">
        <v>67.424804871258289</v>
      </c>
      <c r="F191" s="560">
        <v>71.201604996861022</v>
      </c>
      <c r="G191" s="560">
        <v>62.875390676426051</v>
      </c>
      <c r="H191" s="560">
        <v>62.074210914593806</v>
      </c>
      <c r="I191" s="560">
        <v>60.661037527124627</v>
      </c>
      <c r="J191" s="560">
        <v>62.996635361143774</v>
      </c>
    </row>
    <row r="192" spans="1:11" s="91" customFormat="1" ht="12" customHeight="1">
      <c r="A192" s="171" t="s">
        <v>539</v>
      </c>
      <c r="B192" s="1222">
        <v>36.143234477130655</v>
      </c>
      <c r="C192" s="1438">
        <v>36.599357476913788</v>
      </c>
      <c r="D192" s="560">
        <v>33.858258535603277</v>
      </c>
      <c r="E192" s="560">
        <v>35.58453963392185</v>
      </c>
      <c r="F192" s="560">
        <v>31.045730587124396</v>
      </c>
      <c r="G192" s="560">
        <v>28.504690089580194</v>
      </c>
      <c r="H192" s="560">
        <v>28.831161206778919</v>
      </c>
      <c r="I192" s="560">
        <v>26.883439274600875</v>
      </c>
      <c r="J192" s="560">
        <v>29.880272753701295</v>
      </c>
    </row>
    <row r="193" spans="1:14" s="91" customFormat="1" ht="12" customHeight="1">
      <c r="A193" s="381" t="s">
        <v>221</v>
      </c>
      <c r="B193" s="1222">
        <v>25.841133834924747</v>
      </c>
      <c r="C193" s="1438">
        <v>32.70804364044298</v>
      </c>
      <c r="D193" s="560">
        <v>32.231032862786556</v>
      </c>
      <c r="E193" s="560">
        <v>32.646555721322748</v>
      </c>
      <c r="F193" s="560">
        <v>28.424697159758836</v>
      </c>
      <c r="G193" s="560">
        <v>29.346840451908101</v>
      </c>
      <c r="H193" s="560">
        <v>26.496470072093238</v>
      </c>
      <c r="I193" s="560">
        <v>24.509877215776385</v>
      </c>
      <c r="J193" s="560">
        <v>25.047555621649309</v>
      </c>
    </row>
    <row r="194" spans="1:14" s="91" customFormat="1" ht="12" customHeight="1">
      <c r="A194" s="381" t="s">
        <v>1928</v>
      </c>
      <c r="B194" s="1222">
        <v>57.36173634265446</v>
      </c>
      <c r="C194" s="1438">
        <v>57.933833630430073</v>
      </c>
      <c r="D194" s="560">
        <v>54.370001522913569</v>
      </c>
      <c r="E194" s="560">
        <v>53.724809980284178</v>
      </c>
      <c r="F194" s="560">
        <v>48.268006146496084</v>
      </c>
      <c r="G194" s="560">
        <v>45.034083203013175</v>
      </c>
      <c r="H194" s="560">
        <v>46.437677855460493</v>
      </c>
      <c r="I194" s="560">
        <v>46.70931395794544</v>
      </c>
      <c r="J194" s="560">
        <v>47.247062063755017</v>
      </c>
      <c r="L194" s="1124"/>
      <c r="M194" s="1124"/>
      <c r="N194" s="1124"/>
    </row>
    <row r="195" spans="1:14" s="91" customFormat="1" ht="12" customHeight="1">
      <c r="A195" s="381" t="s">
        <v>449</v>
      </c>
      <c r="B195" s="1222">
        <v>84.656542154060915</v>
      </c>
      <c r="C195" s="1438">
        <v>96.739284402984964</v>
      </c>
      <c r="D195" s="560">
        <v>90.256228835018703</v>
      </c>
      <c r="E195" s="560">
        <v>82.534783576410405</v>
      </c>
      <c r="F195" s="560">
        <v>73.501420175161002</v>
      </c>
      <c r="G195" s="560">
        <v>68.678006050759166</v>
      </c>
      <c r="H195" s="560">
        <v>60.105125084789478</v>
      </c>
      <c r="I195" s="560">
        <v>51.5594337075797</v>
      </c>
      <c r="J195" s="560">
        <v>56.606358124579927</v>
      </c>
    </row>
    <row r="196" spans="1:14" s="93" customFormat="1" ht="12" customHeight="1">
      <c r="A196" s="533" t="s">
        <v>131</v>
      </c>
      <c r="B196" s="1223">
        <v>814.45749141697877</v>
      </c>
      <c r="C196" s="1648">
        <v>852.67546432621953</v>
      </c>
      <c r="D196" s="1648">
        <v>806.04265702616294</v>
      </c>
      <c r="E196" s="1648">
        <v>827.85718237586786</v>
      </c>
      <c r="F196" s="1648">
        <v>784.84922102446797</v>
      </c>
      <c r="G196" s="1648">
        <v>721.83167870032571</v>
      </c>
      <c r="H196" s="1648">
        <v>700.59484763143473</v>
      </c>
      <c r="I196" s="1648">
        <v>672.08012988013354</v>
      </c>
      <c r="J196" s="1648">
        <v>691.58737373039787</v>
      </c>
    </row>
    <row r="197" spans="1:14" s="93" customFormat="1" ht="12" customHeight="1">
      <c r="A197" s="532" t="s">
        <v>132</v>
      </c>
      <c r="B197" s="1222">
        <v>23.817442511413613</v>
      </c>
      <c r="C197" s="1438">
        <v>24.567698848223252</v>
      </c>
      <c r="D197" s="560">
        <v>22.549400232867928</v>
      </c>
      <c r="E197" s="560">
        <v>23.79255575185632</v>
      </c>
      <c r="F197" s="560">
        <v>24.120610935752346</v>
      </c>
      <c r="G197" s="560">
        <v>22.036849195659055</v>
      </c>
      <c r="H197" s="560">
        <v>26.635431862214503</v>
      </c>
      <c r="I197" s="560">
        <v>23.522207961766448</v>
      </c>
      <c r="J197" s="560">
        <v>21.387234621369615</v>
      </c>
    </row>
    <row r="198" spans="1:14" s="93" customFormat="1" ht="12" customHeight="1">
      <c r="A198" s="367" t="s">
        <v>487</v>
      </c>
      <c r="B198" s="1224">
        <v>838.27493392839233</v>
      </c>
      <c r="C198" s="1649">
        <v>877.24316317444277</v>
      </c>
      <c r="D198" s="1649">
        <v>828.59205725903087</v>
      </c>
      <c r="E198" s="1649">
        <v>851.64973812772416</v>
      </c>
      <c r="F198" s="1649">
        <v>808.96983196022029</v>
      </c>
      <c r="G198" s="1649">
        <v>743.86852789598481</v>
      </c>
      <c r="H198" s="1649">
        <v>727.23027949364928</v>
      </c>
      <c r="I198" s="1649">
        <v>695.60233784189995</v>
      </c>
      <c r="J198" s="1649">
        <v>712.97460835176753</v>
      </c>
    </row>
    <row r="199" spans="1:14" ht="7.5" customHeight="1"/>
    <row r="200" spans="1:14" s="516" customFormat="1" ht="12.2" customHeight="1">
      <c r="A200" s="2566" t="s">
        <v>987</v>
      </c>
      <c r="B200" s="2566"/>
      <c r="C200" s="2566"/>
      <c r="D200" s="2566"/>
      <c r="E200" s="2566"/>
      <c r="F200" s="2566"/>
      <c r="G200" s="2566"/>
      <c r="H200" s="2566"/>
      <c r="I200" s="2566"/>
      <c r="J200" s="2566"/>
      <c r="K200" s="1384"/>
    </row>
    <row r="201" spans="1:14" s="98" customFormat="1" ht="21" customHeight="1">
      <c r="A201" s="2566" t="s">
        <v>1030</v>
      </c>
      <c r="B201" s="2566"/>
      <c r="C201" s="2566"/>
      <c r="D201" s="2566"/>
      <c r="E201" s="2566"/>
      <c r="F201" s="2566"/>
      <c r="G201" s="2566"/>
      <c r="H201" s="2566"/>
      <c r="I201" s="2566"/>
      <c r="J201" s="2566"/>
    </row>
    <row r="202" spans="1:14" ht="15" customHeight="1">
      <c r="A202" s="2544" t="s">
        <v>1259</v>
      </c>
      <c r="B202" s="2544"/>
      <c r="C202" s="2544"/>
      <c r="D202" s="2544"/>
      <c r="E202" s="2544"/>
      <c r="F202" s="2544"/>
      <c r="G202" s="2544"/>
      <c r="H202" s="2544"/>
      <c r="I202" s="2544"/>
      <c r="J202" s="2544"/>
    </row>
    <row r="203" spans="1:14" s="98" customFormat="1" ht="22.5" customHeight="1">
      <c r="A203" s="621"/>
      <c r="B203" s="622"/>
      <c r="C203" s="622"/>
      <c r="D203" s="622"/>
      <c r="E203" s="622"/>
      <c r="F203" s="622"/>
      <c r="G203" s="622"/>
      <c r="H203" s="622"/>
      <c r="I203" s="622"/>
      <c r="J203" s="622"/>
    </row>
    <row r="204" spans="1:14" s="485" customFormat="1" ht="33" customHeight="1">
      <c r="A204" s="2541" t="s">
        <v>1209</v>
      </c>
      <c r="B204" s="2541"/>
      <c r="C204" s="2541"/>
      <c r="D204" s="2541"/>
      <c r="E204" s="2541"/>
      <c r="F204" s="2541"/>
      <c r="G204" s="2541"/>
      <c r="H204" s="2541"/>
    </row>
    <row r="205" spans="1:14" s="52" customFormat="1" ht="11.25" customHeight="1">
      <c r="B205" s="1191" t="s">
        <v>3</v>
      </c>
      <c r="C205" s="319" t="s">
        <v>6</v>
      </c>
      <c r="D205" s="318" t="s">
        <v>2</v>
      </c>
      <c r="E205" s="318" t="s">
        <v>5</v>
      </c>
      <c r="F205" s="319" t="s">
        <v>3</v>
      </c>
      <c r="G205" s="318" t="s">
        <v>6</v>
      </c>
      <c r="H205" s="318" t="s">
        <v>2</v>
      </c>
      <c r="I205" s="318" t="s">
        <v>5</v>
      </c>
      <c r="J205" s="319" t="s">
        <v>3</v>
      </c>
    </row>
    <row r="206" spans="1:14" s="52" customFormat="1" ht="11.25" customHeight="1">
      <c r="A206" s="68" t="s">
        <v>11</v>
      </c>
      <c r="B206" s="2070" t="s">
        <v>1363</v>
      </c>
      <c r="C206" s="522" t="s">
        <v>1363</v>
      </c>
      <c r="D206" s="522" t="s">
        <v>1363</v>
      </c>
      <c r="E206" s="522" t="s">
        <v>1363</v>
      </c>
      <c r="F206" s="522" t="s">
        <v>1069</v>
      </c>
      <c r="G206" s="522" t="s">
        <v>1069</v>
      </c>
      <c r="H206" s="522" t="s">
        <v>1069</v>
      </c>
      <c r="I206" s="522" t="s">
        <v>1069</v>
      </c>
      <c r="J206" s="522" t="s">
        <v>213</v>
      </c>
    </row>
    <row r="207" spans="1:14" s="517" customFormat="1" ht="12" customHeight="1">
      <c r="A207" s="1461" t="s">
        <v>1241</v>
      </c>
      <c r="B207" s="1221">
        <v>1.6765772636799998</v>
      </c>
      <c r="C207" s="1651">
        <v>1.7524664550700002</v>
      </c>
      <c r="D207" s="520">
        <v>1.6999318053599999</v>
      </c>
      <c r="E207" s="520">
        <v>1.7093111467100002</v>
      </c>
      <c r="F207" s="520">
        <v>2.22444525468</v>
      </c>
      <c r="G207" s="520">
        <v>2.0627454068900004</v>
      </c>
      <c r="H207" s="520">
        <v>2.04555206677</v>
      </c>
      <c r="I207" s="520">
        <v>1.9757993992799998</v>
      </c>
      <c r="J207" s="520">
        <v>1.8942132730099996</v>
      </c>
    </row>
    <row r="208" spans="1:14" s="517" customFormat="1" ht="12" customHeight="1">
      <c r="A208" s="572" t="s">
        <v>1242</v>
      </c>
      <c r="B208" s="1218">
        <v>5.7174737689800006</v>
      </c>
      <c r="C208" s="1652">
        <v>5.5938765993400006</v>
      </c>
      <c r="D208" s="519">
        <v>5.4303362272899998</v>
      </c>
      <c r="E208" s="519">
        <v>5.5155534821700014</v>
      </c>
      <c r="F208" s="519">
        <v>4.2347041276399997</v>
      </c>
      <c r="G208" s="519">
        <v>2.1996446865600001</v>
      </c>
      <c r="H208" s="519">
        <v>2.1900768049499999</v>
      </c>
      <c r="I208" s="519">
        <v>2.2915973905799993</v>
      </c>
      <c r="J208" s="519">
        <v>5.9890825775699996</v>
      </c>
    </row>
    <row r="209" spans="1:11" s="517" customFormat="1" ht="12" customHeight="1">
      <c r="A209" s="572" t="s">
        <v>1243</v>
      </c>
      <c r="B209" s="1218">
        <v>2.2630934204899997</v>
      </c>
      <c r="C209" s="1652">
        <v>2.1843169806700002</v>
      </c>
      <c r="D209" s="519">
        <v>2.1561832020599998</v>
      </c>
      <c r="E209" s="519">
        <v>3.1888908895600006</v>
      </c>
      <c r="F209" s="519">
        <v>2.5979161516200002</v>
      </c>
      <c r="G209" s="519">
        <v>2.6307407093600008</v>
      </c>
      <c r="H209" s="519">
        <v>2.50463516208</v>
      </c>
      <c r="I209" s="519">
        <v>2.32240955375</v>
      </c>
      <c r="J209" s="519">
        <v>2.31377831505</v>
      </c>
    </row>
    <row r="210" spans="1:11" s="517" customFormat="1" ht="12" customHeight="1">
      <c r="A210" s="572" t="s">
        <v>1244</v>
      </c>
      <c r="B210" s="1218">
        <v>4.0338361661799995</v>
      </c>
      <c r="C210" s="1652">
        <v>4.5620404902599994</v>
      </c>
      <c r="D210" s="519">
        <v>4.3879581064000002</v>
      </c>
      <c r="E210" s="519">
        <v>4.1724847066499997</v>
      </c>
      <c r="F210" s="519">
        <v>5.2882769776000007</v>
      </c>
      <c r="G210" s="519">
        <v>6.032637884669998</v>
      </c>
      <c r="H210" s="519">
        <v>5.922516399700001</v>
      </c>
      <c r="I210" s="519">
        <v>5.4961086065099991</v>
      </c>
      <c r="J210" s="519">
        <v>5.6685627103799998</v>
      </c>
    </row>
    <row r="211" spans="1:11" s="517" customFormat="1" ht="12" customHeight="1">
      <c r="A211" s="572" t="s">
        <v>483</v>
      </c>
      <c r="B211" s="1218">
        <v>10.365539985560002</v>
      </c>
      <c r="C211" s="1652">
        <v>12.021958033509996</v>
      </c>
      <c r="D211" s="519">
        <v>12.548455875340004</v>
      </c>
      <c r="E211" s="519">
        <v>13.546846738520005</v>
      </c>
      <c r="F211" s="519">
        <v>13.819349804609994</v>
      </c>
      <c r="G211" s="519">
        <v>12.488039639640006</v>
      </c>
      <c r="H211" s="519">
        <v>12.684354913389999</v>
      </c>
      <c r="I211" s="519">
        <v>13.081008093309999</v>
      </c>
      <c r="J211" s="519">
        <v>13.788122923529993</v>
      </c>
    </row>
    <row r="212" spans="1:11" s="517" customFormat="1" ht="12" customHeight="1">
      <c r="A212" s="572" t="s">
        <v>482</v>
      </c>
      <c r="B212" s="1218">
        <v>20.34551621636</v>
      </c>
      <c r="C212" s="1652">
        <v>17.3609378825</v>
      </c>
      <c r="D212" s="519">
        <v>16.773207701079997</v>
      </c>
      <c r="E212" s="519">
        <v>19.621143474129997</v>
      </c>
      <c r="F212" s="519">
        <v>23.056994877149997</v>
      </c>
      <c r="G212" s="519">
        <v>21.384940495859993</v>
      </c>
      <c r="H212" s="519">
        <v>21.955312838259999</v>
      </c>
      <c r="I212" s="519">
        <v>22.005994219659993</v>
      </c>
      <c r="J212" s="519">
        <v>19.684067655099998</v>
      </c>
    </row>
    <row r="213" spans="1:11" s="517" customFormat="1" ht="12" customHeight="1">
      <c r="A213" s="572" t="s">
        <v>481</v>
      </c>
      <c r="B213" s="1218">
        <v>9.2629907368999991</v>
      </c>
      <c r="C213" s="1652">
        <v>12.011857475700003</v>
      </c>
      <c r="D213" s="519">
        <v>11.520574726060003</v>
      </c>
      <c r="E213" s="519">
        <v>12.018271296360002</v>
      </c>
      <c r="F213" s="519">
        <v>13.804777270180001</v>
      </c>
      <c r="G213" s="519">
        <v>14.708067828629996</v>
      </c>
      <c r="H213" s="519">
        <v>14.980722083600002</v>
      </c>
      <c r="I213" s="519">
        <v>15.702278412800002</v>
      </c>
      <c r="J213" s="519">
        <v>16.805508247460001</v>
      </c>
    </row>
    <row r="214" spans="1:11" s="517" customFormat="1" ht="12" customHeight="1">
      <c r="A214" s="572" t="s">
        <v>480</v>
      </c>
      <c r="B214" s="1218">
        <v>91.051203460269946</v>
      </c>
      <c r="C214" s="1652">
        <v>97.906665443500046</v>
      </c>
      <c r="D214" s="519">
        <v>92.430258464619939</v>
      </c>
      <c r="E214" s="519">
        <v>92.395076543900046</v>
      </c>
      <c r="F214" s="519">
        <v>84.475235503549953</v>
      </c>
      <c r="G214" s="519">
        <v>82.778220920270016</v>
      </c>
      <c r="H214" s="519">
        <v>83.869245640489993</v>
      </c>
      <c r="I214" s="519">
        <v>84.204242682490019</v>
      </c>
      <c r="J214" s="519">
        <v>75.183624795420002</v>
      </c>
    </row>
    <row r="215" spans="1:11" s="517" customFormat="1" ht="12" customHeight="1">
      <c r="A215" s="572" t="s">
        <v>1181</v>
      </c>
      <c r="B215" s="1218">
        <v>17.673945392419999</v>
      </c>
      <c r="C215" s="1652">
        <v>19.43104182007</v>
      </c>
      <c r="D215" s="519">
        <v>20.203121857069998</v>
      </c>
      <c r="E215" s="519">
        <v>20.614237365930006</v>
      </c>
      <c r="F215" s="519">
        <v>23.588246522639992</v>
      </c>
      <c r="G215" s="519">
        <v>23.030416420319998</v>
      </c>
      <c r="H215" s="519">
        <v>23.632175683239996</v>
      </c>
      <c r="I215" s="519">
        <v>24.110310352600013</v>
      </c>
      <c r="J215" s="519">
        <v>25.125139322990002</v>
      </c>
    </row>
    <row r="216" spans="1:11" s="517" customFormat="1" ht="12" customHeight="1">
      <c r="A216" s="572" t="s">
        <v>15</v>
      </c>
      <c r="B216" s="1219">
        <v>52.289036258488338</v>
      </c>
      <c r="C216" s="1653">
        <v>43.11253399951309</v>
      </c>
      <c r="D216" s="521">
        <v>40.549301623891772</v>
      </c>
      <c r="E216" s="521">
        <v>35.820692098587564</v>
      </c>
      <c r="F216" s="521">
        <v>34.1544831518625</v>
      </c>
      <c r="G216" s="521">
        <v>41.175150939343631</v>
      </c>
      <c r="H216" s="521">
        <v>36.948612073649528</v>
      </c>
      <c r="I216" s="521">
        <v>33.44166542014532</v>
      </c>
      <c r="J216" s="521">
        <v>28.639896426927272</v>
      </c>
      <c r="K216" s="559"/>
    </row>
    <row r="217" spans="1:11" s="517" customFormat="1" ht="12" customHeight="1">
      <c r="A217" s="789" t="s">
        <v>51</v>
      </c>
      <c r="B217" s="1220">
        <v>214.67921266932825</v>
      </c>
      <c r="C217" s="1654">
        <v>215.93769518013312</v>
      </c>
      <c r="D217" s="518">
        <v>207.6993295891717</v>
      </c>
      <c r="E217" s="518">
        <v>208.60250774251762</v>
      </c>
      <c r="F217" s="518">
        <v>207.24442964153243</v>
      </c>
      <c r="G217" s="518">
        <v>208.49060493154366</v>
      </c>
      <c r="H217" s="518">
        <v>206.73320366612955</v>
      </c>
      <c r="I217" s="518">
        <v>204.63141413112533</v>
      </c>
      <c r="J217" s="518">
        <v>195.09199624743727</v>
      </c>
      <c r="K217" s="558"/>
    </row>
    <row r="218" spans="1:11" ht="22.5" customHeight="1">
      <c r="A218" s="1442"/>
      <c r="B218" s="1442"/>
      <c r="C218" s="1442"/>
      <c r="D218" s="1442"/>
      <c r="E218" s="1442"/>
      <c r="F218" s="1442"/>
      <c r="G218" s="1442"/>
      <c r="H218" s="1442"/>
      <c r="I218" s="1442"/>
      <c r="J218" s="1442"/>
    </row>
    <row r="219" spans="1:11" s="485" customFormat="1" ht="33" customHeight="1">
      <c r="A219" s="2541" t="s">
        <v>1210</v>
      </c>
      <c r="B219" s="2541"/>
      <c r="C219" s="2541"/>
      <c r="D219" s="2541"/>
      <c r="E219" s="2541"/>
      <c r="F219" s="2541"/>
      <c r="G219" s="2541"/>
      <c r="H219" s="2541"/>
    </row>
    <row r="220" spans="1:11" s="52" customFormat="1" ht="11.25" customHeight="1">
      <c r="B220" s="1191" t="s">
        <v>3</v>
      </c>
      <c r="C220" s="319" t="s">
        <v>6</v>
      </c>
      <c r="D220" s="318" t="s">
        <v>2</v>
      </c>
      <c r="E220" s="318" t="s">
        <v>5</v>
      </c>
      <c r="F220" s="319" t="s">
        <v>3</v>
      </c>
      <c r="G220" s="318" t="s">
        <v>6</v>
      </c>
      <c r="H220" s="318" t="s">
        <v>2</v>
      </c>
      <c r="I220" s="318" t="s">
        <v>5</v>
      </c>
      <c r="J220" s="319" t="s">
        <v>3</v>
      </c>
    </row>
    <row r="221" spans="1:11" s="52" customFormat="1" ht="11.25" customHeight="1">
      <c r="A221" s="68" t="s">
        <v>11</v>
      </c>
      <c r="B221" s="2070" t="s">
        <v>1363</v>
      </c>
      <c r="C221" s="522" t="s">
        <v>1363</v>
      </c>
      <c r="D221" s="522" t="s">
        <v>1363</v>
      </c>
      <c r="E221" s="522" t="s">
        <v>1363</v>
      </c>
      <c r="F221" s="522" t="s">
        <v>1069</v>
      </c>
      <c r="G221" s="522" t="s">
        <v>1069</v>
      </c>
      <c r="H221" s="522" t="s">
        <v>1069</v>
      </c>
      <c r="I221" s="522" t="s">
        <v>1069</v>
      </c>
      <c r="J221" s="522" t="s">
        <v>213</v>
      </c>
    </row>
    <row r="222" spans="1:11" s="517" customFormat="1" ht="12" customHeight="1">
      <c r="A222" s="1461" t="s">
        <v>1184</v>
      </c>
      <c r="B222" s="1221">
        <v>59.94655556310537</v>
      </c>
      <c r="C222" s="1651">
        <v>62.983868934232149</v>
      </c>
      <c r="D222" s="520">
        <v>59.095821364756397</v>
      </c>
      <c r="E222" s="520">
        <v>59.65613524222686</v>
      </c>
      <c r="F222" s="520">
        <v>60.036257965499026</v>
      </c>
      <c r="G222" s="520">
        <v>59.096014153617233</v>
      </c>
      <c r="H222" s="520">
        <v>66.665450632913888</v>
      </c>
      <c r="I222" s="520">
        <v>60.66631872305846</v>
      </c>
      <c r="J222" s="520">
        <v>60.128532730942126</v>
      </c>
    </row>
    <row r="223" spans="1:11" s="517" customFormat="1" ht="12" customHeight="1">
      <c r="A223" s="572" t="s">
        <v>1182</v>
      </c>
      <c r="B223" s="1218">
        <v>52.263035578891049</v>
      </c>
      <c r="C223" s="1652">
        <v>51.954945766009125</v>
      </c>
      <c r="D223" s="519">
        <v>50.653810020969928</v>
      </c>
      <c r="E223" s="519">
        <v>50.459676951865838</v>
      </c>
      <c r="F223" s="519">
        <v>49.519094027558154</v>
      </c>
      <c r="G223" s="519">
        <v>52.391109509849748</v>
      </c>
      <c r="H223" s="519">
        <v>45.638341658856923</v>
      </c>
      <c r="I223" s="519">
        <v>44.512020021709212</v>
      </c>
      <c r="J223" s="519">
        <v>42.454284103233</v>
      </c>
    </row>
    <row r="224" spans="1:11" s="517" customFormat="1" ht="12" customHeight="1">
      <c r="A224" s="572" t="s">
        <v>479</v>
      </c>
      <c r="B224" s="1218">
        <v>46.175200266639621</v>
      </c>
      <c r="C224" s="1652">
        <v>44.827402451327771</v>
      </c>
      <c r="D224" s="519">
        <v>43.962811875666119</v>
      </c>
      <c r="E224" s="519">
        <v>41.147773973991974</v>
      </c>
      <c r="F224" s="519">
        <v>41.272764975757653</v>
      </c>
      <c r="G224" s="519">
        <v>42.15868023809314</v>
      </c>
      <c r="H224" s="519">
        <v>41.156187525626514</v>
      </c>
      <c r="I224" s="519">
        <v>39.653779811372743</v>
      </c>
      <c r="J224" s="519">
        <v>39.3479233293248</v>
      </c>
    </row>
    <row r="225" spans="1:10" s="517" customFormat="1" ht="12" customHeight="1">
      <c r="A225" s="572" t="s">
        <v>1183</v>
      </c>
      <c r="B225" s="1218">
        <v>38.651854030523751</v>
      </c>
      <c r="C225" s="1652">
        <v>39.057452607888457</v>
      </c>
      <c r="D225" s="519">
        <v>38.225874527708939</v>
      </c>
      <c r="E225" s="519">
        <v>37.61146539709361</v>
      </c>
      <c r="F225" s="519">
        <v>36.7051756940159</v>
      </c>
      <c r="G225" s="519">
        <v>37.134957892801047</v>
      </c>
      <c r="H225" s="519">
        <v>36.59282823427445</v>
      </c>
      <c r="I225" s="519">
        <v>38.012370305767831</v>
      </c>
      <c r="J225" s="519">
        <v>29.946486095841017</v>
      </c>
    </row>
    <row r="226" spans="1:10" s="517" customFormat="1" ht="12" customHeight="1">
      <c r="A226" s="572" t="s">
        <v>478</v>
      </c>
      <c r="B226" s="1218">
        <v>5.2437942521129726</v>
      </c>
      <c r="C226" s="1652">
        <v>4.9421790622077166</v>
      </c>
      <c r="D226" s="519">
        <v>4.0785157838526063</v>
      </c>
      <c r="E226" s="519">
        <v>6.8803246287401283</v>
      </c>
      <c r="F226" s="519">
        <v>6.7687039720641948</v>
      </c>
      <c r="G226" s="519">
        <v>7.5857807569241054</v>
      </c>
      <c r="H226" s="519">
        <v>5.9838746504105185</v>
      </c>
      <c r="I226" s="519">
        <v>8.9464668879217957</v>
      </c>
      <c r="J226" s="519">
        <v>9.4903916602902729</v>
      </c>
    </row>
    <row r="227" spans="1:10" s="517" customFormat="1" ht="12" customHeight="1">
      <c r="A227" s="572" t="s">
        <v>309</v>
      </c>
      <c r="B227" s="1218">
        <v>8.6850189943203571</v>
      </c>
      <c r="C227" s="1652">
        <v>8.573119264459379</v>
      </c>
      <c r="D227" s="519">
        <v>8.2291152494857371</v>
      </c>
      <c r="E227" s="519">
        <v>9.0417144167883983</v>
      </c>
      <c r="F227" s="519">
        <v>9.1987517931268972</v>
      </c>
      <c r="G227" s="519">
        <v>8.0003452446224461</v>
      </c>
      <c r="H227" s="519">
        <v>7.1510795776245306</v>
      </c>
      <c r="I227" s="519">
        <v>9.2004952267439997</v>
      </c>
      <c r="J227" s="519">
        <v>9.7048030615310523</v>
      </c>
    </row>
    <row r="228" spans="1:10" s="517" customFormat="1" ht="12" customHeight="1">
      <c r="A228" s="572" t="s">
        <v>477</v>
      </c>
      <c r="B228" s="1218">
        <v>3.713753983555256</v>
      </c>
      <c r="C228" s="1652">
        <v>3.5987270938284017</v>
      </c>
      <c r="D228" s="519">
        <v>3.4533807665520602</v>
      </c>
      <c r="E228" s="519">
        <v>3.8054171316307506</v>
      </c>
      <c r="F228" s="519">
        <v>3.7436812133305919</v>
      </c>
      <c r="G228" s="519">
        <v>2.1237171354559106</v>
      </c>
      <c r="H228" s="519">
        <v>3.5454413862427434</v>
      </c>
      <c r="I228" s="519">
        <v>3.6399631543712569</v>
      </c>
      <c r="J228" s="519">
        <v>4.0195752660950044</v>
      </c>
    </row>
    <row r="229" spans="1:10" s="517" customFormat="1" ht="12" customHeight="1">
      <c r="A229" s="789" t="s">
        <v>51</v>
      </c>
      <c r="B229" s="1220">
        <v>214.67921266914834</v>
      </c>
      <c r="C229" s="1654">
        <v>215.93769517995298</v>
      </c>
      <c r="D229" s="518">
        <v>207.69932958899182</v>
      </c>
      <c r="E229" s="518">
        <v>208.60250774233756</v>
      </c>
      <c r="F229" s="518">
        <v>207.24442964135241</v>
      </c>
      <c r="G229" s="518">
        <v>208.49060493136361</v>
      </c>
      <c r="H229" s="518">
        <v>206.73320366594956</v>
      </c>
      <c r="I229" s="518">
        <v>204.6314141309453</v>
      </c>
      <c r="J229" s="518">
        <v>195.0919962472573</v>
      </c>
    </row>
    <row r="230" spans="1:10" ht="22.5" customHeight="1">
      <c r="A230" s="1890"/>
      <c r="B230" s="1890"/>
      <c r="C230" s="1890"/>
      <c r="D230" s="1890"/>
      <c r="E230" s="1890"/>
      <c r="F230" s="1890"/>
      <c r="G230" s="1890"/>
      <c r="H230" s="1890"/>
      <c r="I230" s="1890"/>
      <c r="J230" s="1890"/>
    </row>
    <row r="231" spans="1:10" s="2180" customFormat="1" ht="27" customHeight="1">
      <c r="A231" s="2568" t="s">
        <v>1675</v>
      </c>
      <c r="B231" s="2568"/>
      <c r="D231" s="2568" t="s">
        <v>1676</v>
      </c>
      <c r="E231" s="2568"/>
      <c r="F231" s="2568"/>
      <c r="G231" s="2568"/>
      <c r="H231" s="2568"/>
      <c r="I231" s="2568"/>
      <c r="J231" s="2568"/>
    </row>
    <row r="232" spans="1:10" s="516" customFormat="1" ht="12.2" customHeight="1">
      <c r="A232" s="1889"/>
      <c r="B232" s="1889"/>
      <c r="C232" s="1889"/>
      <c r="D232" s="1889"/>
      <c r="E232" s="1889"/>
      <c r="F232" s="1889"/>
      <c r="G232" s="1889"/>
      <c r="H232" s="1889"/>
      <c r="I232" s="1889"/>
      <c r="J232" s="1889"/>
    </row>
    <row r="233" spans="1:10" s="516" customFormat="1" ht="12.2" customHeight="1">
      <c r="A233" s="1889"/>
      <c r="B233" s="1889"/>
      <c r="C233" s="1889"/>
      <c r="D233" s="1889"/>
      <c r="E233" s="1889"/>
      <c r="F233" s="1889"/>
      <c r="G233" s="1889"/>
      <c r="H233" s="1889"/>
      <c r="I233" s="1889"/>
      <c r="J233" s="1889"/>
    </row>
    <row r="234" spans="1:10" s="516" customFormat="1" ht="12.2" customHeight="1">
      <c r="A234" s="1889"/>
      <c r="B234" s="1889"/>
      <c r="C234" s="1889"/>
      <c r="D234" s="1889"/>
      <c r="E234" s="1889"/>
      <c r="F234" s="1889"/>
      <c r="G234" s="1889"/>
      <c r="H234" s="1889"/>
      <c r="I234" s="1889"/>
      <c r="J234" s="1889"/>
    </row>
    <row r="235" spans="1:10" s="516" customFormat="1" ht="12.2" customHeight="1">
      <c r="A235" s="1889"/>
      <c r="B235" s="1889"/>
      <c r="C235" s="1889"/>
      <c r="D235" s="1889"/>
      <c r="E235" s="1889"/>
      <c r="F235" s="1889"/>
      <c r="G235" s="1889"/>
      <c r="H235" s="1889"/>
      <c r="I235" s="1889"/>
      <c r="J235" s="1889"/>
    </row>
    <row r="236" spans="1:10" s="516" customFormat="1" ht="12.2" customHeight="1">
      <c r="A236" s="1889"/>
      <c r="B236" s="1889"/>
      <c r="C236" s="1889"/>
      <c r="D236" s="1889"/>
      <c r="E236" s="1889"/>
      <c r="F236" s="1889"/>
      <c r="G236" s="1889"/>
      <c r="H236" s="1889"/>
      <c r="I236" s="1889"/>
      <c r="J236" s="1889"/>
    </row>
    <row r="237" spans="1:10" s="516" customFormat="1" ht="12.2" customHeight="1">
      <c r="A237" s="1889"/>
      <c r="B237" s="1889"/>
      <c r="C237" s="1889"/>
      <c r="D237" s="1889"/>
      <c r="E237" s="1889"/>
      <c r="F237" s="1889"/>
      <c r="G237" s="1889"/>
      <c r="H237" s="1889"/>
      <c r="I237" s="1889"/>
      <c r="J237" s="1889"/>
    </row>
    <row r="238" spans="1:10" s="516" customFormat="1" ht="12.2" customHeight="1">
      <c r="A238" s="1889"/>
      <c r="B238" s="1889"/>
      <c r="C238" s="1889"/>
      <c r="D238" s="1889"/>
      <c r="E238" s="1889"/>
      <c r="F238" s="1889"/>
      <c r="G238" s="1889"/>
      <c r="H238" s="1889"/>
      <c r="I238" s="1889"/>
      <c r="J238" s="1889"/>
    </row>
    <row r="239" spans="1:10" s="516" customFormat="1" ht="12.2" customHeight="1">
      <c r="A239" s="1889"/>
      <c r="B239" s="1889"/>
      <c r="C239" s="1889"/>
      <c r="D239" s="1889"/>
      <c r="E239" s="1889"/>
      <c r="F239" s="1889"/>
      <c r="G239" s="1889"/>
      <c r="H239" s="1889"/>
      <c r="I239" s="1889"/>
      <c r="J239" s="1889"/>
    </row>
    <row r="240" spans="1:10" s="516" customFormat="1" ht="12.2" customHeight="1">
      <c r="A240" s="1889"/>
      <c r="B240" s="1889"/>
      <c r="C240" s="1889"/>
      <c r="D240" s="1889"/>
      <c r="E240" s="1889"/>
      <c r="F240" s="1889"/>
      <c r="G240" s="1889"/>
      <c r="H240" s="1889"/>
      <c r="I240" s="1889"/>
      <c r="J240" s="1889"/>
    </row>
    <row r="241" spans="1:10" s="516" customFormat="1" ht="12.2" customHeight="1">
      <c r="A241" s="1889"/>
      <c r="B241" s="1889"/>
      <c r="C241" s="1889"/>
      <c r="D241" s="1889"/>
      <c r="E241" s="1889"/>
      <c r="F241" s="1889"/>
      <c r="G241" s="1889"/>
      <c r="H241" s="1889"/>
      <c r="I241" s="1889"/>
      <c r="J241" s="1889"/>
    </row>
    <row r="242" spans="1:10" s="516" customFormat="1" ht="12.2" customHeight="1">
      <c r="A242" s="1889"/>
      <c r="B242" s="1889"/>
      <c r="C242" s="1889"/>
      <c r="D242" s="1889"/>
      <c r="E242" s="1889"/>
      <c r="F242" s="1889"/>
      <c r="G242" s="1889"/>
      <c r="H242" s="1889"/>
      <c r="I242" s="1889"/>
      <c r="J242" s="1889"/>
    </row>
    <row r="243" spans="1:10" s="516" customFormat="1" ht="12.2" customHeight="1">
      <c r="A243" s="1889"/>
      <c r="B243" s="1889"/>
      <c r="C243" s="1889"/>
      <c r="D243" s="1889"/>
      <c r="E243" s="1889"/>
      <c r="F243" s="1889"/>
      <c r="G243" s="1889"/>
      <c r="H243" s="1889"/>
      <c r="I243" s="1889"/>
      <c r="J243" s="1889"/>
    </row>
    <row r="244" spans="1:10" s="516" customFormat="1" ht="12.2" customHeight="1">
      <c r="A244" s="1889"/>
      <c r="B244" s="1889"/>
      <c r="C244" s="1889"/>
      <c r="D244" s="1889"/>
      <c r="E244" s="1889"/>
      <c r="F244" s="1889"/>
      <c r="G244" s="1889"/>
      <c r="H244" s="1889"/>
      <c r="I244" s="1889"/>
      <c r="J244" s="1889"/>
    </row>
    <row r="245" spans="1:10" s="516" customFormat="1" ht="12.2" customHeight="1">
      <c r="A245" s="1889"/>
      <c r="B245" s="1889"/>
      <c r="C245" s="1889"/>
      <c r="D245" s="1889"/>
      <c r="E245" s="1889"/>
      <c r="F245" s="1889"/>
      <c r="G245" s="1889"/>
      <c r="H245" s="1889"/>
      <c r="I245" s="1889"/>
      <c r="J245" s="1889"/>
    </row>
    <row r="246" spans="1:10" s="516" customFormat="1" ht="12.2" customHeight="1">
      <c r="A246" s="1889"/>
      <c r="B246" s="1889"/>
      <c r="C246" s="1889"/>
      <c r="D246" s="1889"/>
      <c r="E246" s="1889"/>
      <c r="F246" s="1889"/>
      <c r="G246" s="1889"/>
      <c r="H246" s="1889"/>
      <c r="I246" s="1889"/>
      <c r="J246" s="1889"/>
    </row>
    <row r="247" spans="1:10" s="516" customFormat="1" ht="12.2" customHeight="1">
      <c r="A247" s="1889"/>
      <c r="B247" s="1889"/>
      <c r="C247" s="1889"/>
      <c r="D247" s="1889"/>
      <c r="E247" s="1889"/>
      <c r="F247" s="1889"/>
      <c r="G247" s="1889"/>
      <c r="H247" s="1889"/>
      <c r="I247" s="1889"/>
      <c r="J247" s="1889"/>
    </row>
    <row r="248" spans="1:10" s="516" customFormat="1" ht="12.2" customHeight="1">
      <c r="A248" s="1889"/>
      <c r="B248" s="1889"/>
      <c r="C248" s="1889"/>
      <c r="D248" s="1889"/>
      <c r="E248" s="1889"/>
      <c r="F248" s="1889"/>
      <c r="G248" s="1889"/>
      <c r="H248" s="1889"/>
      <c r="I248" s="1889"/>
      <c r="J248" s="1889"/>
    </row>
    <row r="249" spans="1:10" s="516" customFormat="1" ht="12.2" customHeight="1">
      <c r="A249" s="1889"/>
      <c r="B249" s="1889"/>
      <c r="C249" s="1889"/>
      <c r="D249" s="1889"/>
      <c r="E249" s="1889"/>
      <c r="F249" s="1889"/>
      <c r="G249" s="1889"/>
      <c r="H249" s="1889"/>
      <c r="I249" s="1889"/>
      <c r="J249" s="1889"/>
    </row>
    <row r="250" spans="1:10" s="516" customFormat="1" ht="12.2" customHeight="1">
      <c r="A250" s="1889"/>
      <c r="B250" s="1889"/>
      <c r="C250" s="1889"/>
      <c r="D250" s="1889"/>
      <c r="E250" s="1889"/>
      <c r="F250" s="1889"/>
      <c r="G250" s="1889"/>
      <c r="H250" s="1889"/>
      <c r="I250" s="1889"/>
      <c r="J250" s="1889"/>
    </row>
    <row r="251" spans="1:10" s="516" customFormat="1" ht="12.2" customHeight="1">
      <c r="A251" s="1889"/>
      <c r="B251" s="1889"/>
      <c r="C251" s="1889"/>
      <c r="D251" s="1889"/>
      <c r="E251" s="1889"/>
      <c r="F251" s="1889"/>
      <c r="G251" s="1889"/>
      <c r="H251" s="1889"/>
      <c r="I251" s="1889"/>
      <c r="J251" s="1889"/>
    </row>
    <row r="252" spans="1:10" s="516" customFormat="1" ht="7.5" customHeight="1"/>
    <row r="253" spans="1:10" s="98" customFormat="1" ht="21" customHeight="1">
      <c r="A253" s="2566" t="s">
        <v>1031</v>
      </c>
      <c r="B253" s="2566"/>
      <c r="C253" s="2566"/>
      <c r="D253" s="2566"/>
      <c r="E253" s="2566"/>
      <c r="F253" s="2566"/>
      <c r="G253" s="2566"/>
      <c r="H253" s="2566"/>
      <c r="I253" s="2566"/>
      <c r="J253" s="2566"/>
    </row>
    <row r="254" spans="1:10" s="516" customFormat="1" ht="12.2" customHeight="1">
      <c r="A254" s="2567" t="s">
        <v>998</v>
      </c>
      <c r="B254" s="2567"/>
      <c r="C254" s="2567"/>
      <c r="D254" s="2567"/>
      <c r="E254" s="2567"/>
      <c r="F254" s="2567"/>
      <c r="G254" s="2567"/>
      <c r="H254" s="2567"/>
      <c r="I254" s="2567"/>
      <c r="J254" s="2567"/>
    </row>
    <row r="255" spans="1:10" s="516" customFormat="1" ht="12.2" customHeight="1">
      <c r="A255" s="1889"/>
      <c r="B255" s="1889"/>
      <c r="C255" s="1889"/>
      <c r="D255" s="1889"/>
      <c r="E255" s="1889"/>
      <c r="F255" s="1889"/>
      <c r="G255" s="1889"/>
      <c r="H255" s="1889"/>
      <c r="I255" s="1889"/>
      <c r="J255" s="1889"/>
    </row>
    <row r="256" spans="1:10" s="98" customFormat="1" ht="13.5" customHeight="1">
      <c r="A256" s="621"/>
      <c r="B256" s="622"/>
      <c r="C256" s="622"/>
      <c r="D256" s="622"/>
      <c r="E256" s="622"/>
      <c r="F256" s="622"/>
      <c r="G256" s="622"/>
      <c r="H256" s="622"/>
      <c r="I256" s="622"/>
      <c r="J256" s="622"/>
    </row>
    <row r="257" spans="1:10" s="485" customFormat="1" ht="33" customHeight="1">
      <c r="A257" s="2541" t="s">
        <v>1211</v>
      </c>
      <c r="B257" s="2541"/>
      <c r="C257" s="2541"/>
      <c r="D257" s="2541"/>
      <c r="E257" s="2541"/>
      <c r="F257" s="2541"/>
      <c r="G257" s="2541"/>
      <c r="H257" s="2541"/>
      <c r="I257" s="2541"/>
      <c r="J257" s="2541"/>
    </row>
    <row r="258" spans="1:10" s="50" customFormat="1" ht="8.25" customHeight="1"/>
    <row r="259" spans="1:10" s="52" customFormat="1" ht="11.25" customHeight="1">
      <c r="A259" s="2175" t="s">
        <v>474</v>
      </c>
      <c r="B259" s="1191" t="s">
        <v>3</v>
      </c>
      <c r="C259" s="550" t="s">
        <v>6</v>
      </c>
      <c r="D259" s="549" t="s">
        <v>1661</v>
      </c>
      <c r="E259" s="549" t="s">
        <v>5</v>
      </c>
      <c r="F259" s="550" t="s">
        <v>3</v>
      </c>
      <c r="G259" s="549" t="s">
        <v>6</v>
      </c>
      <c r="H259" s="549" t="s">
        <v>2</v>
      </c>
      <c r="I259" s="549" t="s">
        <v>5</v>
      </c>
      <c r="J259" s="550" t="s">
        <v>3</v>
      </c>
    </row>
    <row r="260" spans="1:10" s="52" customFormat="1" ht="11.25" customHeight="1">
      <c r="A260" s="68" t="s">
        <v>11</v>
      </c>
      <c r="B260" s="2070" t="s">
        <v>1363</v>
      </c>
      <c r="C260" s="551" t="s">
        <v>1363</v>
      </c>
      <c r="D260" s="551" t="s">
        <v>1363</v>
      </c>
      <c r="E260" s="551" t="s">
        <v>1363</v>
      </c>
      <c r="F260" s="551" t="s">
        <v>1069</v>
      </c>
      <c r="G260" s="551" t="s">
        <v>1069</v>
      </c>
      <c r="H260" s="551" t="s">
        <v>1069</v>
      </c>
      <c r="I260" s="551" t="s">
        <v>1069</v>
      </c>
      <c r="J260" s="551" t="s">
        <v>213</v>
      </c>
    </row>
    <row r="261" spans="1:10" s="52" customFormat="1" ht="12" customHeight="1">
      <c r="A261" s="167" t="s">
        <v>541</v>
      </c>
      <c r="B261" s="1195">
        <v>17.509758398449996</v>
      </c>
      <c r="C261" s="1627">
        <v>17.762704272799997</v>
      </c>
      <c r="D261" s="379">
        <v>14.238479749970001</v>
      </c>
      <c r="E261" s="379">
        <v>17.87701919101</v>
      </c>
      <c r="F261" s="379">
        <v>17.097460713180002</v>
      </c>
      <c r="G261" s="379">
        <v>16.19301912916</v>
      </c>
      <c r="H261" s="379">
        <v>20.302203431280009</v>
      </c>
      <c r="I261" s="379">
        <v>18.285751743550001</v>
      </c>
      <c r="J261" s="379">
        <v>18.851995172869998</v>
      </c>
    </row>
    <row r="262" spans="1:10" s="52" customFormat="1" ht="12" customHeight="1">
      <c r="A262" s="240" t="s">
        <v>1176</v>
      </c>
      <c r="B262" s="1196">
        <v>25.90013457804001</v>
      </c>
      <c r="C262" s="1628">
        <v>20.956616182310007</v>
      </c>
      <c r="D262" s="380">
        <v>19.420829700829998</v>
      </c>
      <c r="E262" s="380">
        <v>21.923439885600008</v>
      </c>
      <c r="F262" s="380">
        <v>26.642143537260004</v>
      </c>
      <c r="G262" s="380">
        <v>23.981128403500009</v>
      </c>
      <c r="H262" s="380">
        <v>24.875489692150001</v>
      </c>
      <c r="I262" s="380">
        <v>25.375851546369994</v>
      </c>
      <c r="J262" s="380">
        <v>27.136648279509995</v>
      </c>
    </row>
    <row r="263" spans="1:10" s="52" customFormat="1" ht="12" customHeight="1">
      <c r="A263" s="171" t="s">
        <v>447</v>
      </c>
      <c r="B263" s="1196">
        <v>81.05521177417998</v>
      </c>
      <c r="C263" s="1628">
        <v>86.784621198939959</v>
      </c>
      <c r="D263" s="380">
        <v>82.157655639820035</v>
      </c>
      <c r="E263" s="380">
        <v>83.947226516289945</v>
      </c>
      <c r="F263" s="380">
        <v>82.103601672689948</v>
      </c>
      <c r="G263" s="380">
        <v>86.628130238700024</v>
      </c>
      <c r="H263" s="380">
        <v>85.686206553779968</v>
      </c>
      <c r="I263" s="380">
        <v>85.498850910829972</v>
      </c>
      <c r="J263" s="380">
        <v>84.94479395258999</v>
      </c>
    </row>
    <row r="264" spans="1:10" s="52" customFormat="1" ht="12" customHeight="1">
      <c r="A264" s="171" t="s">
        <v>540</v>
      </c>
      <c r="B264" s="1196">
        <v>12.677837597560002</v>
      </c>
      <c r="C264" s="1628">
        <v>14.18728992446</v>
      </c>
      <c r="D264" s="380">
        <v>14.411503358659999</v>
      </c>
      <c r="E264" s="380">
        <v>15.390165093999999</v>
      </c>
      <c r="F264" s="380">
        <v>17.438019745569996</v>
      </c>
      <c r="G264" s="380">
        <v>17.15034906384</v>
      </c>
      <c r="H264" s="380">
        <v>17.048134647009999</v>
      </c>
      <c r="I264" s="380">
        <v>17.868349120370002</v>
      </c>
      <c r="J264" s="380">
        <v>17.653325069040005</v>
      </c>
    </row>
    <row r="265" spans="1:10" s="91" customFormat="1" ht="12" customHeight="1">
      <c r="A265" s="240" t="s">
        <v>448</v>
      </c>
      <c r="B265" s="1196">
        <v>6.7291335466399991</v>
      </c>
      <c r="C265" s="1628">
        <v>7.4780785375399992</v>
      </c>
      <c r="D265" s="380">
        <v>7.5908331935900026</v>
      </c>
      <c r="E265" s="380">
        <v>7.68741256707</v>
      </c>
      <c r="F265" s="380">
        <v>8.4450212653800012</v>
      </c>
      <c r="G265" s="380">
        <v>8.3521551899100004</v>
      </c>
      <c r="H265" s="380">
        <v>7.5267914906400009</v>
      </c>
      <c r="I265" s="380">
        <v>6.5821056344999977</v>
      </c>
      <c r="J265" s="380">
        <v>5.6777496571200006</v>
      </c>
    </row>
    <row r="266" spans="1:10" s="91" customFormat="1" ht="12" customHeight="1">
      <c r="A266" s="171" t="s">
        <v>221</v>
      </c>
      <c r="B266" s="1196">
        <v>22.208284337330007</v>
      </c>
      <c r="C266" s="1628">
        <v>27.484901130150011</v>
      </c>
      <c r="D266" s="380">
        <v>25.782382684350001</v>
      </c>
      <c r="E266" s="380">
        <v>25.155970702119998</v>
      </c>
      <c r="F266" s="380">
        <v>24.736711056200004</v>
      </c>
      <c r="G266" s="380">
        <v>24.728072402050003</v>
      </c>
      <c r="H266" s="380">
        <v>24.64313143619</v>
      </c>
      <c r="I266" s="380">
        <v>22.464847801309997</v>
      </c>
      <c r="J266" s="380">
        <v>21.993729216040002</v>
      </c>
    </row>
    <row r="267" spans="1:10" s="91" customFormat="1" ht="12" customHeight="1">
      <c r="A267" s="171" t="s">
        <v>538</v>
      </c>
      <c r="B267" s="1196">
        <v>13.585523163739992</v>
      </c>
      <c r="C267" s="1628">
        <v>12.777655790739997</v>
      </c>
      <c r="D267" s="380">
        <v>11.34464478594</v>
      </c>
      <c r="E267" s="380">
        <v>10.357619029530003</v>
      </c>
      <c r="F267" s="380">
        <v>11.06969459037</v>
      </c>
      <c r="G267" s="380">
        <v>10.513610415310001</v>
      </c>
      <c r="H267" s="380">
        <v>8.296403695909996</v>
      </c>
      <c r="I267" s="380">
        <v>7.7976660089100012</v>
      </c>
      <c r="J267" s="380">
        <v>7.67967074357</v>
      </c>
    </row>
    <row r="268" spans="1:10" s="91" customFormat="1" ht="12" customHeight="1">
      <c r="A268" s="171" t="s">
        <v>81</v>
      </c>
      <c r="B268" s="1196">
        <v>20.544430973989996</v>
      </c>
      <c r="C268" s="1628">
        <v>22.501565290200002</v>
      </c>
      <c r="D268" s="380">
        <v>22.885676308589996</v>
      </c>
      <c r="E268" s="380">
        <v>24.709892805680003</v>
      </c>
      <c r="F268" s="380">
        <v>21.715512883779997</v>
      </c>
      <c r="G268" s="380">
        <v>18.600747340569999</v>
      </c>
      <c r="H268" s="380">
        <v>19.116602072949998</v>
      </c>
      <c r="I268" s="380">
        <v>18.58263992094</v>
      </c>
      <c r="J268" s="380">
        <v>18.956433756999999</v>
      </c>
    </row>
    <row r="269" spans="1:10" s="91" customFormat="1" ht="12" customHeight="1">
      <c r="A269" s="472" t="s">
        <v>1812</v>
      </c>
      <c r="B269" s="1196">
        <v>14.118070759619997</v>
      </c>
      <c r="C269" s="1628">
        <v>11.859653236860003</v>
      </c>
      <c r="D269" s="380">
        <v>11.085429138200004</v>
      </c>
      <c r="E269" s="380">
        <v>11.410660876510002</v>
      </c>
      <c r="F269" s="380">
        <v>10.86629662593</v>
      </c>
      <c r="G269" s="380">
        <v>9.1795567560899993</v>
      </c>
      <c r="H269" s="380">
        <v>8.9819413333500009</v>
      </c>
      <c r="I269" s="380">
        <v>7.5405971793100042</v>
      </c>
      <c r="J269" s="380">
        <v>7.8663375562800022</v>
      </c>
    </row>
    <row r="270" spans="1:10" s="93" customFormat="1" ht="12" customHeight="1">
      <c r="A270" s="367" t="s">
        <v>51</v>
      </c>
      <c r="B270" s="1199">
        <v>214.32838512954996</v>
      </c>
      <c r="C270" s="1631">
        <v>221.79308556399997</v>
      </c>
      <c r="D270" s="384">
        <v>208.91743455995007</v>
      </c>
      <c r="E270" s="384">
        <v>218.45940666780996</v>
      </c>
      <c r="F270" s="384">
        <v>220.11446209035998</v>
      </c>
      <c r="G270" s="384">
        <v>215.32676893913003</v>
      </c>
      <c r="H270" s="384">
        <v>216.47690435325995</v>
      </c>
      <c r="I270" s="384">
        <v>209.99665986608997</v>
      </c>
      <c r="J270" s="384">
        <v>210.76068340402</v>
      </c>
    </row>
    <row r="271" spans="1:10" ht="12" customHeight="1">
      <c r="B271" s="535"/>
      <c r="C271" s="604"/>
      <c r="D271" s="535"/>
      <c r="E271" s="535"/>
      <c r="F271" s="535"/>
      <c r="G271" s="535"/>
      <c r="H271" s="535"/>
      <c r="I271" s="535"/>
      <c r="J271" s="535"/>
    </row>
    <row r="272" spans="1:10" s="52" customFormat="1" ht="11.25" customHeight="1">
      <c r="A272" s="2175" t="s">
        <v>475</v>
      </c>
      <c r="B272" s="1191" t="s">
        <v>3</v>
      </c>
      <c r="C272" s="550" t="s">
        <v>6</v>
      </c>
      <c r="D272" s="549" t="s">
        <v>1661</v>
      </c>
      <c r="E272" s="549" t="s">
        <v>5</v>
      </c>
      <c r="F272" s="550" t="s">
        <v>3</v>
      </c>
      <c r="G272" s="549" t="s">
        <v>6</v>
      </c>
      <c r="H272" s="549" t="s">
        <v>2</v>
      </c>
      <c r="I272" s="549" t="s">
        <v>5</v>
      </c>
      <c r="J272" s="550" t="s">
        <v>3</v>
      </c>
    </row>
    <row r="273" spans="1:11" s="52" customFormat="1" ht="11.25" customHeight="1">
      <c r="A273" s="690" t="s">
        <v>11</v>
      </c>
      <c r="B273" s="2070" t="s">
        <v>1363</v>
      </c>
      <c r="C273" s="551" t="s">
        <v>1363</v>
      </c>
      <c r="D273" s="551" t="s">
        <v>1363</v>
      </c>
      <c r="E273" s="551" t="s">
        <v>1363</v>
      </c>
      <c r="F273" s="551" t="s">
        <v>1069</v>
      </c>
      <c r="G273" s="551" t="s">
        <v>1069</v>
      </c>
      <c r="H273" s="551" t="s">
        <v>1069</v>
      </c>
      <c r="I273" s="551" t="s">
        <v>1069</v>
      </c>
      <c r="J273" s="551" t="s">
        <v>213</v>
      </c>
    </row>
    <row r="274" spans="1:11" s="52" customFormat="1" ht="12" customHeight="1">
      <c r="A274" s="171" t="s">
        <v>542</v>
      </c>
      <c r="B274" s="1196">
        <v>17.961791342580003</v>
      </c>
      <c r="C274" s="1628">
        <v>17.7964566737</v>
      </c>
      <c r="D274" s="380">
        <v>16.164714683380002</v>
      </c>
      <c r="E274" s="380">
        <v>17.499202564280001</v>
      </c>
      <c r="F274" s="380">
        <v>20.043746152529998</v>
      </c>
      <c r="G274" s="380">
        <v>19.41828449398</v>
      </c>
      <c r="H274" s="380">
        <v>22.300302600560002</v>
      </c>
      <c r="I274" s="380">
        <v>22.520587583860003</v>
      </c>
      <c r="J274" s="380">
        <v>20.849212523210003</v>
      </c>
    </row>
    <row r="275" spans="1:11" s="52" customFormat="1" ht="12" customHeight="1">
      <c r="A275" s="171" t="s">
        <v>543</v>
      </c>
      <c r="B275" s="1196">
        <v>37.964559657120006</v>
      </c>
      <c r="C275" s="1628">
        <v>50.611793456139992</v>
      </c>
      <c r="D275" s="380">
        <v>42.283419775489996</v>
      </c>
      <c r="E275" s="380">
        <v>36.805001431330012</v>
      </c>
      <c r="F275" s="380">
        <v>35.792652465759993</v>
      </c>
      <c r="G275" s="380">
        <v>34.353140455910001</v>
      </c>
      <c r="H275" s="380">
        <v>28.627281569300003</v>
      </c>
      <c r="I275" s="380">
        <v>21.02276069186</v>
      </c>
      <c r="J275" s="380">
        <v>20.456325311860002</v>
      </c>
    </row>
    <row r="276" spans="1:11" s="52" customFormat="1" ht="12" customHeight="1">
      <c r="A276" s="171" t="s">
        <v>450</v>
      </c>
      <c r="B276" s="1196">
        <v>9.7479371236599999</v>
      </c>
      <c r="C276" s="1628">
        <v>9.8391439329899981</v>
      </c>
      <c r="D276" s="380">
        <v>8.9230083160499998</v>
      </c>
      <c r="E276" s="380">
        <v>8.6879890724799989</v>
      </c>
      <c r="F276" s="380">
        <v>7.3304909443899993</v>
      </c>
      <c r="G276" s="380">
        <v>9.6993166476999999</v>
      </c>
      <c r="H276" s="380">
        <v>10.22390752934</v>
      </c>
      <c r="I276" s="380">
        <v>10.106239345799999</v>
      </c>
      <c r="J276" s="380">
        <v>11.034424122329998</v>
      </c>
    </row>
    <row r="277" spans="1:11" s="91" customFormat="1" ht="12" customHeight="1">
      <c r="A277" s="240" t="s">
        <v>1178</v>
      </c>
      <c r="B277" s="1196">
        <v>14.759116569340001</v>
      </c>
      <c r="C277" s="1628">
        <v>14.310786875569999</v>
      </c>
      <c r="D277" s="380">
        <v>12.544176652579999</v>
      </c>
      <c r="E277" s="380">
        <v>13.124706546459999</v>
      </c>
      <c r="F277" s="380">
        <v>14.022857933789997</v>
      </c>
      <c r="G277" s="380">
        <v>12.569333945509998</v>
      </c>
      <c r="H277" s="380">
        <v>13.363082202369998</v>
      </c>
      <c r="I277" s="380">
        <v>13.38828642791</v>
      </c>
      <c r="J277" s="380">
        <v>13.460178689339996</v>
      </c>
      <c r="K277" s="52"/>
    </row>
    <row r="278" spans="1:11" s="91" customFormat="1" ht="12" customHeight="1">
      <c r="A278" s="171" t="s">
        <v>1177</v>
      </c>
      <c r="B278" s="1196">
        <v>25.175418810980002</v>
      </c>
      <c r="C278" s="1628">
        <v>28.831152760570003</v>
      </c>
      <c r="D278" s="380">
        <v>23.591715120560004</v>
      </c>
      <c r="E278" s="380">
        <v>24.224372775010007</v>
      </c>
      <c r="F278" s="380">
        <v>28.005199740680009</v>
      </c>
      <c r="G278" s="380">
        <v>22.231962288439998</v>
      </c>
      <c r="H278" s="380">
        <v>20.214407248160004</v>
      </c>
      <c r="I278" s="380">
        <v>20.112419568090004</v>
      </c>
      <c r="J278" s="380">
        <v>22.468405313569999</v>
      </c>
      <c r="K278" s="52"/>
    </row>
    <row r="279" spans="1:11" s="91" customFormat="1" ht="12" customHeight="1">
      <c r="A279" s="171" t="s">
        <v>544</v>
      </c>
      <c r="B279" s="1196">
        <v>33.061587866799997</v>
      </c>
      <c r="C279" s="1628">
        <v>33.608452385300005</v>
      </c>
      <c r="D279" s="380">
        <v>30.530882225140004</v>
      </c>
      <c r="E279" s="380">
        <v>31.394806348169993</v>
      </c>
      <c r="F279" s="380">
        <v>27.607874577420002</v>
      </c>
      <c r="G279" s="380">
        <v>24.881165780319996</v>
      </c>
      <c r="H279" s="380">
        <v>24.77475538377</v>
      </c>
      <c r="I279" s="380">
        <v>23.546279641760002</v>
      </c>
      <c r="J279" s="380">
        <v>26.059672779849997</v>
      </c>
      <c r="K279" s="52"/>
    </row>
    <row r="280" spans="1:11" s="91" customFormat="1" ht="12" customHeight="1">
      <c r="A280" s="472" t="s">
        <v>451</v>
      </c>
      <c r="B280" s="1196">
        <v>16.71058651033</v>
      </c>
      <c r="C280" s="1628">
        <v>18.404893920029998</v>
      </c>
      <c r="D280" s="380">
        <v>26.244138073600006</v>
      </c>
      <c r="E280" s="380">
        <v>21.645109217279998</v>
      </c>
      <c r="F280" s="380">
        <v>18.227712951690002</v>
      </c>
      <c r="G280" s="380">
        <v>19.434081838610002</v>
      </c>
      <c r="H280" s="380">
        <v>17.20884080283</v>
      </c>
      <c r="I280" s="380">
        <v>15.87906456102</v>
      </c>
      <c r="J280" s="380">
        <v>13.994562974810002</v>
      </c>
      <c r="K280" s="52"/>
    </row>
    <row r="281" spans="1:11" s="93" customFormat="1" ht="12" customHeight="1">
      <c r="A281" s="367" t="s">
        <v>51</v>
      </c>
      <c r="B281" s="1199">
        <v>155.38099788080999</v>
      </c>
      <c r="C281" s="1631">
        <v>173.40268000429998</v>
      </c>
      <c r="D281" s="384">
        <v>160.28205484680001</v>
      </c>
      <c r="E281" s="384">
        <v>153.38118795501001</v>
      </c>
      <c r="F281" s="384">
        <v>151.03053476625999</v>
      </c>
      <c r="G281" s="384">
        <v>142.58728545047001</v>
      </c>
      <c r="H281" s="384">
        <v>136.71257733633001</v>
      </c>
      <c r="I281" s="384">
        <v>126.5756378203</v>
      </c>
      <c r="J281" s="384">
        <v>128.32278171497001</v>
      </c>
    </row>
    <row r="282" spans="1:11" ht="12" customHeight="1">
      <c r="B282" s="535"/>
      <c r="C282" s="604"/>
      <c r="D282" s="535"/>
      <c r="E282" s="535"/>
      <c r="F282" s="535"/>
      <c r="G282" s="535"/>
      <c r="H282" s="535"/>
      <c r="I282" s="535"/>
      <c r="J282" s="535"/>
    </row>
    <row r="283" spans="1:11" s="52" customFormat="1" ht="11.25" customHeight="1">
      <c r="A283" s="2175" t="s">
        <v>476</v>
      </c>
      <c r="B283" s="1191" t="s">
        <v>3</v>
      </c>
      <c r="C283" s="550" t="s">
        <v>6</v>
      </c>
      <c r="D283" s="549" t="s">
        <v>2</v>
      </c>
      <c r="E283" s="549" t="s">
        <v>5</v>
      </c>
      <c r="F283" s="550" t="s">
        <v>3</v>
      </c>
      <c r="G283" s="549" t="s">
        <v>6</v>
      </c>
      <c r="H283" s="549" t="s">
        <v>2</v>
      </c>
      <c r="I283" s="549" t="s">
        <v>5</v>
      </c>
      <c r="J283" s="550" t="s">
        <v>3</v>
      </c>
    </row>
    <row r="284" spans="1:11" s="52" customFormat="1" ht="11.25" customHeight="1">
      <c r="A284" s="68" t="s">
        <v>11</v>
      </c>
      <c r="B284" s="2070" t="s">
        <v>1363</v>
      </c>
      <c r="C284" s="551" t="s">
        <v>1363</v>
      </c>
      <c r="D284" s="551" t="s">
        <v>1363</v>
      </c>
      <c r="E284" s="551" t="s">
        <v>1363</v>
      </c>
      <c r="F284" s="551" t="s">
        <v>1069</v>
      </c>
      <c r="G284" s="551" t="s">
        <v>1069</v>
      </c>
      <c r="H284" s="551" t="s">
        <v>1069</v>
      </c>
      <c r="I284" s="551" t="s">
        <v>1069</v>
      </c>
      <c r="J284" s="551" t="s">
        <v>213</v>
      </c>
    </row>
    <row r="285" spans="1:11" s="52" customFormat="1" ht="12" customHeight="1">
      <c r="A285" s="167" t="s">
        <v>545</v>
      </c>
      <c r="B285" s="1195">
        <v>23.484528351520002</v>
      </c>
      <c r="C285" s="1627">
        <v>20.272012009979999</v>
      </c>
      <c r="D285" s="379">
        <v>14.071565279230002</v>
      </c>
      <c r="E285" s="379">
        <v>14.911574323080002</v>
      </c>
      <c r="F285" s="379">
        <v>17.6570262083</v>
      </c>
      <c r="G285" s="379">
        <v>14.528636342370003</v>
      </c>
      <c r="H285" s="379">
        <v>11.34618588707</v>
      </c>
      <c r="I285" s="379">
        <v>10.818036231720001</v>
      </c>
      <c r="J285" s="379">
        <v>10.66290285939</v>
      </c>
    </row>
    <row r="286" spans="1:11" s="52" customFormat="1" ht="12" customHeight="1">
      <c r="A286" s="171" t="s">
        <v>82</v>
      </c>
      <c r="B286" s="1196">
        <v>58.687677664939997</v>
      </c>
      <c r="C286" s="1628">
        <v>60.832737117869996</v>
      </c>
      <c r="D286" s="380">
        <v>62.387464464200008</v>
      </c>
      <c r="E286" s="380">
        <v>65.820086972180007</v>
      </c>
      <c r="F286" s="380">
        <v>55.466688461300009</v>
      </c>
      <c r="G286" s="380">
        <v>55.479585244909991</v>
      </c>
      <c r="H286" s="380">
        <v>51.623810855269987</v>
      </c>
      <c r="I286" s="380">
        <v>45.853855800880012</v>
      </c>
      <c r="J286" s="380">
        <v>47.563272094500014</v>
      </c>
    </row>
    <row r="287" spans="1:11" s="52" customFormat="1" ht="12" customHeight="1">
      <c r="A287" s="171" t="s">
        <v>546</v>
      </c>
      <c r="B287" s="1196">
        <v>22.679633651809997</v>
      </c>
      <c r="C287" s="1628">
        <v>23.940294470049999</v>
      </c>
      <c r="D287" s="380">
        <v>22.453895325049995</v>
      </c>
      <c r="E287" s="380">
        <v>25.555716948919997</v>
      </c>
      <c r="F287" s="380">
        <v>26.411312222060001</v>
      </c>
      <c r="G287" s="380">
        <v>21.997966208170002</v>
      </c>
      <c r="H287" s="380">
        <v>21.490920007530004</v>
      </c>
      <c r="I287" s="380">
        <v>20.845560813649996</v>
      </c>
      <c r="J287" s="380">
        <v>19.960309074290006</v>
      </c>
    </row>
    <row r="288" spans="1:11" s="91" customFormat="1" ht="12" customHeight="1">
      <c r="A288" s="171" t="s">
        <v>547</v>
      </c>
      <c r="B288" s="1196">
        <v>37.543596499450004</v>
      </c>
      <c r="C288" s="1628">
        <v>41.536997795030004</v>
      </c>
      <c r="D288" s="380">
        <v>41.12928872117002</v>
      </c>
      <c r="E288" s="380">
        <v>42.372745195929994</v>
      </c>
      <c r="F288" s="380">
        <v>42.544156680499988</v>
      </c>
      <c r="G288" s="380">
        <v>39.189098389600012</v>
      </c>
      <c r="H288" s="380">
        <v>39.08975141714</v>
      </c>
      <c r="I288" s="380">
        <v>39.505507394970003</v>
      </c>
      <c r="J288" s="380">
        <v>38.713756766170015</v>
      </c>
      <c r="K288" s="52"/>
    </row>
    <row r="289" spans="1:11" s="91" customFormat="1" ht="12" customHeight="1">
      <c r="A289" s="472" t="s">
        <v>452</v>
      </c>
      <c r="B289" s="1196">
        <v>10.186895161120001</v>
      </c>
      <c r="C289" s="1628">
        <v>14.92958693602</v>
      </c>
      <c r="D289" s="380">
        <v>16.22751819701001</v>
      </c>
      <c r="E289" s="380">
        <v>14.150591550660002</v>
      </c>
      <c r="F289" s="380">
        <v>14.00564029943</v>
      </c>
      <c r="G289" s="380">
        <v>11.221532550429998</v>
      </c>
      <c r="H289" s="380">
        <v>14.54909807332</v>
      </c>
      <c r="I289" s="380">
        <v>14.852371449700001</v>
      </c>
      <c r="J289" s="380">
        <v>13.201846198490001</v>
      </c>
      <c r="K289" s="52"/>
    </row>
    <row r="290" spans="1:11" s="93" customFormat="1" ht="12" customHeight="1">
      <c r="A290" s="367" t="s">
        <v>51</v>
      </c>
      <c r="B290" s="1199">
        <v>152.58233132883998</v>
      </c>
      <c r="C290" s="1631">
        <v>161.51162832895</v>
      </c>
      <c r="D290" s="384">
        <v>156.26973198666002</v>
      </c>
      <c r="E290" s="384">
        <v>162.81071499077001</v>
      </c>
      <c r="F290" s="384">
        <v>156.08482387159</v>
      </c>
      <c r="G290" s="384">
        <v>142.41681873548001</v>
      </c>
      <c r="H290" s="384">
        <v>138.09976624033001</v>
      </c>
      <c r="I290" s="384">
        <v>131.87533169092001</v>
      </c>
      <c r="J290" s="384">
        <v>130.10208699284001</v>
      </c>
    </row>
    <row r="291" spans="1:11" ht="12" customHeight="1">
      <c r="B291" s="535"/>
      <c r="C291" s="604"/>
      <c r="D291" s="535"/>
      <c r="E291" s="535"/>
      <c r="F291" s="535"/>
      <c r="G291" s="535"/>
      <c r="H291" s="535"/>
      <c r="I291" s="535"/>
      <c r="J291" s="535"/>
    </row>
    <row r="292" spans="1:11" s="52" customFormat="1" ht="11.25" customHeight="1">
      <c r="A292" s="2175" t="s">
        <v>1268</v>
      </c>
      <c r="B292" s="1191" t="s">
        <v>3</v>
      </c>
      <c r="C292" s="550" t="s">
        <v>6</v>
      </c>
      <c r="D292" s="549" t="s">
        <v>2</v>
      </c>
      <c r="E292" s="549" t="s">
        <v>5</v>
      </c>
      <c r="F292" s="550" t="s">
        <v>3</v>
      </c>
      <c r="G292" s="549" t="s">
        <v>6</v>
      </c>
      <c r="H292" s="549" t="s">
        <v>2</v>
      </c>
      <c r="I292" s="549" t="s">
        <v>5</v>
      </c>
      <c r="J292" s="550" t="s">
        <v>3</v>
      </c>
    </row>
    <row r="293" spans="1:11" s="52" customFormat="1" ht="11.25" customHeight="1">
      <c r="A293" s="68" t="s">
        <v>11</v>
      </c>
      <c r="B293" s="2070" t="s">
        <v>1363</v>
      </c>
      <c r="C293" s="551" t="s">
        <v>1363</v>
      </c>
      <c r="D293" s="551" t="s">
        <v>1363</v>
      </c>
      <c r="E293" s="551" t="s">
        <v>1363</v>
      </c>
      <c r="F293" s="551" t="s">
        <v>1069</v>
      </c>
      <c r="G293" s="551" t="s">
        <v>1069</v>
      </c>
      <c r="H293" s="551" t="s">
        <v>1069</v>
      </c>
      <c r="I293" s="551" t="s">
        <v>1069</v>
      </c>
      <c r="J293" s="551" t="s">
        <v>213</v>
      </c>
    </row>
    <row r="294" spans="1:11" s="52" customFormat="1" ht="12" customHeight="1">
      <c r="A294" s="167" t="s">
        <v>548</v>
      </c>
      <c r="B294" s="1195">
        <v>18.469975220929999</v>
      </c>
      <c r="C294" s="1627">
        <v>18.19078174445</v>
      </c>
      <c r="D294" s="379">
        <v>17.610098084219995</v>
      </c>
      <c r="E294" s="379">
        <v>19.060744917839997</v>
      </c>
      <c r="F294" s="379">
        <v>15.04379683604</v>
      </c>
      <c r="G294" s="379">
        <v>13.080405986720001</v>
      </c>
      <c r="H294" s="379">
        <v>12.832154559869998</v>
      </c>
      <c r="I294" s="379">
        <v>12.068115006260005</v>
      </c>
      <c r="J294" s="379">
        <v>13.113163449400004</v>
      </c>
    </row>
    <row r="295" spans="1:11" s="52" customFormat="1" ht="12" customHeight="1">
      <c r="A295" s="171" t="s">
        <v>549</v>
      </c>
      <c r="B295" s="1196">
        <v>22.698396101190003</v>
      </c>
      <c r="C295" s="1628">
        <v>22.820459785550003</v>
      </c>
      <c r="D295" s="380">
        <v>22.31656141114</v>
      </c>
      <c r="E295" s="380">
        <v>25.621633127920003</v>
      </c>
      <c r="F295" s="380">
        <v>24.343934644829996</v>
      </c>
      <c r="G295" s="380">
        <v>21.677085938309993</v>
      </c>
      <c r="H295" s="380">
        <v>20.173711418410004</v>
      </c>
      <c r="I295" s="380">
        <v>20.973190401630003</v>
      </c>
      <c r="J295" s="380">
        <v>22.715654032849994</v>
      </c>
    </row>
    <row r="296" spans="1:11" s="52" customFormat="1" ht="12" customHeight="1">
      <c r="A296" s="171" t="s">
        <v>550</v>
      </c>
      <c r="B296" s="1196">
        <v>24.171612613399994</v>
      </c>
      <c r="C296" s="1628">
        <v>25.970899329950004</v>
      </c>
      <c r="D296" s="380">
        <v>24.408888946360005</v>
      </c>
      <c r="E296" s="380">
        <v>23.842103975220002</v>
      </c>
      <c r="F296" s="380">
        <v>22.267160528200009</v>
      </c>
      <c r="G296" s="380">
        <v>20.453351512249995</v>
      </c>
      <c r="H296" s="380">
        <v>17.85857125946</v>
      </c>
      <c r="I296" s="380">
        <v>16.018089335840003</v>
      </c>
      <c r="J296" s="380">
        <v>17.572731809490001</v>
      </c>
    </row>
    <row r="297" spans="1:11" s="52" customFormat="1" ht="12" customHeight="1">
      <c r="A297" s="171" t="s">
        <v>551</v>
      </c>
      <c r="B297" s="1196">
        <v>10.546983655410001</v>
      </c>
      <c r="C297" s="1628">
        <v>11.47200492254</v>
      </c>
      <c r="D297" s="380">
        <v>10.572686613959998</v>
      </c>
      <c r="E297" s="380">
        <v>10.346208808130001</v>
      </c>
      <c r="F297" s="380">
        <v>10.95841745257</v>
      </c>
      <c r="G297" s="380">
        <v>9.1581165182599982</v>
      </c>
      <c r="H297" s="380">
        <v>6.4291707407100001</v>
      </c>
      <c r="I297" s="380">
        <v>6.7406606230800001</v>
      </c>
      <c r="J297" s="380">
        <v>6.6980767841499995</v>
      </c>
    </row>
    <row r="298" spans="1:11" s="52" customFormat="1" ht="12" customHeight="1">
      <c r="A298" s="171" t="s">
        <v>552</v>
      </c>
      <c r="B298" s="1196">
        <v>24.581036935949996</v>
      </c>
      <c r="C298" s="1628">
        <v>27.227538628579985</v>
      </c>
      <c r="D298" s="380">
        <v>25.865773403839995</v>
      </c>
      <c r="E298" s="380">
        <v>27.081667894359999</v>
      </c>
      <c r="F298" s="380">
        <v>24.425085683070009</v>
      </c>
      <c r="G298" s="380">
        <v>21.396759511369996</v>
      </c>
      <c r="H298" s="380">
        <v>17.953343925229998</v>
      </c>
      <c r="I298" s="380">
        <v>17.64161951482</v>
      </c>
      <c r="J298" s="380">
        <v>18.572224511040009</v>
      </c>
    </row>
    <row r="299" spans="1:11" s="52" customFormat="1" ht="12" customHeight="1">
      <c r="A299" s="171" t="s">
        <v>553</v>
      </c>
      <c r="B299" s="1196">
        <v>24.108259293199993</v>
      </c>
      <c r="C299" s="1628">
        <v>24.10688796609</v>
      </c>
      <c r="D299" s="380">
        <v>26.215227873040003</v>
      </c>
      <c r="E299" s="380">
        <v>30.75504261863999</v>
      </c>
      <c r="F299" s="380">
        <v>27.050316841449995</v>
      </c>
      <c r="G299" s="380">
        <v>21.578519027190001</v>
      </c>
      <c r="H299" s="380">
        <v>21.549440355240005</v>
      </c>
      <c r="I299" s="380">
        <v>21.933862717040004</v>
      </c>
      <c r="J299" s="380">
        <v>22.851132472180002</v>
      </c>
    </row>
    <row r="300" spans="1:11" s="52" customFormat="1" ht="12" customHeight="1">
      <c r="A300" s="171" t="s">
        <v>453</v>
      </c>
      <c r="B300" s="1196">
        <v>8.6768967639500012</v>
      </c>
      <c r="C300" s="1628">
        <v>9.076438951030001</v>
      </c>
      <c r="D300" s="380">
        <v>5.4884469278499992</v>
      </c>
      <c r="E300" s="380">
        <v>8.6530945640400034</v>
      </c>
      <c r="F300" s="380">
        <v>8.5971703828599999</v>
      </c>
      <c r="G300" s="380">
        <v>7.3764215668700013</v>
      </c>
      <c r="H300" s="380">
        <v>8.7468057455400015</v>
      </c>
      <c r="I300" s="380">
        <v>7.0595843648600001</v>
      </c>
      <c r="J300" s="380">
        <v>7.5803952166400004</v>
      </c>
    </row>
    <row r="301" spans="1:11" s="52" customFormat="1" ht="12" customHeight="1">
      <c r="A301" s="171" t="s">
        <v>554</v>
      </c>
      <c r="B301" s="1196">
        <v>62.245660738629986</v>
      </c>
      <c r="C301" s="1628">
        <v>63.017651203339973</v>
      </c>
      <c r="D301" s="380">
        <v>56.514537175909993</v>
      </c>
      <c r="E301" s="380">
        <v>57.475505137689986</v>
      </c>
      <c r="F301" s="380">
        <v>51.892459153709993</v>
      </c>
      <c r="G301" s="380">
        <v>44.168554994119994</v>
      </c>
      <c r="H301" s="380">
        <v>41.889073035580005</v>
      </c>
      <c r="I301" s="380">
        <v>39.246596243949995</v>
      </c>
      <c r="J301" s="380">
        <v>42.737484696199999</v>
      </c>
    </row>
    <row r="302" spans="1:11" s="91" customFormat="1" ht="12" customHeight="1">
      <c r="A302" s="171" t="s">
        <v>556</v>
      </c>
      <c r="B302" s="1196">
        <v>6.1121803162100035</v>
      </c>
      <c r="C302" s="1628">
        <v>5.7084519245100012</v>
      </c>
      <c r="D302" s="380">
        <v>7.5972834861399985</v>
      </c>
      <c r="E302" s="380">
        <v>5.4540036080099998</v>
      </c>
      <c r="F302" s="380">
        <v>5.3020517037100001</v>
      </c>
      <c r="G302" s="380">
        <v>4.7433813154700006</v>
      </c>
      <c r="H302" s="380">
        <v>5.3752836095600003</v>
      </c>
      <c r="I302" s="380">
        <v>5.4259937658599995</v>
      </c>
      <c r="J302" s="380">
        <v>5.4835475538400011</v>
      </c>
      <c r="K302" s="52"/>
    </row>
    <row r="303" spans="1:11" s="91" customFormat="1" ht="12" customHeight="1">
      <c r="A303" s="1477" t="s">
        <v>1032</v>
      </c>
      <c r="B303" s="1196">
        <v>10.747089241280003</v>
      </c>
      <c r="C303" s="1628">
        <v>11.058614151670001</v>
      </c>
      <c r="D303" s="380">
        <v>12.22611372651</v>
      </c>
      <c r="E303" s="380">
        <v>6.0171364303799981</v>
      </c>
      <c r="F303" s="380">
        <v>5.7429432742299964</v>
      </c>
      <c r="G303" s="380">
        <v>5.3293184948099963</v>
      </c>
      <c r="H303" s="380">
        <v>4.75911177392</v>
      </c>
      <c r="I303" s="380">
        <v>4.8515928055700011</v>
      </c>
      <c r="J303" s="380">
        <v>11.446100299579998</v>
      </c>
      <c r="K303" s="52"/>
    </row>
    <row r="304" spans="1:11" s="52" customFormat="1" ht="12" customHeight="1">
      <c r="A304" s="1477" t="s">
        <v>555</v>
      </c>
      <c r="B304" s="1196">
        <v>5.36276102258</v>
      </c>
      <c r="C304" s="1628">
        <v>5.4119745990400006</v>
      </c>
      <c r="D304" s="380">
        <v>4.7086033224700001</v>
      </c>
      <c r="E304" s="380">
        <v>14.69945862534</v>
      </c>
      <c r="F304" s="380">
        <v>15.53270094518</v>
      </c>
      <c r="G304" s="380">
        <v>11.870861830529998</v>
      </c>
      <c r="H304" s="380">
        <v>11.502796417180001</v>
      </c>
      <c r="I304" s="380">
        <v>11.971821021960002</v>
      </c>
      <c r="J304" s="380">
        <v>9.4997123251000026</v>
      </c>
    </row>
    <row r="305" spans="1:17" s="93" customFormat="1" ht="12" customHeight="1">
      <c r="A305" s="367" t="s">
        <v>51</v>
      </c>
      <c r="B305" s="1199">
        <v>217.72085190273</v>
      </c>
      <c r="C305" s="1631">
        <v>224.06170320675</v>
      </c>
      <c r="D305" s="384">
        <v>213.52422097143997</v>
      </c>
      <c r="E305" s="384">
        <v>229.00659970756999</v>
      </c>
      <c r="F305" s="384">
        <v>211.15603744584999</v>
      </c>
      <c r="G305" s="384">
        <v>180.83277669589998</v>
      </c>
      <c r="H305" s="384">
        <v>169.06946284070003</v>
      </c>
      <c r="I305" s="384">
        <v>163.93112580087001</v>
      </c>
      <c r="J305" s="384">
        <v>178.27022315047</v>
      </c>
    </row>
    <row r="306" spans="1:17" ht="12" customHeight="1">
      <c r="B306" s="535"/>
      <c r="C306" s="604"/>
      <c r="D306" s="535"/>
      <c r="E306" s="535"/>
      <c r="F306" s="535"/>
      <c r="G306" s="535"/>
      <c r="H306" s="535"/>
      <c r="I306" s="535"/>
      <c r="J306" s="535"/>
    </row>
    <row r="307" spans="1:17" s="52" customFormat="1" ht="14.25" customHeight="1">
      <c r="A307" s="2175" t="s">
        <v>309</v>
      </c>
      <c r="B307" s="1191" t="s">
        <v>3</v>
      </c>
      <c r="C307" s="550" t="s">
        <v>6</v>
      </c>
      <c r="D307" s="549" t="s">
        <v>2</v>
      </c>
      <c r="E307" s="549" t="s">
        <v>5</v>
      </c>
      <c r="F307" s="550" t="s">
        <v>3</v>
      </c>
      <c r="G307" s="549" t="s">
        <v>6</v>
      </c>
      <c r="H307" s="549" t="s">
        <v>2</v>
      </c>
      <c r="I307" s="549" t="s">
        <v>5</v>
      </c>
      <c r="J307" s="550" t="s">
        <v>3</v>
      </c>
      <c r="K307" s="470"/>
      <c r="L307" s="470"/>
      <c r="M307" s="470"/>
      <c r="N307" s="470"/>
      <c r="O307" s="470"/>
      <c r="P307" s="470"/>
      <c r="Q307" s="470"/>
    </row>
    <row r="308" spans="1:17" s="52" customFormat="1" ht="11.25" customHeight="1">
      <c r="A308" s="68" t="s">
        <v>11</v>
      </c>
      <c r="B308" s="2070" t="s">
        <v>1363</v>
      </c>
      <c r="C308" s="551" t="s">
        <v>1363</v>
      </c>
      <c r="D308" s="551" t="s">
        <v>1363</v>
      </c>
      <c r="E308" s="551" t="s">
        <v>1363</v>
      </c>
      <c r="F308" s="551" t="s">
        <v>1069</v>
      </c>
      <c r="G308" s="551" t="s">
        <v>1069</v>
      </c>
      <c r="H308" s="551" t="s">
        <v>1069</v>
      </c>
      <c r="I308" s="551" t="s">
        <v>1069</v>
      </c>
      <c r="J308" s="551" t="s">
        <v>213</v>
      </c>
    </row>
    <row r="309" spans="1:17" s="52" customFormat="1" ht="12" customHeight="1">
      <c r="A309" s="167" t="s">
        <v>1928</v>
      </c>
      <c r="B309" s="1195">
        <v>32.721499645138117</v>
      </c>
      <c r="C309" s="1627">
        <v>32.543394709043142</v>
      </c>
      <c r="D309" s="379">
        <v>30.048627022117682</v>
      </c>
      <c r="E309" s="379">
        <v>29.785702526109237</v>
      </c>
      <c r="F309" s="379">
        <v>30.799567381641765</v>
      </c>
      <c r="G309" s="379">
        <v>27.86035902929661</v>
      </c>
      <c r="H309" s="379">
        <v>28.934435991589591</v>
      </c>
      <c r="I309" s="379">
        <v>28.421788518793541</v>
      </c>
      <c r="J309" s="379">
        <v>28.919481768760892</v>
      </c>
    </row>
    <row r="310" spans="1:17" s="52" customFormat="1" ht="12" customHeight="1">
      <c r="A310" s="171" t="s">
        <v>70</v>
      </c>
      <c r="B310" s="1196">
        <v>7.8072209301618329</v>
      </c>
      <c r="C310" s="1628">
        <v>7.6845465298363003</v>
      </c>
      <c r="D310" s="380">
        <v>7.3442461055973665</v>
      </c>
      <c r="E310" s="380">
        <v>7.4277466129935572</v>
      </c>
      <c r="F310" s="380">
        <v>7.7918710075927828</v>
      </c>
      <c r="G310" s="380">
        <v>6.9267134208389036</v>
      </c>
      <c r="H310" s="380">
        <v>7.2697364775654032</v>
      </c>
      <c r="I310" s="380">
        <v>7.2528781498906323</v>
      </c>
      <c r="J310" s="380">
        <v>7.6570344243580371</v>
      </c>
    </row>
    <row r="311" spans="1:17" s="52" customFormat="1" ht="12" customHeight="1">
      <c r="A311" s="240" t="s">
        <v>80</v>
      </c>
      <c r="B311" s="1196">
        <v>8.2229905932399081</v>
      </c>
      <c r="C311" s="1628">
        <v>8.1500169428862268</v>
      </c>
      <c r="D311" s="380">
        <v>7.6962474821508335</v>
      </c>
      <c r="E311" s="380">
        <v>7.7135046104697187</v>
      </c>
      <c r="F311" s="380">
        <v>7.8904871279829232</v>
      </c>
      <c r="G311" s="380">
        <v>6.9527977735425939</v>
      </c>
      <c r="H311" s="380">
        <v>6.6305022289904727</v>
      </c>
      <c r="I311" s="380">
        <v>6.077397418456302</v>
      </c>
      <c r="J311" s="380">
        <v>6.0424647595953314</v>
      </c>
    </row>
    <row r="312" spans="1:17" s="52" customFormat="1" ht="12" customHeight="1">
      <c r="A312" s="171" t="s">
        <v>221</v>
      </c>
      <c r="B312" s="1196">
        <v>3.9123793166444627</v>
      </c>
      <c r="C312" s="1628">
        <v>3.7885118839801466</v>
      </c>
      <c r="D312" s="380">
        <v>3.8913324034316119</v>
      </c>
      <c r="E312" s="380">
        <v>3.6185560556429812</v>
      </c>
      <c r="F312" s="380">
        <v>3.9109177250913061</v>
      </c>
      <c r="G312" s="380">
        <v>3.5352508544808567</v>
      </c>
      <c r="H312" s="380">
        <v>4.048527194039429</v>
      </c>
      <c r="I312" s="380">
        <v>3.7645801275237534</v>
      </c>
      <c r="J312" s="380">
        <v>3.8269984691014387</v>
      </c>
    </row>
    <row r="313" spans="1:17" s="52" customFormat="1" ht="12" customHeight="1">
      <c r="A313" s="171" t="s">
        <v>81</v>
      </c>
      <c r="B313" s="1196">
        <v>4.8001535102666795</v>
      </c>
      <c r="C313" s="1628">
        <v>5.2691193553537365</v>
      </c>
      <c r="D313" s="380">
        <v>4.8891350132611526</v>
      </c>
      <c r="E313" s="380">
        <v>5.0750686068773625</v>
      </c>
      <c r="F313" s="380">
        <v>5.0869549865845638</v>
      </c>
      <c r="G313" s="380">
        <v>4.8525988767813191</v>
      </c>
      <c r="H313" s="380">
        <v>4.7506145894080278</v>
      </c>
      <c r="I313" s="380">
        <v>4.6777378023914862</v>
      </c>
      <c r="J313" s="380">
        <v>4.8072424527189401</v>
      </c>
    </row>
    <row r="314" spans="1:17" s="52" customFormat="1" ht="12" customHeight="1">
      <c r="A314" s="171" t="s">
        <v>87</v>
      </c>
      <c r="B314" s="1196">
        <v>2.8174578690031664</v>
      </c>
      <c r="C314" s="1628">
        <v>2.9052338634875512</v>
      </c>
      <c r="D314" s="380">
        <v>2.525438042891158</v>
      </c>
      <c r="E314" s="380">
        <v>2.4331316125407683</v>
      </c>
      <c r="F314" s="380">
        <v>2.4889934439307093</v>
      </c>
      <c r="G314" s="380">
        <v>2.3441027885314294</v>
      </c>
      <c r="H314" s="380">
        <v>2.3452064066066138</v>
      </c>
      <c r="I314" s="380">
        <v>2.1994016933714562</v>
      </c>
      <c r="J314" s="380">
        <v>2.2706182367720245</v>
      </c>
    </row>
    <row r="315" spans="1:17" s="91" customFormat="1" ht="12" customHeight="1">
      <c r="A315" s="171" t="s">
        <v>94</v>
      </c>
      <c r="B315" s="1196">
        <v>5.5754188089966217</v>
      </c>
      <c r="C315" s="1628">
        <v>5.7854573934487714</v>
      </c>
      <c r="D315" s="380">
        <v>5.331310768818768</v>
      </c>
      <c r="E315" s="380">
        <v>5.31986078471955</v>
      </c>
      <c r="F315" s="380">
        <v>5.2140840033374776</v>
      </c>
      <c r="G315" s="380">
        <v>4.2807471525684466</v>
      </c>
      <c r="H315" s="380">
        <v>4.7104032659755672</v>
      </c>
      <c r="I315" s="380">
        <v>4.7035687786437501</v>
      </c>
      <c r="J315" s="380">
        <v>4.8801858747498086</v>
      </c>
      <c r="K315" s="52"/>
    </row>
    <row r="316" spans="1:17" s="91" customFormat="1" ht="12" customHeight="1">
      <c r="A316" s="472" t="s">
        <v>88</v>
      </c>
      <c r="B316" s="1196">
        <v>5.9724156661231991</v>
      </c>
      <c r="C316" s="1628">
        <v>5.391348914460651</v>
      </c>
      <c r="D316" s="380">
        <v>5.173823397568615</v>
      </c>
      <c r="E316" s="380">
        <v>5.3627900155736992</v>
      </c>
      <c r="F316" s="380">
        <v>5.407933688889198</v>
      </c>
      <c r="G316" s="380">
        <v>4.4752412768944172</v>
      </c>
      <c r="H316" s="380">
        <v>4.5340157336334466</v>
      </c>
      <c r="I316" s="380">
        <v>4.27446322689417</v>
      </c>
      <c r="J316" s="380">
        <v>4.4052469733132309</v>
      </c>
      <c r="K316" s="52"/>
    </row>
    <row r="317" spans="1:17" s="93" customFormat="1" ht="12" customHeight="1">
      <c r="A317" s="367" t="s">
        <v>51</v>
      </c>
      <c r="B317" s="1199">
        <v>71.829536339573977</v>
      </c>
      <c r="C317" s="1631">
        <v>71.517629592496519</v>
      </c>
      <c r="D317" s="384">
        <v>66.900160235837191</v>
      </c>
      <c r="E317" s="384">
        <v>66.736360824926876</v>
      </c>
      <c r="F317" s="384">
        <v>68.590809365050731</v>
      </c>
      <c r="G317" s="384">
        <v>61.227811172934572</v>
      </c>
      <c r="H317" s="384">
        <v>63.223441887808555</v>
      </c>
      <c r="I317" s="384">
        <v>61.371815715965084</v>
      </c>
      <c r="J317" s="384">
        <v>62.8092729593697</v>
      </c>
      <c r="K317" s="52"/>
    </row>
    <row r="318" spans="1:17" s="93" customFormat="1" ht="7.5" customHeight="1">
      <c r="A318" s="1435"/>
      <c r="B318" s="1437"/>
      <c r="C318" s="1436"/>
      <c r="D318" s="1436"/>
      <c r="E318" s="1436"/>
      <c r="F318" s="1436"/>
      <c r="G318" s="1436"/>
      <c r="H318" s="1436"/>
      <c r="I318" s="1436"/>
      <c r="J318" s="52"/>
    </row>
    <row r="319" spans="1:17" s="98" customFormat="1" ht="21" customHeight="1">
      <c r="A319" s="2566" t="s">
        <v>1031</v>
      </c>
      <c r="B319" s="2566"/>
      <c r="C319" s="2566"/>
      <c r="D319" s="2566"/>
      <c r="E319" s="2566"/>
      <c r="F319" s="2566"/>
      <c r="G319" s="2566"/>
      <c r="H319" s="2566"/>
      <c r="I319" s="2566"/>
      <c r="J319" s="2566"/>
    </row>
    <row r="320" spans="1:17" s="98" customFormat="1" ht="21" customHeight="1">
      <c r="A320" s="2566"/>
      <c r="B320" s="2566"/>
      <c r="C320" s="2566"/>
      <c r="D320" s="2566"/>
      <c r="E320" s="2566"/>
      <c r="F320" s="2566"/>
      <c r="G320" s="2566"/>
      <c r="H320" s="2566"/>
      <c r="I320" s="2566"/>
      <c r="J320" s="2566"/>
    </row>
    <row r="321" spans="1:10" s="98" customFormat="1" ht="13.5" customHeight="1">
      <c r="A321" s="621"/>
      <c r="B321" s="1869"/>
      <c r="C321" s="1869"/>
      <c r="D321" s="1869"/>
      <c r="E321" s="1869"/>
      <c r="F321" s="1869"/>
      <c r="G321" s="1869"/>
      <c r="H321" s="1869"/>
      <c r="I321" s="622"/>
      <c r="J321" s="622"/>
    </row>
    <row r="322" spans="1:10" s="485" customFormat="1" ht="33" customHeight="1">
      <c r="A322" s="2549" t="s">
        <v>1212</v>
      </c>
      <c r="B322" s="2549"/>
      <c r="C322" s="2549"/>
      <c r="D322" s="2549"/>
      <c r="E322" s="2549"/>
      <c r="F322" s="2549"/>
      <c r="G322" s="2549"/>
      <c r="H322" s="2549"/>
      <c r="I322" s="2549"/>
      <c r="J322" s="2549"/>
    </row>
    <row r="323" spans="1:10" s="2167" customFormat="1" ht="6" customHeight="1">
      <c r="A323" s="1870"/>
      <c r="B323" s="1870" t="s">
        <v>1830</v>
      </c>
      <c r="C323" s="1870" t="s">
        <v>1748</v>
      </c>
      <c r="D323" s="1870" t="s">
        <v>1663</v>
      </c>
      <c r="E323" s="1870" t="s">
        <v>1365</v>
      </c>
      <c r="F323" s="1870" t="s">
        <v>1324</v>
      </c>
      <c r="G323" s="1870" t="s">
        <v>1249</v>
      </c>
      <c r="H323" s="1870" t="s">
        <v>1148</v>
      </c>
      <c r="I323" s="1870" t="s">
        <v>1117</v>
      </c>
      <c r="J323" s="1870" t="s">
        <v>1180</v>
      </c>
    </row>
    <row r="324" spans="1:10" s="52" customFormat="1" ht="11.25" customHeight="1">
      <c r="A324" s="355"/>
      <c r="B324" s="1191" t="s">
        <v>3</v>
      </c>
      <c r="C324" s="156" t="s">
        <v>6</v>
      </c>
      <c r="D324" s="156" t="s">
        <v>2</v>
      </c>
      <c r="E324" s="155" t="s">
        <v>5</v>
      </c>
      <c r="F324" s="155" t="s">
        <v>3</v>
      </c>
      <c r="G324" s="155" t="s">
        <v>6</v>
      </c>
      <c r="H324" s="156" t="s">
        <v>2</v>
      </c>
      <c r="I324" s="155" t="s">
        <v>5</v>
      </c>
      <c r="J324" s="155" t="s">
        <v>3</v>
      </c>
    </row>
    <row r="325" spans="1:10" s="52" customFormat="1" ht="12" customHeight="1">
      <c r="A325" s="68" t="s">
        <v>11</v>
      </c>
      <c r="B325" s="2070" t="s">
        <v>1363</v>
      </c>
      <c r="C325" s="357" t="s">
        <v>1363</v>
      </c>
      <c r="D325" s="356" t="s">
        <v>1363</v>
      </c>
      <c r="E325" s="356" t="s">
        <v>1363</v>
      </c>
      <c r="F325" s="357" t="s">
        <v>1069</v>
      </c>
      <c r="G325" s="357" t="s">
        <v>1069</v>
      </c>
      <c r="H325" s="356" t="s">
        <v>1069</v>
      </c>
      <c r="I325" s="356" t="s">
        <v>1069</v>
      </c>
      <c r="J325" s="356" t="s">
        <v>213</v>
      </c>
    </row>
    <row r="326" spans="1:10" s="52" customFormat="1" ht="13.5" customHeight="1">
      <c r="A326" s="483" t="s">
        <v>457</v>
      </c>
      <c r="B326" s="1201"/>
      <c r="C326" s="359"/>
      <c r="D326" s="359"/>
      <c r="E326" s="359"/>
      <c r="F326" s="359"/>
      <c r="G326" s="359"/>
      <c r="H326" s="359"/>
      <c r="I326" s="359"/>
      <c r="J326" s="359"/>
    </row>
    <row r="327" spans="1:10" s="52" customFormat="1" ht="12" customHeight="1">
      <c r="A327" s="480" t="s">
        <v>474</v>
      </c>
      <c r="B327" s="1226">
        <v>170.06710555405999</v>
      </c>
      <c r="C327" s="552">
        <v>167.08010711997994</v>
      </c>
      <c r="D327" s="552">
        <v>150.68679715794002</v>
      </c>
      <c r="E327" s="552">
        <v>157.23709250844004</v>
      </c>
      <c r="F327" s="552">
        <v>158.98146453835997</v>
      </c>
      <c r="G327" s="552">
        <v>139.52355872022997</v>
      </c>
      <c r="H327" s="552">
        <v>146.94492594398005</v>
      </c>
      <c r="I327" s="552">
        <v>143.60150095483002</v>
      </c>
      <c r="J327" s="552">
        <v>139.71085705681</v>
      </c>
    </row>
    <row r="328" spans="1:10" s="52" customFormat="1" ht="12" customHeight="1">
      <c r="A328" s="480" t="s">
        <v>475</v>
      </c>
      <c r="B328" s="1226">
        <v>112.48721811351004</v>
      </c>
      <c r="C328" s="552">
        <v>125.49768463807</v>
      </c>
      <c r="D328" s="552">
        <v>113.13143959701999</v>
      </c>
      <c r="E328" s="552">
        <v>103.03176780313999</v>
      </c>
      <c r="F328" s="552">
        <v>98.729410903489978</v>
      </c>
      <c r="G328" s="552">
        <v>82.704353154340012</v>
      </c>
      <c r="H328" s="552">
        <v>80.437831433260016</v>
      </c>
      <c r="I328" s="552">
        <v>76.633354346190018</v>
      </c>
      <c r="J328" s="552">
        <v>79.093155909800018</v>
      </c>
    </row>
    <row r="329" spans="1:10" s="52" customFormat="1" ht="12" customHeight="1">
      <c r="A329" s="480" t="s">
        <v>476</v>
      </c>
      <c r="B329" s="1226">
        <v>115.83502565351999</v>
      </c>
      <c r="C329" s="552">
        <v>125.94863496653001</v>
      </c>
      <c r="D329" s="552">
        <v>121.59564967930004</v>
      </c>
      <c r="E329" s="552">
        <v>129.93165998393002</v>
      </c>
      <c r="F329" s="552">
        <v>129.50461802168005</v>
      </c>
      <c r="G329" s="552">
        <v>113.36371533065</v>
      </c>
      <c r="H329" s="552">
        <v>111.89576103296</v>
      </c>
      <c r="I329" s="552">
        <v>108.79476258218001</v>
      </c>
      <c r="J329" s="552">
        <v>107.70220755071003</v>
      </c>
    </row>
    <row r="330" spans="1:10" s="52" customFormat="1" ht="12" customHeight="1">
      <c r="A330" s="480" t="s">
        <v>484</v>
      </c>
      <c r="B330" s="1226">
        <v>55.29425179527999</v>
      </c>
      <c r="C330" s="552">
        <v>67.498843634070013</v>
      </c>
      <c r="D330" s="552">
        <v>65.969322410900006</v>
      </c>
      <c r="E330" s="552">
        <v>70.746435857479995</v>
      </c>
      <c r="F330" s="552">
        <v>71.167596335919981</v>
      </c>
      <c r="G330" s="552">
        <v>59.665438062370008</v>
      </c>
      <c r="H330" s="552">
        <v>56.580690609869997</v>
      </c>
      <c r="I330" s="552">
        <v>55.035274134920002</v>
      </c>
      <c r="J330" s="552">
        <v>59.912893563070007</v>
      </c>
    </row>
    <row r="331" spans="1:10" s="52" customFormat="1" ht="12" customHeight="1">
      <c r="A331" s="480" t="s">
        <v>309</v>
      </c>
      <c r="B331" s="1226">
        <v>43.254580270587539</v>
      </c>
      <c r="C331" s="552">
        <v>33.827640024179679</v>
      </c>
      <c r="D331" s="552">
        <v>30.9159148484326</v>
      </c>
      <c r="E331" s="552">
        <v>29.406063850229657</v>
      </c>
      <c r="F331" s="552">
        <v>29.720486055534668</v>
      </c>
      <c r="G331" s="552">
        <v>25.073545338500413</v>
      </c>
      <c r="H331" s="552">
        <v>26.440849867371998</v>
      </c>
      <c r="I331" s="552">
        <v>24.496411774050323</v>
      </c>
      <c r="J331" s="552">
        <v>22.559519546911954</v>
      </c>
    </row>
    <row r="332" spans="1:10" s="52" customFormat="1" ht="12" customHeight="1">
      <c r="A332" s="482" t="s">
        <v>527</v>
      </c>
      <c r="B332" s="1227">
        <v>496.93818138695758</v>
      </c>
      <c r="C332" s="553">
        <v>519.85291038282958</v>
      </c>
      <c r="D332" s="553">
        <v>482.29912369359266</v>
      </c>
      <c r="E332" s="553">
        <v>490.35302000321968</v>
      </c>
      <c r="F332" s="553">
        <v>488.10357585498468</v>
      </c>
      <c r="G332" s="553">
        <v>420.33061060609043</v>
      </c>
      <c r="H332" s="553">
        <v>422.30005888744199</v>
      </c>
      <c r="I332" s="553">
        <v>408.56130379217041</v>
      </c>
      <c r="J332" s="553">
        <v>408.97863362730192</v>
      </c>
    </row>
    <row r="333" spans="1:10" s="52" customFormat="1" ht="13.5" customHeight="1">
      <c r="A333" s="483" t="s">
        <v>458</v>
      </c>
      <c r="B333" s="1228"/>
      <c r="C333" s="554"/>
      <c r="D333" s="554"/>
      <c r="E333" s="554"/>
      <c r="F333" s="554"/>
      <c r="G333" s="554"/>
      <c r="H333" s="554"/>
      <c r="I333" s="554"/>
      <c r="J333" s="554"/>
    </row>
    <row r="334" spans="1:10" s="52" customFormat="1" ht="12" customHeight="1">
      <c r="A334" s="480" t="s">
        <v>474</v>
      </c>
      <c r="B334" s="1226">
        <v>33.095311616410008</v>
      </c>
      <c r="C334" s="552">
        <v>44.855238750200009</v>
      </c>
      <c r="D334" s="552">
        <v>49.730020906649997</v>
      </c>
      <c r="E334" s="552">
        <v>53.320624190099991</v>
      </c>
      <c r="F334" s="552">
        <v>54.392921179010003</v>
      </c>
      <c r="G334" s="552">
        <v>67.810252006820008</v>
      </c>
      <c r="H334" s="552">
        <v>62.818207196249993</v>
      </c>
      <c r="I334" s="552">
        <v>58.657240417419992</v>
      </c>
      <c r="J334" s="552">
        <v>63.788199844720005</v>
      </c>
    </row>
    <row r="335" spans="1:10" s="52" customFormat="1" ht="12" customHeight="1">
      <c r="A335" s="480" t="s">
        <v>475</v>
      </c>
      <c r="B335" s="1226">
        <v>31.913536048219996</v>
      </c>
      <c r="C335" s="552">
        <v>41.840150363369993</v>
      </c>
      <c r="D335" s="552">
        <v>41.665505064729992</v>
      </c>
      <c r="E335" s="552">
        <v>43.439817172649988</v>
      </c>
      <c r="F335" s="552">
        <v>44.720380373390007</v>
      </c>
      <c r="G335" s="552">
        <v>55.351333094729988</v>
      </c>
      <c r="H335" s="552">
        <v>50.578682828569981</v>
      </c>
      <c r="I335" s="552">
        <v>45.788234074199998</v>
      </c>
      <c r="J335" s="552">
        <v>44.658019524940002</v>
      </c>
    </row>
    <row r="336" spans="1:10" s="52" customFormat="1" ht="12" customHeight="1">
      <c r="A336" s="480" t="s">
        <v>476</v>
      </c>
      <c r="B336" s="1226">
        <v>28.65466031023</v>
      </c>
      <c r="C336" s="552">
        <v>29.140868267749998</v>
      </c>
      <c r="D336" s="552">
        <v>30.967235429959999</v>
      </c>
      <c r="E336" s="552">
        <v>30.737703289790005</v>
      </c>
      <c r="F336" s="552">
        <v>25.233111627429992</v>
      </c>
      <c r="G336" s="552">
        <v>28.134248371560002</v>
      </c>
      <c r="H336" s="552">
        <v>25.310190904760002</v>
      </c>
      <c r="I336" s="552">
        <v>22.108247689929996</v>
      </c>
      <c r="J336" s="552">
        <v>21.965526657470001</v>
      </c>
    </row>
    <row r="337" spans="1:10" s="52" customFormat="1" ht="12" customHeight="1">
      <c r="A337" s="480" t="s">
        <v>484</v>
      </c>
      <c r="B337" s="1226">
        <v>135.77440860485999</v>
      </c>
      <c r="C337" s="552">
        <v>142.61534397690994</v>
      </c>
      <c r="D337" s="552">
        <v>132.52874075053998</v>
      </c>
      <c r="E337" s="552">
        <v>143.45546702807999</v>
      </c>
      <c r="F337" s="552">
        <v>124.53549374292002</v>
      </c>
      <c r="G337" s="552">
        <v>108.53486559182001</v>
      </c>
      <c r="H337" s="552">
        <v>97.984377672759976</v>
      </c>
      <c r="I337" s="552">
        <v>92.240725705510016</v>
      </c>
      <c r="J337" s="552">
        <v>96.079770450049992</v>
      </c>
    </row>
    <row r="338" spans="1:10" s="52" customFormat="1" ht="12" customHeight="1">
      <c r="A338" s="480" t="s">
        <v>309</v>
      </c>
      <c r="B338" s="1226">
        <v>20.589206878655041</v>
      </c>
      <c r="C338" s="552">
        <v>29.014611093855937</v>
      </c>
      <c r="D338" s="552">
        <v>27.574141919987149</v>
      </c>
      <c r="E338" s="552">
        <v>28.535811832239958</v>
      </c>
      <c r="F338" s="552">
        <v>29.502564878998459</v>
      </c>
      <c r="G338" s="552">
        <v>26.595378128591701</v>
      </c>
      <c r="H338" s="552">
        <v>26.137010928399803</v>
      </c>
      <c r="I338" s="552">
        <v>25.822815046904243</v>
      </c>
      <c r="J338" s="552">
        <v>28.50686345018028</v>
      </c>
    </row>
    <row r="339" spans="1:10" s="52" customFormat="1" ht="12" customHeight="1">
      <c r="A339" s="482" t="s">
        <v>527</v>
      </c>
      <c r="B339" s="1227">
        <v>250.027123458375</v>
      </c>
      <c r="C339" s="553">
        <v>287.46621245208587</v>
      </c>
      <c r="D339" s="553">
        <v>282.46564407186713</v>
      </c>
      <c r="E339" s="553">
        <v>299.48942351285996</v>
      </c>
      <c r="F339" s="553">
        <v>278.38447180174848</v>
      </c>
      <c r="G339" s="553">
        <v>286.42607719352168</v>
      </c>
      <c r="H339" s="553">
        <v>262.82846953073977</v>
      </c>
      <c r="I339" s="553">
        <v>244.61726293396427</v>
      </c>
      <c r="J339" s="553">
        <v>254.9983799273603</v>
      </c>
    </row>
    <row r="340" spans="1:10" s="52" customFormat="1" ht="13.5" customHeight="1">
      <c r="A340" s="483" t="s">
        <v>486</v>
      </c>
      <c r="B340" s="1228"/>
      <c r="C340" s="554"/>
      <c r="D340" s="554"/>
      <c r="E340" s="554"/>
      <c r="F340" s="554"/>
      <c r="G340" s="554"/>
      <c r="H340" s="554"/>
      <c r="I340" s="554"/>
      <c r="J340" s="554"/>
    </row>
    <row r="341" spans="1:10" s="52" customFormat="1" ht="12" customHeight="1">
      <c r="A341" s="480" t="s">
        <v>474</v>
      </c>
      <c r="B341" s="1226">
        <v>9.8034146946199989</v>
      </c>
      <c r="C341" s="552">
        <v>8.2612257504399977</v>
      </c>
      <c r="D341" s="552">
        <v>6.9616884944499997</v>
      </c>
      <c r="E341" s="552">
        <v>5.6893774916700002</v>
      </c>
      <c r="F341" s="552">
        <v>4.8486641840900004</v>
      </c>
      <c r="G341" s="552">
        <v>6.7128802398799996</v>
      </c>
      <c r="H341" s="552">
        <v>6.5563825822700004</v>
      </c>
      <c r="I341" s="552">
        <v>6.4015052386399995</v>
      </c>
      <c r="J341" s="552">
        <v>5.6653483314599997</v>
      </c>
    </row>
    <row r="342" spans="1:10" s="52" customFormat="1" ht="12" customHeight="1">
      <c r="A342" s="480" t="s">
        <v>475</v>
      </c>
      <c r="B342" s="1226">
        <v>10.399554852120001</v>
      </c>
      <c r="C342" s="552">
        <v>5.5235908388799997</v>
      </c>
      <c r="D342" s="552">
        <v>4.7568163551000007</v>
      </c>
      <c r="E342" s="552">
        <v>6.18808393657</v>
      </c>
      <c r="F342" s="552">
        <v>6.3483201345399989</v>
      </c>
      <c r="G342" s="552">
        <v>3.4173640545800006</v>
      </c>
      <c r="H342" s="552">
        <v>4.4898258469599996</v>
      </c>
      <c r="I342" s="552">
        <v>3.1421104463600003</v>
      </c>
      <c r="J342" s="552">
        <v>2.1171957211099999</v>
      </c>
    </row>
    <row r="343" spans="1:10" s="52" customFormat="1" ht="12" customHeight="1">
      <c r="A343" s="480" t="s">
        <v>476</v>
      </c>
      <c r="B343" s="1226">
        <v>5.0663772621400005</v>
      </c>
      <c r="C343" s="552">
        <v>5.4101334378599999</v>
      </c>
      <c r="D343" s="552">
        <v>3.4991554004499998</v>
      </c>
      <c r="E343" s="552">
        <v>1.8844283433599998</v>
      </c>
      <c r="F343" s="552">
        <v>1.3198447751200002</v>
      </c>
      <c r="G343" s="552">
        <v>0.84442619546000008</v>
      </c>
      <c r="H343" s="552">
        <v>0.82025183547000002</v>
      </c>
      <c r="I343" s="552">
        <v>0.76638897811000006</v>
      </c>
      <c r="J343" s="552">
        <v>0.39313579035999996</v>
      </c>
    </row>
    <row r="344" spans="1:10" s="52" customFormat="1" ht="12" customHeight="1">
      <c r="A344" s="480" t="s">
        <v>484</v>
      </c>
      <c r="B344" s="1226">
        <v>23.388214423180003</v>
      </c>
      <c r="C344" s="552">
        <v>10.389786384000001</v>
      </c>
      <c r="D344" s="552">
        <v>11.70275866391</v>
      </c>
      <c r="E344" s="552">
        <v>10.942443547499998</v>
      </c>
      <c r="F344" s="552">
        <v>9.7437899363600007</v>
      </c>
      <c r="G344" s="552">
        <v>8.750087880329998</v>
      </c>
      <c r="H344" s="552">
        <v>9.8316422986999985</v>
      </c>
      <c r="I344" s="552">
        <v>11.75968504609</v>
      </c>
      <c r="J344" s="552">
        <v>14.984547769359999</v>
      </c>
    </row>
    <row r="345" spans="1:10" s="52" customFormat="1" ht="12" customHeight="1">
      <c r="A345" s="480" t="s">
        <v>309</v>
      </c>
      <c r="B345" s="1226">
        <v>4.1525471506227927</v>
      </c>
      <c r="C345" s="552">
        <v>4.5383979960566672</v>
      </c>
      <c r="D345" s="552">
        <v>4.3319516045161075</v>
      </c>
      <c r="E345" s="552">
        <v>4.6089061400163152</v>
      </c>
      <c r="F345" s="552">
        <v>5.0055317034304867</v>
      </c>
      <c r="G345" s="552">
        <v>5.2830851809087385</v>
      </c>
      <c r="H345" s="552">
        <v>5.8820901483460437</v>
      </c>
      <c r="I345" s="552">
        <v>6.0938868523011269</v>
      </c>
      <c r="J345" s="552">
        <v>6.1369571927724573</v>
      </c>
    </row>
    <row r="346" spans="1:10" s="52" customFormat="1" ht="12" customHeight="1">
      <c r="A346" s="482" t="s">
        <v>527</v>
      </c>
      <c r="B346" s="1227">
        <v>52.810108382682799</v>
      </c>
      <c r="C346" s="553">
        <v>34.12313440723667</v>
      </c>
      <c r="D346" s="553">
        <v>31.252370518426108</v>
      </c>
      <c r="E346" s="553">
        <v>29.313239459116314</v>
      </c>
      <c r="F346" s="553">
        <v>27.266150733540485</v>
      </c>
      <c r="G346" s="553">
        <v>25.007843551158739</v>
      </c>
      <c r="H346" s="553">
        <v>27.580192711746044</v>
      </c>
      <c r="I346" s="553">
        <v>28.163576561501124</v>
      </c>
      <c r="J346" s="553">
        <v>29.297184805062457</v>
      </c>
    </row>
    <row r="347" spans="1:10" s="52" customFormat="1" ht="13.5" customHeight="1">
      <c r="A347" s="483" t="s">
        <v>615</v>
      </c>
      <c r="B347" s="1228"/>
      <c r="C347" s="554"/>
      <c r="D347" s="554"/>
      <c r="E347" s="554"/>
      <c r="F347" s="554"/>
      <c r="G347" s="554"/>
      <c r="H347" s="554"/>
      <c r="I347" s="554"/>
      <c r="J347" s="554"/>
    </row>
    <row r="348" spans="1:10" s="52" customFormat="1" ht="12" customHeight="1">
      <c r="A348" s="480" t="s">
        <v>474</v>
      </c>
      <c r="B348" s="1226">
        <v>1.3625532644600002</v>
      </c>
      <c r="C348" s="552">
        <v>1.5965139433800002</v>
      </c>
      <c r="D348" s="552">
        <v>1.5389280009099993</v>
      </c>
      <c r="E348" s="552">
        <v>2.2123124775999994</v>
      </c>
      <c r="F348" s="552">
        <v>1.8914121889000006</v>
      </c>
      <c r="G348" s="552">
        <v>1.2800779722000002</v>
      </c>
      <c r="H348" s="552">
        <v>1.2120726784299998</v>
      </c>
      <c r="I348" s="552">
        <v>1.3364132552400001</v>
      </c>
      <c r="J348" s="552">
        <v>1.5962781710300002</v>
      </c>
    </row>
    <row r="349" spans="1:10" s="52" customFormat="1" ht="12" customHeight="1">
      <c r="A349" s="480" t="s">
        <v>475</v>
      </c>
      <c r="B349" s="1226">
        <v>0.58068886695999999</v>
      </c>
      <c r="C349" s="552">
        <v>0.54125416398000015</v>
      </c>
      <c r="D349" s="552">
        <v>0.72829382994999992</v>
      </c>
      <c r="E349" s="552">
        <v>0.72151904264999978</v>
      </c>
      <c r="F349" s="552">
        <v>1.2324233548399999</v>
      </c>
      <c r="G349" s="552">
        <v>1.1142351468200002</v>
      </c>
      <c r="H349" s="552">
        <v>1.20623722754</v>
      </c>
      <c r="I349" s="552">
        <v>1.0119389535500001</v>
      </c>
      <c r="J349" s="552">
        <v>2.4544105591199998</v>
      </c>
    </row>
    <row r="350" spans="1:10" s="52" customFormat="1" ht="12" customHeight="1">
      <c r="A350" s="480" t="s">
        <v>476</v>
      </c>
      <c r="B350" s="1226">
        <v>3.0262681029499996</v>
      </c>
      <c r="C350" s="552">
        <v>1.01199165681</v>
      </c>
      <c r="D350" s="552">
        <v>0.20769147694999998</v>
      </c>
      <c r="E350" s="552">
        <v>0.25692337369000001</v>
      </c>
      <c r="F350" s="552">
        <v>2.7249447360000009E-2</v>
      </c>
      <c r="G350" s="552">
        <v>7.4428837810000009E-2</v>
      </c>
      <c r="H350" s="552">
        <v>7.3562467140000018E-2</v>
      </c>
      <c r="I350" s="552">
        <v>0.20593244069999994</v>
      </c>
      <c r="J350" s="552">
        <v>4.1216994299999976E-2</v>
      </c>
    </row>
    <row r="351" spans="1:10" s="52" customFormat="1" ht="12" customHeight="1">
      <c r="A351" s="480" t="s">
        <v>484</v>
      </c>
      <c r="B351" s="1226">
        <v>3.2639770794100005</v>
      </c>
      <c r="C351" s="552">
        <v>3.5577292117700003</v>
      </c>
      <c r="D351" s="552">
        <v>3.3233991460899999</v>
      </c>
      <c r="E351" s="552">
        <v>3.8622532745099996</v>
      </c>
      <c r="F351" s="552">
        <v>5.7091574306500013</v>
      </c>
      <c r="G351" s="552">
        <v>3.8823851613800011</v>
      </c>
      <c r="H351" s="552">
        <v>4.6727522593700002</v>
      </c>
      <c r="I351" s="552">
        <v>4.8954409143500017</v>
      </c>
      <c r="J351" s="552">
        <v>7.2824145792700001</v>
      </c>
    </row>
    <row r="352" spans="1:10" s="52" customFormat="1" ht="12" customHeight="1">
      <c r="A352" s="480" t="s">
        <v>309</v>
      </c>
      <c r="B352" s="1226">
        <v>3.8332020397085924</v>
      </c>
      <c r="C352" s="552">
        <v>4.1369804784042419</v>
      </c>
      <c r="D352" s="552">
        <v>4.0781518629013327</v>
      </c>
      <c r="E352" s="552">
        <v>4.1855790024409352</v>
      </c>
      <c r="F352" s="552">
        <v>4.3622267270871165</v>
      </c>
      <c r="G352" s="552">
        <v>4.2758025249337406</v>
      </c>
      <c r="H352" s="552">
        <v>4.7634909436906909</v>
      </c>
      <c r="I352" s="552">
        <v>4.9587020427093922</v>
      </c>
      <c r="J352" s="552">
        <v>5.6059327695050429</v>
      </c>
    </row>
    <row r="353" spans="1:10" s="52" customFormat="1" ht="12" customHeight="1">
      <c r="A353" s="482" t="s">
        <v>527</v>
      </c>
      <c r="B353" s="1227">
        <v>12.066689353488593</v>
      </c>
      <c r="C353" s="2013">
        <v>10.844469454344242</v>
      </c>
      <c r="D353" s="2013">
        <v>9.8764643168013322</v>
      </c>
      <c r="E353" s="2013">
        <v>11.238587170890934</v>
      </c>
      <c r="F353" s="2013">
        <v>13.222469148837117</v>
      </c>
      <c r="G353" s="2013">
        <v>10.626929643143743</v>
      </c>
      <c r="H353" s="2013">
        <v>11.92811557617069</v>
      </c>
      <c r="I353" s="2013">
        <v>12.408427606549393</v>
      </c>
      <c r="J353" s="2013">
        <v>16.980253073225043</v>
      </c>
    </row>
    <row r="354" spans="1:10" s="1756" customFormat="1" ht="12" customHeight="1">
      <c r="A354" s="2021"/>
      <c r="B354" s="2022"/>
      <c r="C354" s="2022"/>
      <c r="D354" s="2022"/>
      <c r="E354" s="2022"/>
      <c r="F354" s="2022"/>
      <c r="G354" s="2022"/>
      <c r="H354" s="2022"/>
      <c r="I354" s="2022"/>
      <c r="J354" s="2022"/>
    </row>
    <row r="355" spans="1:10" s="1756" customFormat="1" ht="12" customHeight="1">
      <c r="A355" s="2023" t="s">
        <v>1339</v>
      </c>
      <c r="B355" s="419"/>
      <c r="C355" s="419"/>
      <c r="D355" s="419"/>
      <c r="E355" s="419"/>
      <c r="F355" s="419"/>
      <c r="G355" s="419"/>
      <c r="H355" s="419"/>
      <c r="I355" s="420"/>
      <c r="J355" s="419"/>
    </row>
    <row r="356" spans="1:10" s="1756" customFormat="1" ht="12" customHeight="1">
      <c r="A356" s="2024" t="s">
        <v>1340</v>
      </c>
      <c r="B356" s="1191" t="s">
        <v>3</v>
      </c>
      <c r="C356" s="2015" t="s">
        <v>6</v>
      </c>
      <c r="D356" s="2015" t="s">
        <v>2</v>
      </c>
      <c r="E356" s="2016" t="s">
        <v>5</v>
      </c>
      <c r="F356" s="2016" t="s">
        <v>3</v>
      </c>
      <c r="G356" s="2016" t="s">
        <v>6</v>
      </c>
      <c r="H356" s="2015" t="s">
        <v>2</v>
      </c>
      <c r="I356" s="2016" t="s">
        <v>5</v>
      </c>
      <c r="J356" s="2016" t="s">
        <v>3</v>
      </c>
    </row>
    <row r="357" spans="1:10" s="1756" customFormat="1" ht="12" customHeight="1">
      <c r="A357" s="68" t="s">
        <v>11</v>
      </c>
      <c r="B357" s="2070" t="s">
        <v>1363</v>
      </c>
      <c r="C357" s="357" t="s">
        <v>1363</v>
      </c>
      <c r="D357" s="356" t="s">
        <v>1363</v>
      </c>
      <c r="E357" s="356" t="s">
        <v>1363</v>
      </c>
      <c r="F357" s="357" t="s">
        <v>1069</v>
      </c>
      <c r="G357" s="357" t="s">
        <v>1069</v>
      </c>
      <c r="H357" s="356" t="s">
        <v>1069</v>
      </c>
      <c r="I357" s="356" t="s">
        <v>1069</v>
      </c>
      <c r="J357" s="356" t="s">
        <v>213</v>
      </c>
    </row>
    <row r="358" spans="1:10" s="1756" customFormat="1" ht="12" customHeight="1">
      <c r="A358" s="483" t="s">
        <v>457</v>
      </c>
      <c r="B358" s="2017"/>
      <c r="C358" s="2018"/>
      <c r="D358" s="2018"/>
      <c r="E358" s="2018"/>
      <c r="F358" s="2018"/>
      <c r="G358" s="2018"/>
      <c r="H358" s="2018"/>
      <c r="I358" s="2018"/>
      <c r="J358" s="2018"/>
    </row>
    <row r="359" spans="1:10" s="1756" customFormat="1" ht="12" customHeight="1">
      <c r="A359" s="480" t="s">
        <v>1332</v>
      </c>
      <c r="B359" s="1226">
        <v>4.7540900206299979</v>
      </c>
      <c r="C359" s="552">
        <v>4.6855341926999996</v>
      </c>
      <c r="D359" s="552">
        <v>1.1833088135200001</v>
      </c>
      <c r="E359" s="552">
        <v>1.8273849269500002</v>
      </c>
      <c r="F359" s="552">
        <v>1.8863613882300001</v>
      </c>
      <c r="G359" s="552">
        <v>1.8145650221199998</v>
      </c>
      <c r="H359" s="552">
        <v>1.7477868595299999</v>
      </c>
      <c r="I359" s="552">
        <v>2.0079825959700002</v>
      </c>
      <c r="J359" s="552">
        <v>1.8919136159800001</v>
      </c>
    </row>
    <row r="360" spans="1:10" s="1756" customFormat="1" ht="12" customHeight="1">
      <c r="A360" s="480" t="s">
        <v>1333</v>
      </c>
      <c r="B360" s="1226">
        <v>0.64754148084999985</v>
      </c>
      <c r="C360" s="552">
        <v>0.92395509720999991</v>
      </c>
      <c r="D360" s="552">
        <v>0.86644030816000006</v>
      </c>
      <c r="E360" s="552">
        <v>0.67613658188000003</v>
      </c>
      <c r="F360" s="552">
        <v>0.63569340021999998</v>
      </c>
      <c r="G360" s="552">
        <v>1.5794966885900004</v>
      </c>
      <c r="H360" s="552">
        <v>1.56963731414</v>
      </c>
      <c r="I360" s="552">
        <v>1.57751028545</v>
      </c>
      <c r="J360" s="552">
        <v>1.6549201930300002</v>
      </c>
    </row>
    <row r="361" spans="1:10" s="1756" customFormat="1" ht="12" customHeight="1">
      <c r="A361" s="480" t="s">
        <v>1334</v>
      </c>
      <c r="B361" s="1226">
        <v>7.9094645431700004</v>
      </c>
      <c r="C361" s="552">
        <v>8.0338172759800024</v>
      </c>
      <c r="D361" s="552">
        <v>7.8536764294199992</v>
      </c>
      <c r="E361" s="552">
        <v>8.0701462423100008</v>
      </c>
      <c r="F361" s="552">
        <v>8.492790230819999</v>
      </c>
      <c r="G361" s="552">
        <v>7.0624253927799989</v>
      </c>
      <c r="H361" s="552">
        <v>6.0112396827500012</v>
      </c>
      <c r="I361" s="552">
        <v>6.0710920974399993</v>
      </c>
      <c r="J361" s="552">
        <v>5.9069999898899992</v>
      </c>
    </row>
    <row r="362" spans="1:10" s="1756" customFormat="1" ht="12" customHeight="1">
      <c r="A362" s="480" t="s">
        <v>15</v>
      </c>
      <c r="B362" s="1226">
        <v>41.983155750629997</v>
      </c>
      <c r="C362" s="552">
        <v>53.855537068180006</v>
      </c>
      <c r="D362" s="552">
        <v>56.065896859800006</v>
      </c>
      <c r="E362" s="552">
        <v>60.172768106340001</v>
      </c>
      <c r="F362" s="552">
        <v>60.152751316649983</v>
      </c>
      <c r="G362" s="552">
        <v>49.208950958880003</v>
      </c>
      <c r="H362" s="552">
        <v>47.252026753449996</v>
      </c>
      <c r="I362" s="552">
        <v>45.378689156059998</v>
      </c>
      <c r="J362" s="552">
        <v>50.459059764170007</v>
      </c>
    </row>
    <row r="363" spans="1:10" s="1756" customFormat="1" ht="12" customHeight="1">
      <c r="A363" s="482" t="s">
        <v>1341</v>
      </c>
      <c r="B363" s="2019">
        <v>55.294251795279997</v>
      </c>
      <c r="C363" s="2013">
        <v>67.498843634070013</v>
      </c>
      <c r="D363" s="2013">
        <v>65.969322410900006</v>
      </c>
      <c r="E363" s="2013">
        <v>70.746435857480009</v>
      </c>
      <c r="F363" s="2013">
        <v>71.167596335919981</v>
      </c>
      <c r="G363" s="2013">
        <v>59.665438062370001</v>
      </c>
      <c r="H363" s="2013">
        <v>56.580690609869997</v>
      </c>
      <c r="I363" s="2013">
        <v>55.035274134920002</v>
      </c>
      <c r="J363" s="2013">
        <v>59.912893563070007</v>
      </c>
    </row>
    <row r="364" spans="1:10" s="1756" customFormat="1" ht="12" customHeight="1">
      <c r="A364" s="483" t="s">
        <v>458</v>
      </c>
      <c r="B364" s="1879"/>
      <c r="C364" s="1880"/>
      <c r="D364" s="1880"/>
      <c r="E364" s="1880"/>
      <c r="F364" s="1880"/>
      <c r="G364" s="1880"/>
      <c r="H364" s="1880"/>
      <c r="I364" s="1880"/>
      <c r="J364" s="1880"/>
    </row>
    <row r="365" spans="1:10" s="1756" customFormat="1" ht="12" customHeight="1">
      <c r="A365" s="480" t="s">
        <v>1332</v>
      </c>
      <c r="B365" s="1226">
        <v>18.65779314441</v>
      </c>
      <c r="C365" s="552">
        <v>21.029596835420001</v>
      </c>
      <c r="D365" s="552">
        <v>22.770572933120008</v>
      </c>
      <c r="E365" s="552">
        <v>20.288789765400001</v>
      </c>
      <c r="F365" s="552">
        <v>17.730771103950008</v>
      </c>
      <c r="G365" s="552">
        <v>16.308971265209994</v>
      </c>
      <c r="H365" s="552">
        <v>13.826548062260001</v>
      </c>
      <c r="I365" s="552">
        <v>10.790994650110001</v>
      </c>
      <c r="J365" s="552">
        <v>11.886932385790001</v>
      </c>
    </row>
    <row r="366" spans="1:10" s="1756" customFormat="1" ht="12" customHeight="1">
      <c r="A366" s="480" t="s">
        <v>1333</v>
      </c>
      <c r="B366" s="1226">
        <v>19.108251122279999</v>
      </c>
      <c r="C366" s="552">
        <v>21.851965558349988</v>
      </c>
      <c r="D366" s="552">
        <v>21.515677084249997</v>
      </c>
      <c r="E366" s="552">
        <v>22.38619016837</v>
      </c>
      <c r="F366" s="552">
        <v>19.844188707080004</v>
      </c>
      <c r="G366" s="552">
        <v>16.274018305269998</v>
      </c>
      <c r="H366" s="552">
        <v>11.263613839849999</v>
      </c>
      <c r="I366" s="552">
        <v>10.61535846616</v>
      </c>
      <c r="J366" s="552">
        <v>11.054133696970002</v>
      </c>
    </row>
    <row r="367" spans="1:10" s="1756" customFormat="1" ht="12" customHeight="1">
      <c r="A367" s="480" t="s">
        <v>1334</v>
      </c>
      <c r="B367" s="1226">
        <v>11.452886648899998</v>
      </c>
      <c r="C367" s="552">
        <v>14.437592122240003</v>
      </c>
      <c r="D367" s="552">
        <v>11.763444078130002</v>
      </c>
      <c r="E367" s="552">
        <v>12.976957118920003</v>
      </c>
      <c r="F367" s="552">
        <v>11.060574138960002</v>
      </c>
      <c r="G367" s="552">
        <v>10.498596961709998</v>
      </c>
      <c r="H367" s="552">
        <v>10.30519894757</v>
      </c>
      <c r="I367" s="552">
        <v>10.859226794590001</v>
      </c>
      <c r="J367" s="552">
        <v>12.308637751279999</v>
      </c>
    </row>
    <row r="368" spans="1:10" s="1756" customFormat="1" ht="12" customHeight="1">
      <c r="A368" s="480" t="s">
        <v>15</v>
      </c>
      <c r="B368" s="1226">
        <v>86.555477689269992</v>
      </c>
      <c r="C368" s="552">
        <v>85.296189460899953</v>
      </c>
      <c r="D368" s="552">
        <v>76.47904665503998</v>
      </c>
      <c r="E368" s="552">
        <v>87.803529975390006</v>
      </c>
      <c r="F368" s="552">
        <v>75.899959792930005</v>
      </c>
      <c r="G368" s="552">
        <v>65.453279059630034</v>
      </c>
      <c r="H368" s="552">
        <v>62.589016823079994</v>
      </c>
      <c r="I368" s="552">
        <v>59.975145794650011</v>
      </c>
      <c r="J368" s="552">
        <v>60.830066616009979</v>
      </c>
    </row>
    <row r="369" spans="1:10" s="1756" customFormat="1" ht="12" customHeight="1">
      <c r="A369" s="482" t="s">
        <v>1341</v>
      </c>
      <c r="B369" s="2019">
        <v>135.77440860485999</v>
      </c>
      <c r="C369" s="2013">
        <v>142.61534397690994</v>
      </c>
      <c r="D369" s="2013">
        <v>132.52874075053998</v>
      </c>
      <c r="E369" s="2013">
        <v>143.45546702808002</v>
      </c>
      <c r="F369" s="2013">
        <v>124.53549374292001</v>
      </c>
      <c r="G369" s="2013">
        <v>108.53486559182002</v>
      </c>
      <c r="H369" s="2013">
        <v>97.98437767275999</v>
      </c>
      <c r="I369" s="2013">
        <v>92.240725705510016</v>
      </c>
      <c r="J369" s="2013">
        <v>96.079770450049978</v>
      </c>
    </row>
    <row r="370" spans="1:10" s="1756" customFormat="1" ht="12" customHeight="1">
      <c r="A370" s="483" t="s">
        <v>486</v>
      </c>
      <c r="B370" s="1879"/>
      <c r="C370" s="1880"/>
      <c r="D370" s="1880"/>
      <c r="E370" s="1880"/>
      <c r="F370" s="1880"/>
      <c r="G370" s="1880"/>
      <c r="H370" s="1880"/>
      <c r="I370" s="1880"/>
      <c r="J370" s="1880"/>
    </row>
    <row r="371" spans="1:10" s="1756" customFormat="1" ht="12" customHeight="1">
      <c r="A371" s="480" t="s">
        <v>1332</v>
      </c>
      <c r="B371" s="1226">
        <v>0.75983299444000008</v>
      </c>
      <c r="C371" s="552">
        <v>0.25576236835999999</v>
      </c>
      <c r="D371" s="552">
        <v>0.45500096355000008</v>
      </c>
      <c r="E371" s="552">
        <v>1.7259227827200001</v>
      </c>
      <c r="F371" s="552">
        <v>2.6500222018000001</v>
      </c>
      <c r="G371" s="552">
        <v>2.3298102313499998</v>
      </c>
      <c r="H371" s="552">
        <v>2.2842316308599995</v>
      </c>
      <c r="I371" s="552">
        <v>3.0306459877600003</v>
      </c>
      <c r="J371" s="552">
        <v>2.1965528081800003</v>
      </c>
    </row>
    <row r="372" spans="1:10" s="1756" customFormat="1" ht="12" customHeight="1">
      <c r="A372" s="480" t="s">
        <v>1333</v>
      </c>
      <c r="B372" s="1226">
        <v>3.4973048094200001</v>
      </c>
      <c r="C372" s="552">
        <v>2.9241978763500005</v>
      </c>
      <c r="D372" s="552">
        <v>2.3329946574800005</v>
      </c>
      <c r="E372" s="552">
        <v>2.7789051294899996</v>
      </c>
      <c r="F372" s="552">
        <v>2.5470573590099996</v>
      </c>
      <c r="G372" s="552">
        <v>2.2877714402599998</v>
      </c>
      <c r="H372" s="552">
        <v>3.8619215937700004</v>
      </c>
      <c r="I372" s="552">
        <v>4.0903901763399988</v>
      </c>
      <c r="J372" s="552">
        <v>4.4388883409900011</v>
      </c>
    </row>
    <row r="373" spans="1:10" s="1756" customFormat="1" ht="12" customHeight="1">
      <c r="A373" s="480" t="s">
        <v>1334</v>
      </c>
      <c r="B373" s="1226">
        <v>3.1751657424900013</v>
      </c>
      <c r="C373" s="552">
        <v>0.12801853967000001</v>
      </c>
      <c r="D373" s="552">
        <v>2.1939616421100001</v>
      </c>
      <c r="E373" s="552">
        <v>3.772499108419999</v>
      </c>
      <c r="F373" s="552">
        <v>2.0927894592</v>
      </c>
      <c r="G373" s="552">
        <v>1.6631431998199999</v>
      </c>
      <c r="H373" s="552">
        <v>1.3034351336600001</v>
      </c>
      <c r="I373" s="552">
        <v>1.4021195806200004</v>
      </c>
      <c r="J373" s="552">
        <v>1.9141358981399994</v>
      </c>
    </row>
    <row r="374" spans="1:10" s="1756" customFormat="1" ht="12" customHeight="1">
      <c r="A374" s="480" t="s">
        <v>15</v>
      </c>
      <c r="B374" s="1226">
        <v>15.955910876830005</v>
      </c>
      <c r="C374" s="552">
        <v>7.0818075996199985</v>
      </c>
      <c r="D374" s="552">
        <v>6.7208014007700001</v>
      </c>
      <c r="E374" s="552">
        <v>2.6651165268699999</v>
      </c>
      <c r="F374" s="552">
        <v>2.4539209163500013</v>
      </c>
      <c r="G374" s="552">
        <v>2.4693630088999976</v>
      </c>
      <c r="H374" s="552">
        <v>2.3820539404099987</v>
      </c>
      <c r="I374" s="552">
        <v>3.2365293013700005</v>
      </c>
      <c r="J374" s="552">
        <v>6.4349707220499983</v>
      </c>
    </row>
    <row r="375" spans="1:10" s="1756" customFormat="1" ht="12" customHeight="1">
      <c r="A375" s="482" t="s">
        <v>1341</v>
      </c>
      <c r="B375" s="2019">
        <v>23.388214423180006</v>
      </c>
      <c r="C375" s="2013">
        <v>10.389786383999999</v>
      </c>
      <c r="D375" s="2013">
        <v>11.70275866391</v>
      </c>
      <c r="E375" s="2013">
        <v>10.942443547499998</v>
      </c>
      <c r="F375" s="2013">
        <v>9.7437899363600025</v>
      </c>
      <c r="G375" s="2013">
        <v>8.7500878803299962</v>
      </c>
      <c r="H375" s="2013">
        <v>9.8316422986999985</v>
      </c>
      <c r="I375" s="2013">
        <v>11.75968504609</v>
      </c>
      <c r="J375" s="2013">
        <v>14.984547769359999</v>
      </c>
    </row>
    <row r="376" spans="1:10" s="1756" customFormat="1" ht="12" customHeight="1">
      <c r="A376" s="483" t="s">
        <v>615</v>
      </c>
      <c r="B376" s="1879"/>
      <c r="C376" s="1880"/>
      <c r="D376" s="1880"/>
      <c r="E376" s="1880"/>
      <c r="F376" s="1880"/>
      <c r="G376" s="1880"/>
      <c r="H376" s="1880"/>
      <c r="I376" s="1880"/>
      <c r="J376" s="1880"/>
    </row>
    <row r="377" spans="1:10" s="1756" customFormat="1" ht="12" customHeight="1">
      <c r="A377" s="480" t="s">
        <v>1332</v>
      </c>
      <c r="B377" s="1226">
        <v>1E-13</v>
      </c>
      <c r="C377" s="552">
        <v>5.9334699999913573E-6</v>
      </c>
      <c r="D377" s="552">
        <v>6.2361699999943377E-6</v>
      </c>
      <c r="E377" s="552">
        <v>6.5001500000059605E-6</v>
      </c>
      <c r="F377" s="552">
        <v>5.8342199999988079E-6</v>
      </c>
      <c r="G377" s="552">
        <v>4.9935699999928472E-6</v>
      </c>
      <c r="H377" s="552">
        <v>4.7068099999986586E-6</v>
      </c>
      <c r="I377" s="552">
        <v>0.18846610199999997</v>
      </c>
      <c r="J377" s="552">
        <v>1.5973329995399999</v>
      </c>
    </row>
    <row r="378" spans="1:10" s="1756" customFormat="1" ht="12" customHeight="1">
      <c r="A378" s="480" t="s">
        <v>1333</v>
      </c>
      <c r="B378" s="1226">
        <v>1.3279395234</v>
      </c>
      <c r="C378" s="552">
        <v>1.5274200966700004</v>
      </c>
      <c r="D378" s="552">
        <v>1.1506613539499999</v>
      </c>
      <c r="E378" s="552">
        <v>1.24043601462</v>
      </c>
      <c r="F378" s="552">
        <v>1.3981462167600001</v>
      </c>
      <c r="G378" s="552">
        <v>1.25547307725</v>
      </c>
      <c r="H378" s="552">
        <v>1.25817117747</v>
      </c>
      <c r="I378" s="552">
        <v>1.3583605868699999</v>
      </c>
      <c r="J378" s="552">
        <v>1.4242822800500001</v>
      </c>
    </row>
    <row r="379" spans="1:10" s="1756" customFormat="1" ht="12" customHeight="1">
      <c r="A379" s="480" t="s">
        <v>1334</v>
      </c>
      <c r="B379" s="1226">
        <v>0.16087916662999993</v>
      </c>
      <c r="C379" s="552">
        <v>0.22103184765999997</v>
      </c>
      <c r="D379" s="552">
        <v>0.50547926148</v>
      </c>
      <c r="E379" s="552">
        <v>0.8020306582700002</v>
      </c>
      <c r="F379" s="552">
        <v>2.6977808158500003</v>
      </c>
      <c r="G379" s="552">
        <v>2.4529203840000005</v>
      </c>
      <c r="H379" s="552">
        <v>2.5538376544300001</v>
      </c>
      <c r="I379" s="552">
        <v>2.6407519289799994</v>
      </c>
      <c r="J379" s="552">
        <v>2.5858803935400001</v>
      </c>
    </row>
    <row r="380" spans="1:10" s="1756" customFormat="1" ht="12" customHeight="1">
      <c r="A380" s="480" t="s">
        <v>15</v>
      </c>
      <c r="B380" s="1226">
        <v>1.7752619354600003</v>
      </c>
      <c r="C380" s="552">
        <v>1.8092713339700002</v>
      </c>
      <c r="D380" s="552">
        <v>1.6672522944899997</v>
      </c>
      <c r="E380" s="552">
        <v>1.8197801014699995</v>
      </c>
      <c r="F380" s="552">
        <v>1.6132245638200007</v>
      </c>
      <c r="G380" s="552">
        <v>0.17398670656000043</v>
      </c>
      <c r="H380" s="552">
        <v>0.8607387206599989</v>
      </c>
      <c r="I380" s="552">
        <v>0.70786229650000188</v>
      </c>
      <c r="J380" s="552">
        <v>1.6749189061400003</v>
      </c>
    </row>
    <row r="381" spans="1:10" s="1756" customFormat="1" ht="12" customHeight="1">
      <c r="A381" s="482" t="s">
        <v>1341</v>
      </c>
      <c r="B381" s="2019">
        <v>3.26397707941</v>
      </c>
      <c r="C381" s="2013">
        <v>3.5577292117700008</v>
      </c>
      <c r="D381" s="2013">
        <v>3.3233991460899999</v>
      </c>
      <c r="E381" s="2013">
        <v>3.8622532745099996</v>
      </c>
      <c r="F381" s="2013">
        <v>5.7091574306500004</v>
      </c>
      <c r="G381" s="2013">
        <v>3.8823851613800007</v>
      </c>
      <c r="H381" s="2013">
        <v>4.6727522593699993</v>
      </c>
      <c r="I381" s="2013">
        <v>4.8954409143500008</v>
      </c>
      <c r="J381" s="2013">
        <v>7.2824145792700001</v>
      </c>
    </row>
    <row r="382" spans="1:10" s="1756" customFormat="1" ht="20.25" customHeight="1">
      <c r="A382" s="481" t="s">
        <v>1342</v>
      </c>
      <c r="B382" s="2025">
        <v>217.72085190273</v>
      </c>
      <c r="C382" s="2026">
        <v>224.06170320674997</v>
      </c>
      <c r="D382" s="2026">
        <v>213.52422097143997</v>
      </c>
      <c r="E382" s="2026">
        <v>229.00659970757005</v>
      </c>
      <c r="F382" s="2026">
        <v>211.15603744584999</v>
      </c>
      <c r="G382" s="2026">
        <v>180.83277669590001</v>
      </c>
      <c r="H382" s="2026">
        <v>169.06946284069997</v>
      </c>
      <c r="I382" s="2026">
        <v>163.93112580087001</v>
      </c>
      <c r="J382" s="2026">
        <v>178.25962636174998</v>
      </c>
    </row>
    <row r="383" spans="1:10" s="1756" customFormat="1" ht="9" customHeight="1">
      <c r="A383" s="535"/>
      <c r="B383" s="535"/>
      <c r="C383" s="535"/>
      <c r="D383" s="535"/>
      <c r="E383" s="535"/>
      <c r="F383" s="535"/>
      <c r="G383" s="535"/>
      <c r="H383" s="535"/>
      <c r="I383" s="535"/>
      <c r="J383" s="535"/>
    </row>
    <row r="384" spans="1:10" s="1756" customFormat="1" ht="18" customHeight="1">
      <c r="A384" s="2528" t="s">
        <v>377</v>
      </c>
      <c r="B384" s="2528"/>
      <c r="C384" s="2528"/>
      <c r="D384" s="2528"/>
      <c r="E384" s="2528"/>
      <c r="F384" s="2528"/>
      <c r="G384" s="2528"/>
      <c r="H384" s="2528"/>
      <c r="I384" s="2528"/>
      <c r="J384" s="2528"/>
    </row>
    <row r="385" spans="1:16" s="98" customFormat="1" ht="13.5" customHeight="1">
      <c r="A385" s="621"/>
      <c r="B385" s="1869"/>
      <c r="C385" s="1869"/>
      <c r="D385" s="1869"/>
      <c r="E385" s="1869"/>
      <c r="F385" s="1869"/>
      <c r="G385" s="1869"/>
      <c r="H385" s="1869"/>
      <c r="I385" s="622"/>
      <c r="J385" s="622"/>
    </row>
    <row r="386" spans="1:16" s="485" customFormat="1" ht="33" customHeight="1">
      <c r="A386" s="2569" t="s">
        <v>1348</v>
      </c>
      <c r="B386" s="2569"/>
      <c r="C386" s="2569"/>
      <c r="D386" s="2569"/>
      <c r="E386" s="2569"/>
      <c r="F386" s="2569"/>
      <c r="G386" s="2569"/>
      <c r="H386" s="2569"/>
      <c r="I386" s="2569"/>
      <c r="J386" s="2569"/>
    </row>
    <row r="387" spans="1:16" s="1756" customFormat="1" ht="15" customHeight="1">
      <c r="A387" s="2021"/>
      <c r="B387" s="2022"/>
      <c r="C387" s="2022"/>
      <c r="D387" s="2022"/>
      <c r="E387" s="2022"/>
      <c r="F387" s="2022"/>
      <c r="G387" s="2022"/>
      <c r="H387" s="2022"/>
      <c r="I387" s="2022"/>
      <c r="J387" s="2022"/>
    </row>
    <row r="388" spans="1:16" ht="12.75">
      <c r="A388" s="2014" t="s">
        <v>1347</v>
      </c>
      <c r="B388" s="1191" t="s">
        <v>3</v>
      </c>
      <c r="C388" s="2015" t="s">
        <v>6</v>
      </c>
      <c r="D388" s="2016" t="s">
        <v>2</v>
      </c>
      <c r="E388" s="2016" t="s">
        <v>5</v>
      </c>
      <c r="F388" s="2016" t="s">
        <v>3</v>
      </c>
      <c r="G388" s="2015" t="s">
        <v>6</v>
      </c>
      <c r="H388" s="2016" t="s">
        <v>2</v>
      </c>
      <c r="I388" s="2016" t="s">
        <v>5</v>
      </c>
      <c r="J388" s="2016" t="s">
        <v>3</v>
      </c>
      <c r="L388" s="604"/>
      <c r="M388" s="127"/>
      <c r="N388" s="127"/>
      <c r="O388" s="127"/>
      <c r="P388" s="127"/>
    </row>
    <row r="389" spans="1:16" ht="12.75">
      <c r="A389" s="68" t="s">
        <v>11</v>
      </c>
      <c r="B389" s="2070" t="s">
        <v>1363</v>
      </c>
      <c r="C389" s="551" t="s">
        <v>1363</v>
      </c>
      <c r="D389" s="551" t="s">
        <v>1363</v>
      </c>
      <c r="E389" s="551" t="s">
        <v>1363</v>
      </c>
      <c r="F389" s="551" t="s">
        <v>1069</v>
      </c>
      <c r="G389" s="804" t="s">
        <v>1069</v>
      </c>
      <c r="H389" s="356" t="s">
        <v>1069</v>
      </c>
      <c r="I389" s="357" t="s">
        <v>1069</v>
      </c>
      <c r="J389" s="357" t="s">
        <v>213</v>
      </c>
    </row>
    <row r="390" spans="1:16" ht="13.5" customHeight="1">
      <c r="A390" s="483" t="s">
        <v>457</v>
      </c>
      <c r="B390" s="2017"/>
      <c r="C390" s="2020"/>
      <c r="D390" s="2020"/>
      <c r="E390" s="2020"/>
      <c r="F390" s="2020"/>
      <c r="G390" s="2020"/>
      <c r="H390" s="2020"/>
      <c r="I390" s="2020"/>
      <c r="J390" s="2020"/>
    </row>
    <row r="391" spans="1:16" ht="12" customHeight="1">
      <c r="A391" s="480" t="s">
        <v>1335</v>
      </c>
      <c r="B391" s="1226">
        <v>57.876724030739993</v>
      </c>
      <c r="C391" s="552">
        <v>60.477462473290011</v>
      </c>
      <c r="D391" s="552">
        <v>57.858466050260013</v>
      </c>
      <c r="E391" s="552">
        <v>61.846507256079988</v>
      </c>
      <c r="F391" s="552">
        <v>63.224257784679985</v>
      </c>
      <c r="G391" s="552">
        <v>55.872968084789989</v>
      </c>
      <c r="H391" s="552">
        <v>50.699072258670029</v>
      </c>
      <c r="I391" s="552">
        <v>49.356890656320012</v>
      </c>
      <c r="J391" s="552">
        <v>49.656474675470001</v>
      </c>
    </row>
    <row r="392" spans="1:16" ht="12" customHeight="1">
      <c r="A392" s="480" t="s">
        <v>1336</v>
      </c>
      <c r="B392" s="1226">
        <v>10.52931832076</v>
      </c>
      <c r="C392" s="552">
        <v>18.650126751560002</v>
      </c>
      <c r="D392" s="552">
        <v>16.379744074200001</v>
      </c>
      <c r="E392" s="552">
        <v>16.117002222980002</v>
      </c>
      <c r="F392" s="552">
        <v>18.457422401910001</v>
      </c>
      <c r="G392" s="552">
        <v>17.750086758859997</v>
      </c>
      <c r="H392" s="552">
        <v>14.882603530870004</v>
      </c>
      <c r="I392" s="552">
        <v>12.519771597879998</v>
      </c>
      <c r="J392" s="552">
        <v>14.291008844110001</v>
      </c>
    </row>
    <row r="393" spans="1:16" ht="12" customHeight="1">
      <c r="A393" s="480" t="s">
        <v>1337</v>
      </c>
      <c r="B393" s="1226">
        <v>13.966921212239995</v>
      </c>
      <c r="C393" s="1882">
        <v>16.45092970004</v>
      </c>
      <c r="D393" s="1882">
        <v>15.929383709399996</v>
      </c>
      <c r="E393" s="1882">
        <v>17.607234727459989</v>
      </c>
      <c r="F393" s="1882">
        <v>19.730228358890002</v>
      </c>
      <c r="G393" s="1882">
        <v>16.354311716310001</v>
      </c>
      <c r="H393" s="1882">
        <v>18.007976485740006</v>
      </c>
      <c r="I393" s="1882">
        <v>15.945369407119996</v>
      </c>
      <c r="J393" s="1882">
        <v>16.236799218750004</v>
      </c>
    </row>
    <row r="394" spans="1:16" ht="12" customHeight="1">
      <c r="A394" s="482" t="s">
        <v>51</v>
      </c>
      <c r="B394" s="2019">
        <v>82.372963563739987</v>
      </c>
      <c r="C394" s="2013">
        <v>95.578518924890005</v>
      </c>
      <c r="D394" s="2013">
        <v>90.16759383386001</v>
      </c>
      <c r="E394" s="2013">
        <v>95.570744206519976</v>
      </c>
      <c r="F394" s="2013">
        <v>101.41190854547999</v>
      </c>
      <c r="G394" s="2013">
        <v>89.977366559959989</v>
      </c>
      <c r="H394" s="2013">
        <v>83.589652275280031</v>
      </c>
      <c r="I394" s="2013">
        <v>77.822031661320011</v>
      </c>
      <c r="J394" s="2013">
        <v>80.184282738330012</v>
      </c>
    </row>
    <row r="395" spans="1:16" ht="13.5" customHeight="1">
      <c r="A395" s="483" t="s">
        <v>458</v>
      </c>
      <c r="B395" s="1879"/>
      <c r="C395" s="552"/>
      <c r="D395" s="552"/>
      <c r="E395" s="552"/>
      <c r="F395" s="552"/>
      <c r="G395" s="552"/>
      <c r="H395" s="552"/>
      <c r="I395" s="552"/>
      <c r="J395" s="552"/>
    </row>
    <row r="396" spans="1:16" ht="12" customHeight="1">
      <c r="A396" s="480" t="s">
        <v>1335</v>
      </c>
      <c r="B396" s="1226">
        <v>15.611914437479999</v>
      </c>
      <c r="C396" s="552">
        <v>14.970283821849995</v>
      </c>
      <c r="D396" s="552">
        <v>14.393592965359993</v>
      </c>
      <c r="E396" s="552">
        <v>15.012889498429987</v>
      </c>
      <c r="F396" s="552">
        <v>10.034818197010001</v>
      </c>
      <c r="G396" s="552">
        <v>14.167176274339997</v>
      </c>
      <c r="H396" s="552">
        <v>13.803478397570007</v>
      </c>
      <c r="I396" s="552">
        <v>8.6258848546999989</v>
      </c>
      <c r="J396" s="552">
        <v>9.9213193101700039</v>
      </c>
    </row>
    <row r="397" spans="1:16" ht="12" customHeight="1">
      <c r="A397" s="480" t="s">
        <v>1336</v>
      </c>
      <c r="B397" s="1226">
        <v>38.751434739139981</v>
      </c>
      <c r="C397" s="552">
        <v>38.710384073839975</v>
      </c>
      <c r="D397" s="552">
        <v>34.973920431689997</v>
      </c>
      <c r="E397" s="552">
        <v>39.772054513619963</v>
      </c>
      <c r="F397" s="552">
        <v>32.318590426919982</v>
      </c>
      <c r="G397" s="552">
        <v>25.274371207919987</v>
      </c>
      <c r="H397" s="552">
        <v>26.018795130219988</v>
      </c>
      <c r="I397" s="552">
        <v>25.715999609970016</v>
      </c>
      <c r="J397" s="552">
        <v>27.317258048760003</v>
      </c>
    </row>
    <row r="398" spans="1:16" ht="12" customHeight="1">
      <c r="A398" s="480" t="s">
        <v>1337</v>
      </c>
      <c r="B398" s="1226">
        <v>6.3646655724400052</v>
      </c>
      <c r="C398" s="1882">
        <v>5.9071591533999968</v>
      </c>
      <c r="D398" s="1882">
        <v>6.4372969578100001</v>
      </c>
      <c r="E398" s="1882">
        <v>7.4369737782400032</v>
      </c>
      <c r="F398" s="1882">
        <v>6.9007012466500033</v>
      </c>
      <c r="G398" s="1882">
        <v>5.85612440393</v>
      </c>
      <c r="H398" s="1882">
        <v>4.5076279924699989</v>
      </c>
      <c r="I398" s="1882">
        <v>5.1733795596600007</v>
      </c>
      <c r="J398" s="1882">
        <v>4.33417671656</v>
      </c>
    </row>
    <row r="399" spans="1:16" ht="12" customHeight="1">
      <c r="A399" s="482" t="s">
        <v>51</v>
      </c>
      <c r="B399" s="2019">
        <v>60.72801474905998</v>
      </c>
      <c r="C399" s="552">
        <v>59.587827049089967</v>
      </c>
      <c r="D399" s="552">
        <v>55.804810354859988</v>
      </c>
      <c r="E399" s="552">
        <v>62.22191779028995</v>
      </c>
      <c r="F399" s="552">
        <v>49.254109870579981</v>
      </c>
      <c r="G399" s="552">
        <v>45.297671886189988</v>
      </c>
      <c r="H399" s="552">
        <v>44.329901520259995</v>
      </c>
      <c r="I399" s="552">
        <v>39.515264024330016</v>
      </c>
      <c r="J399" s="552">
        <v>41.57275407549001</v>
      </c>
    </row>
    <row r="400" spans="1:16" ht="13.5" customHeight="1">
      <c r="A400" s="483" t="s">
        <v>486</v>
      </c>
      <c r="B400" s="1879"/>
      <c r="C400" s="2020"/>
      <c r="D400" s="2020"/>
      <c r="E400" s="2020"/>
      <c r="F400" s="2020"/>
      <c r="G400" s="2020"/>
      <c r="H400" s="2020"/>
      <c r="I400" s="2020"/>
      <c r="J400" s="2020"/>
    </row>
    <row r="401" spans="1:10" ht="12" customHeight="1">
      <c r="A401" s="480" t="s">
        <v>1335</v>
      </c>
      <c r="B401" s="1226">
        <v>1.18047476729</v>
      </c>
      <c r="C401" s="552">
        <v>0.49159936764999995</v>
      </c>
      <c r="D401" s="552">
        <v>1.0346656008599999</v>
      </c>
      <c r="E401" s="552">
        <v>0.25671874419000001</v>
      </c>
      <c r="F401" s="552">
        <v>0.27294680770999996</v>
      </c>
      <c r="G401" s="552">
        <v>0.25571468671999997</v>
      </c>
      <c r="H401" s="552">
        <v>0.26416712370000001</v>
      </c>
      <c r="I401" s="552">
        <v>0.20391804250999998</v>
      </c>
      <c r="J401" s="552">
        <v>0.17095231921000001</v>
      </c>
    </row>
    <row r="402" spans="1:10" ht="12" customHeight="1">
      <c r="A402" s="480" t="s">
        <v>1336</v>
      </c>
      <c r="B402" s="1226">
        <v>11.866567207290004</v>
      </c>
      <c r="C402" s="552">
        <v>4.2866763774700001</v>
      </c>
      <c r="D402" s="552">
        <v>3.9570566725499998</v>
      </c>
      <c r="E402" s="552">
        <v>0.30023688696999995</v>
      </c>
      <c r="F402" s="552">
        <v>0.31315088666000007</v>
      </c>
      <c r="G402" s="552">
        <v>1.4670223878799999</v>
      </c>
      <c r="H402" s="552">
        <v>0.98767436927000019</v>
      </c>
      <c r="I402" s="552">
        <v>1.0108250295200001</v>
      </c>
      <c r="J402" s="552">
        <v>1.0353788038399998</v>
      </c>
    </row>
    <row r="403" spans="1:10" ht="12" customHeight="1">
      <c r="A403" s="480" t="s">
        <v>1337</v>
      </c>
      <c r="B403" s="1226">
        <v>1.2643808433399999</v>
      </c>
      <c r="C403" s="1882">
        <v>1.8610413599299995</v>
      </c>
      <c r="D403" s="1882">
        <v>0.62827565517999995</v>
      </c>
      <c r="E403" s="1882">
        <v>0.7479693283200004</v>
      </c>
      <c r="F403" s="1882">
        <v>0.10799264956999999</v>
      </c>
      <c r="G403" s="1882">
        <v>0.10105268514000001</v>
      </c>
      <c r="H403" s="1882">
        <v>9.9744190730000015E-2</v>
      </c>
      <c r="I403" s="1882">
        <v>8.8201175480000005E-2</v>
      </c>
      <c r="J403" s="1882">
        <v>1.0197293869999999E-2</v>
      </c>
    </row>
    <row r="404" spans="1:10" ht="12" customHeight="1">
      <c r="A404" s="482" t="s">
        <v>51</v>
      </c>
      <c r="B404" s="2019">
        <v>14.311422817920004</v>
      </c>
      <c r="C404" s="2013">
        <v>6.6393171050499999</v>
      </c>
      <c r="D404" s="2013">
        <v>5.6199979285899992</v>
      </c>
      <c r="E404" s="2013">
        <v>1.3049249594800003</v>
      </c>
      <c r="F404" s="2013">
        <v>0.69409034394000002</v>
      </c>
      <c r="G404" s="2013">
        <v>1.8237897597399999</v>
      </c>
      <c r="H404" s="2013">
        <v>1.3515856837000002</v>
      </c>
      <c r="I404" s="2013">
        <v>1.3029442475100002</v>
      </c>
      <c r="J404" s="2013">
        <v>1.2165284169199997</v>
      </c>
    </row>
    <row r="405" spans="1:10" ht="13.5" customHeight="1">
      <c r="A405" s="483" t="s">
        <v>1338</v>
      </c>
      <c r="B405" s="1879"/>
      <c r="C405" s="552"/>
      <c r="D405" s="552"/>
      <c r="E405" s="552"/>
      <c r="F405" s="552"/>
      <c r="G405" s="552"/>
      <c r="H405" s="552"/>
      <c r="I405" s="552"/>
      <c r="J405" s="552"/>
    </row>
    <row r="406" spans="1:10" ht="12" customHeight="1">
      <c r="A406" s="480" t="s">
        <v>1335</v>
      </c>
      <c r="B406" s="1226">
        <v>0.83118043941999997</v>
      </c>
      <c r="C406" s="2030">
        <v>0.81649470942999991</v>
      </c>
      <c r="D406" s="2030">
        <v>2.062698684E-2</v>
      </c>
      <c r="E406" s="2030">
        <v>2.00170203E-2</v>
      </c>
      <c r="F406" s="2030">
        <v>2.2753574449999998E-2</v>
      </c>
      <c r="G406" s="2030">
        <v>5.4925063809999994E-2</v>
      </c>
      <c r="H406" s="2030">
        <v>6.1965095040000008E-2</v>
      </c>
      <c r="I406" s="2030">
        <v>7.5894650070000014E-2</v>
      </c>
      <c r="J406" s="2030">
        <v>7.7892845759999996E-2</v>
      </c>
    </row>
    <row r="407" spans="1:10" ht="12" customHeight="1">
      <c r="A407" s="480" t="s">
        <v>1336</v>
      </c>
      <c r="B407" s="1226">
        <v>1.0983404714399998</v>
      </c>
      <c r="C407" s="2030">
        <v>1.3704640154600001</v>
      </c>
      <c r="D407" s="2030">
        <v>1.2038160101799997</v>
      </c>
      <c r="E407" s="2030">
        <v>1.2862115272499997</v>
      </c>
      <c r="F407" s="2030">
        <v>1.1711646538400002</v>
      </c>
      <c r="G407" s="2030">
        <v>7.0600000000000008E-9</v>
      </c>
      <c r="H407" s="2030">
        <v>0</v>
      </c>
      <c r="I407" s="2030">
        <v>0</v>
      </c>
      <c r="J407" s="2030">
        <v>8.3092204099999997E-2</v>
      </c>
    </row>
    <row r="408" spans="1:10" ht="12" customHeight="1">
      <c r="A408" s="480" t="s">
        <v>1337</v>
      </c>
      <c r="B408" s="1226">
        <v>1.40568075106</v>
      </c>
      <c r="C408" s="2031">
        <v>0.11288531151999999</v>
      </c>
      <c r="D408" s="2031">
        <v>1.1536737300000001E-2</v>
      </c>
      <c r="E408" s="2031">
        <v>0</v>
      </c>
      <c r="F408" s="2031">
        <v>0</v>
      </c>
      <c r="G408" s="2031">
        <v>4.3049722780000001E-2</v>
      </c>
      <c r="H408" s="2031">
        <v>4.1945044079999994E-2</v>
      </c>
      <c r="I408" s="2031">
        <v>0.12703780836999998</v>
      </c>
      <c r="J408" s="2031">
        <v>0</v>
      </c>
    </row>
    <row r="409" spans="1:10" ht="12" customHeight="1">
      <c r="A409" s="482" t="s">
        <v>51</v>
      </c>
      <c r="B409" s="2019">
        <v>3.3352016619199998</v>
      </c>
      <c r="C409" s="2013">
        <v>2.2998440364100001</v>
      </c>
      <c r="D409" s="2013">
        <v>1.2359797343199996</v>
      </c>
      <c r="E409" s="2013">
        <v>1.3062285475499997</v>
      </c>
      <c r="F409" s="2013">
        <v>1.1939182282900003</v>
      </c>
      <c r="G409" s="2013">
        <v>9.7974793650000003E-2</v>
      </c>
      <c r="H409" s="2013">
        <v>0.10391013911999999</v>
      </c>
      <c r="I409" s="2013">
        <v>0.20293245843999999</v>
      </c>
      <c r="J409" s="2013">
        <v>0.16098504986000001</v>
      </c>
    </row>
    <row r="410" spans="1:10" ht="9" customHeight="1">
      <c r="A410" s="535"/>
      <c r="B410" s="535"/>
      <c r="C410" s="535"/>
      <c r="D410" s="535"/>
      <c r="E410" s="535"/>
      <c r="F410" s="535"/>
      <c r="G410" s="535"/>
      <c r="H410" s="535"/>
      <c r="I410" s="535"/>
      <c r="J410" s="535"/>
    </row>
    <row r="411" spans="1:10" ht="22.5" customHeight="1">
      <c r="A411" s="2528" t="s">
        <v>377</v>
      </c>
      <c r="B411" s="2528"/>
      <c r="C411" s="2528"/>
      <c r="D411" s="2528"/>
      <c r="E411" s="2528"/>
      <c r="F411" s="2528"/>
      <c r="G411" s="2528"/>
      <c r="H411" s="2528"/>
      <c r="I411" s="2528"/>
      <c r="J411" s="2528"/>
    </row>
    <row r="412" spans="1:10" ht="12" customHeight="1"/>
    <row r="413" spans="1:10" ht="12" customHeight="1"/>
    <row r="414" spans="1:10" ht="12" customHeight="1"/>
    <row r="415" spans="1:10" ht="12" customHeight="1"/>
    <row r="416" spans="1:10" ht="12" customHeight="1"/>
    <row r="417" spans="1:6" ht="12" customHeight="1"/>
    <row r="418" spans="1:6" ht="12" customHeight="1"/>
    <row r="419" spans="1:6" ht="12" customHeight="1"/>
    <row r="420" spans="1:6" ht="12" customHeight="1"/>
    <row r="421" spans="1:6" s="2038" customFormat="1" ht="12" customHeight="1"/>
    <row r="422" spans="1:6" s="2038" customFormat="1" ht="12" customHeight="1"/>
    <row r="423" spans="1:6" s="2038" customFormat="1" ht="22.5" customHeight="1">
      <c r="A423" s="2121" t="s">
        <v>1343</v>
      </c>
      <c r="B423" s="2121">
        <f>B156</f>
        <v>837.37735281797984</v>
      </c>
      <c r="C423" s="2122">
        <f>B423/(SUM(B$423:B$425))*100</f>
        <v>43.80438072264846</v>
      </c>
      <c r="D423" s="2121"/>
      <c r="E423" s="2123">
        <v>44</v>
      </c>
      <c r="F423" s="2123">
        <f>ROUND(C423,0)</f>
        <v>44</v>
      </c>
    </row>
    <row r="424" spans="1:6" s="2038" customFormat="1" ht="22.5" customHeight="1">
      <c r="A424" s="2121" t="s">
        <v>1344</v>
      </c>
      <c r="B424" s="2121">
        <f>B176</f>
        <v>259.79440152453031</v>
      </c>
      <c r="C424" s="2122">
        <f t="shared" ref="C424:C425" si="0">B424/(SUM(B$423:B$425))*100</f>
        <v>13.590208566897822</v>
      </c>
      <c r="D424" s="2121"/>
      <c r="E424" s="2123">
        <v>14</v>
      </c>
      <c r="F424" s="2121"/>
    </row>
    <row r="425" spans="1:6" s="2038" customFormat="1" ht="22.5" customHeight="1">
      <c r="A425" s="2121" t="s">
        <v>1345</v>
      </c>
      <c r="B425" s="2121">
        <f>B196</f>
        <v>814.45749141697877</v>
      </c>
      <c r="C425" s="2122">
        <f t="shared" si="0"/>
        <v>42.605410710453704</v>
      </c>
      <c r="D425" s="2121"/>
      <c r="E425" s="2123">
        <v>40</v>
      </c>
      <c r="F425" s="2121"/>
    </row>
    <row r="426" spans="1:6" s="2038" customFormat="1" ht="22.5" customHeight="1"/>
  </sheetData>
  <mergeCells count="30">
    <mergeCell ref="A411:J411"/>
    <mergeCell ref="A384:J384"/>
    <mergeCell ref="A386:J386"/>
    <mergeCell ref="A322:J322"/>
    <mergeCell ref="A257:J257"/>
    <mergeCell ref="A320:J320"/>
    <mergeCell ref="A59:J59"/>
    <mergeCell ref="A103:J103"/>
    <mergeCell ref="A201:J201"/>
    <mergeCell ref="A319:J319"/>
    <mergeCell ref="A104:J104"/>
    <mergeCell ref="A231:B231"/>
    <mergeCell ref="D231:J231"/>
    <mergeCell ref="A146:J146"/>
    <mergeCell ref="A4:J4"/>
    <mergeCell ref="L31:R31"/>
    <mergeCell ref="A2:H2"/>
    <mergeCell ref="A26:J26"/>
    <mergeCell ref="A254:J254"/>
    <mergeCell ref="A28:J28"/>
    <mergeCell ref="A106:H106"/>
    <mergeCell ref="A27:J27"/>
    <mergeCell ref="A204:H204"/>
    <mergeCell ref="A253:J253"/>
    <mergeCell ref="A219:H219"/>
    <mergeCell ref="A57:J57"/>
    <mergeCell ref="A200:J200"/>
    <mergeCell ref="A202:J202"/>
    <mergeCell ref="A149:H149"/>
    <mergeCell ref="A145:O145"/>
  </mergeCells>
  <pageMargins left="0.70866141732283472" right="0.70866141732283472" top="0.6692913385826772" bottom="0.39370078740157483" header="0.51181102362204722" footer="0.51181102362204722"/>
  <pageSetup paperSize="9" scale="97" fitToHeight="0" orientation="portrait" r:id="rId1"/>
  <headerFooter scaleWithDoc="0">
    <oddHeader xml:space="preserve">&amp;L&amp;8FACT BOOK DNB - 4Q15&amp;C&amp;8CHAPTER 1&amp;R&amp;8FINANCIAL RESULTS DNB GROUP </oddHeader>
  </headerFooter>
  <rowBreaks count="7" manualBreakCount="7">
    <brk id="57" max="16383" man="1"/>
    <brk id="104" max="16383" man="1"/>
    <brk id="147" max="9" man="1"/>
    <brk id="202" max="16383" man="1"/>
    <brk id="255" max="16383" man="1"/>
    <brk id="320" max="16383" man="1"/>
    <brk id="384" max="9"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J51"/>
  <sheetViews>
    <sheetView showGridLines="0" zoomScale="140" zoomScaleNormal="140" zoomScaleSheetLayoutView="90" workbookViewId="0"/>
  </sheetViews>
  <sheetFormatPr baseColWidth="10" defaultColWidth="10.85546875" defaultRowHeight="22.5" customHeight="1"/>
  <cols>
    <col min="1" max="1" width="14.28515625" style="62" customWidth="1"/>
    <col min="2" max="6" width="9.85546875" style="62" customWidth="1"/>
    <col min="7" max="7" width="9.85546875" style="98" customWidth="1"/>
    <col min="8" max="9" width="9.85546875" style="62" customWidth="1"/>
    <col min="10" max="10" width="10.85546875" style="62" customWidth="1"/>
    <col min="11" max="11" width="49" style="62" customWidth="1"/>
    <col min="12" max="18" width="10.42578125" style="62" customWidth="1"/>
    <col min="19" max="19" width="10.85546875" style="62" customWidth="1"/>
    <col min="20" max="20" width="49" style="62" customWidth="1"/>
    <col min="21" max="27" width="10.42578125" style="62" customWidth="1"/>
    <col min="28" max="16384" width="10.85546875" style="62"/>
  </cols>
  <sheetData>
    <row r="1" spans="1:9" s="98" customFormat="1" ht="22.5" customHeight="1">
      <c r="A1" s="1904"/>
      <c r="B1" s="1515"/>
      <c r="C1" s="1905"/>
      <c r="D1" s="1515"/>
      <c r="E1" s="1905"/>
      <c r="F1" s="1515"/>
      <c r="G1" s="1905"/>
      <c r="H1" s="1515"/>
      <c r="I1" s="1906"/>
    </row>
    <row r="2" spans="1:9" s="485" customFormat="1" ht="18.75" customHeight="1">
      <c r="A2" s="484" t="s">
        <v>1213</v>
      </c>
    </row>
    <row r="3" spans="1:9" s="50" customFormat="1" ht="12.75" customHeight="1"/>
    <row r="4" spans="1:9" s="124" customFormat="1" ht="18.75" customHeight="1">
      <c r="A4" s="1907"/>
      <c r="B4" s="2572" t="s">
        <v>95</v>
      </c>
      <c r="C4" s="2573"/>
      <c r="D4" s="2573"/>
      <c r="E4" s="2574"/>
      <c r="F4" s="2572" t="s">
        <v>96</v>
      </c>
      <c r="G4" s="2573"/>
      <c r="H4" s="2573"/>
      <c r="I4" s="2574"/>
    </row>
    <row r="5" spans="1:9" s="124" customFormat="1" ht="16.5" customHeight="1">
      <c r="A5" s="1908" t="s">
        <v>91</v>
      </c>
      <c r="B5" s="2575" t="s">
        <v>92</v>
      </c>
      <c r="C5" s="2576"/>
      <c r="D5" s="2575" t="s">
        <v>93</v>
      </c>
      <c r="E5" s="2576"/>
      <c r="F5" s="2577" t="s">
        <v>97</v>
      </c>
      <c r="G5" s="2578"/>
      <c r="H5" s="2575" t="s">
        <v>109</v>
      </c>
      <c r="I5" s="2576"/>
    </row>
    <row r="6" spans="1:9" s="125" customFormat="1" ht="12" customHeight="1">
      <c r="A6" s="1909">
        <v>1</v>
      </c>
      <c r="B6" s="2579">
        <v>0.01</v>
      </c>
      <c r="C6" s="2580"/>
      <c r="D6" s="2579">
        <v>0.1</v>
      </c>
      <c r="E6" s="2580"/>
      <c r="F6" s="2581" t="s">
        <v>102</v>
      </c>
      <c r="G6" s="2582"/>
      <c r="H6" s="2581" t="s">
        <v>165</v>
      </c>
      <c r="I6" s="2582"/>
    </row>
    <row r="7" spans="1:9" s="125" customFormat="1" ht="12" customHeight="1">
      <c r="A7" s="1910">
        <v>2</v>
      </c>
      <c r="B7" s="2583">
        <v>0.1</v>
      </c>
      <c r="C7" s="2584"/>
      <c r="D7" s="2583">
        <v>0.25</v>
      </c>
      <c r="E7" s="2584"/>
      <c r="F7" s="2585" t="s">
        <v>125</v>
      </c>
      <c r="G7" s="2586"/>
      <c r="H7" s="2585" t="s">
        <v>127</v>
      </c>
      <c r="I7" s="2586"/>
    </row>
    <row r="8" spans="1:9" s="125" customFormat="1" ht="12" customHeight="1">
      <c r="A8" s="1910">
        <v>3</v>
      </c>
      <c r="B8" s="2583">
        <v>0.25</v>
      </c>
      <c r="C8" s="2584"/>
      <c r="D8" s="2583">
        <v>0.5</v>
      </c>
      <c r="E8" s="2584"/>
      <c r="F8" s="2585" t="s">
        <v>126</v>
      </c>
      <c r="G8" s="2586"/>
      <c r="H8" s="2585" t="s">
        <v>167</v>
      </c>
      <c r="I8" s="2586"/>
    </row>
    <row r="9" spans="1:9" s="125" customFormat="1" ht="12" customHeight="1">
      <c r="A9" s="1910">
        <v>4</v>
      </c>
      <c r="B9" s="2583">
        <v>0.5</v>
      </c>
      <c r="C9" s="2584"/>
      <c r="D9" s="2583">
        <v>0.75</v>
      </c>
      <c r="E9" s="2584"/>
      <c r="F9" s="2585" t="s">
        <v>103</v>
      </c>
      <c r="G9" s="2586"/>
      <c r="H9" s="2585" t="s">
        <v>98</v>
      </c>
      <c r="I9" s="2586"/>
    </row>
    <row r="10" spans="1:9" s="125" customFormat="1" ht="12" customHeight="1">
      <c r="A10" s="1910">
        <v>5</v>
      </c>
      <c r="B10" s="2583">
        <v>0.75</v>
      </c>
      <c r="C10" s="2584"/>
      <c r="D10" s="2583">
        <v>1.25</v>
      </c>
      <c r="E10" s="2584"/>
      <c r="F10" s="2585" t="s">
        <v>104</v>
      </c>
      <c r="G10" s="2586"/>
      <c r="H10" s="2585" t="s">
        <v>99</v>
      </c>
      <c r="I10" s="2586"/>
    </row>
    <row r="11" spans="1:9" s="125" customFormat="1" ht="12" customHeight="1">
      <c r="A11" s="1910">
        <v>6</v>
      </c>
      <c r="B11" s="2583">
        <v>1.25</v>
      </c>
      <c r="C11" s="2584"/>
      <c r="D11" s="2583">
        <v>2</v>
      </c>
      <c r="E11" s="2584"/>
      <c r="F11" s="2585"/>
      <c r="G11" s="2586"/>
      <c r="H11" s="2585"/>
      <c r="I11" s="2586"/>
    </row>
    <row r="12" spans="1:9" s="125" customFormat="1" ht="12" customHeight="1">
      <c r="A12" s="1910">
        <v>7</v>
      </c>
      <c r="B12" s="2583">
        <v>2</v>
      </c>
      <c r="C12" s="2584"/>
      <c r="D12" s="2583">
        <v>3</v>
      </c>
      <c r="E12" s="2584"/>
      <c r="F12" s="2585" t="s">
        <v>105</v>
      </c>
      <c r="G12" s="2586"/>
      <c r="H12" s="2585" t="s">
        <v>166</v>
      </c>
      <c r="I12" s="2586"/>
    </row>
    <row r="13" spans="1:9" s="125" customFormat="1" ht="12" customHeight="1">
      <c r="A13" s="1910">
        <v>8</v>
      </c>
      <c r="B13" s="2583">
        <v>3</v>
      </c>
      <c r="C13" s="2584"/>
      <c r="D13" s="2583">
        <v>5</v>
      </c>
      <c r="E13" s="2584"/>
      <c r="F13" s="2585" t="s">
        <v>106</v>
      </c>
      <c r="G13" s="2586"/>
      <c r="H13" s="2585" t="s">
        <v>100</v>
      </c>
      <c r="I13" s="2586"/>
    </row>
    <row r="14" spans="1:9" s="125" customFormat="1" ht="12" customHeight="1">
      <c r="A14" s="1910">
        <v>9</v>
      </c>
      <c r="B14" s="2583">
        <v>5</v>
      </c>
      <c r="C14" s="2584"/>
      <c r="D14" s="2583">
        <v>8</v>
      </c>
      <c r="E14" s="2584"/>
      <c r="F14" s="2585" t="s">
        <v>107</v>
      </c>
      <c r="G14" s="2586"/>
      <c r="H14" s="2585" t="s">
        <v>101</v>
      </c>
      <c r="I14" s="2586"/>
    </row>
    <row r="15" spans="1:9" s="125" customFormat="1" ht="12" customHeight="1">
      <c r="A15" s="1911">
        <v>10</v>
      </c>
      <c r="B15" s="2587">
        <v>8</v>
      </c>
      <c r="C15" s="2588"/>
      <c r="D15" s="2589" t="s">
        <v>114</v>
      </c>
      <c r="E15" s="2590"/>
      <c r="F15" s="2591" t="s">
        <v>108</v>
      </c>
      <c r="G15" s="2592"/>
      <c r="H15" s="2591" t="s">
        <v>168</v>
      </c>
      <c r="I15" s="2592"/>
    </row>
    <row r="16" spans="1:9" s="123" customFormat="1" ht="7.5" customHeight="1">
      <c r="A16" s="1912"/>
      <c r="B16" s="1912"/>
      <c r="C16" s="1912"/>
      <c r="D16" s="1913"/>
      <c r="E16" s="1913"/>
      <c r="F16" s="1912"/>
      <c r="G16" s="1912"/>
      <c r="H16" s="1913"/>
      <c r="I16" s="1912"/>
    </row>
    <row r="17" spans="1:10" s="123" customFormat="1" ht="12.75" customHeight="1">
      <c r="A17" s="2531" t="s">
        <v>437</v>
      </c>
      <c r="B17" s="2531"/>
      <c r="C17" s="2531"/>
      <c r="D17" s="2531"/>
      <c r="E17" s="2531"/>
      <c r="F17" s="2531"/>
      <c r="G17" s="2531"/>
      <c r="H17" s="2531"/>
      <c r="I17" s="1912"/>
    </row>
    <row r="18" spans="1:10" s="98" customFormat="1" ht="22.5" customHeight="1">
      <c r="A18" s="644"/>
    </row>
    <row r="19" spans="1:10" s="485" customFormat="1" ht="18.75" customHeight="1">
      <c r="A19" s="484" t="s">
        <v>1817</v>
      </c>
    </row>
    <row r="20" spans="1:10" s="50" customFormat="1" ht="12.75" customHeight="1"/>
    <row r="21" spans="1:10" s="52" customFormat="1" ht="9.75" customHeight="1">
      <c r="A21" s="2570" t="s">
        <v>212</v>
      </c>
      <c r="B21" s="155"/>
      <c r="C21" s="155"/>
      <c r="D21" s="156"/>
      <c r="E21" s="156" t="s">
        <v>188</v>
      </c>
      <c r="F21" s="156"/>
      <c r="G21" s="157"/>
      <c r="H21" s="158" t="s">
        <v>190</v>
      </c>
      <c r="I21" s="159"/>
      <c r="J21" s="51"/>
    </row>
    <row r="22" spans="1:10" s="52" customFormat="1" ht="9.75" customHeight="1">
      <c r="A22" s="2570"/>
      <c r="B22" s="160"/>
      <c r="C22" s="160"/>
      <c r="D22" s="161"/>
      <c r="E22" s="161" t="s">
        <v>189</v>
      </c>
      <c r="F22" s="161"/>
      <c r="G22" s="157"/>
      <c r="H22" s="162" t="s">
        <v>189</v>
      </c>
      <c r="I22" s="163" t="s">
        <v>187</v>
      </c>
      <c r="J22" s="51"/>
    </row>
    <row r="23" spans="1:10" s="52" customFormat="1" ht="9.75" customHeight="1">
      <c r="A23" s="2570"/>
      <c r="B23" s="160" t="s">
        <v>183</v>
      </c>
      <c r="C23" s="160" t="s">
        <v>185</v>
      </c>
      <c r="D23" s="161" t="s">
        <v>133</v>
      </c>
      <c r="E23" s="161" t="s">
        <v>206</v>
      </c>
      <c r="F23" s="161" t="s">
        <v>51</v>
      </c>
      <c r="G23" s="157"/>
      <c r="H23" s="161" t="s">
        <v>206</v>
      </c>
      <c r="I23" s="163" t="s">
        <v>192</v>
      </c>
      <c r="J23" s="51"/>
    </row>
    <row r="24" spans="1:10" s="52" customFormat="1" ht="9.75" customHeight="1">
      <c r="A24" s="2571"/>
      <c r="B24" s="160" t="s">
        <v>184</v>
      </c>
      <c r="C24" s="164" t="s">
        <v>557</v>
      </c>
      <c r="D24" s="161" t="s">
        <v>191</v>
      </c>
      <c r="E24" s="161" t="s">
        <v>207</v>
      </c>
      <c r="F24" s="161" t="s">
        <v>194</v>
      </c>
      <c r="G24" s="157"/>
      <c r="H24" s="161" t="s">
        <v>207</v>
      </c>
      <c r="I24" s="163" t="s">
        <v>193</v>
      </c>
      <c r="J24" s="51"/>
    </row>
    <row r="25" spans="1:10" s="52" customFormat="1" ht="12" customHeight="1">
      <c r="A25" s="314" t="s">
        <v>177</v>
      </c>
      <c r="B25" s="1931">
        <v>0</v>
      </c>
      <c r="C25" s="1931">
        <v>1891.82646</v>
      </c>
      <c r="D25" s="1931">
        <v>0.38205584999999997</v>
      </c>
      <c r="E25" s="1931">
        <v>0</v>
      </c>
      <c r="F25" s="1931">
        <v>1892.2085158499999</v>
      </c>
      <c r="G25" s="1927"/>
      <c r="H25" s="1931">
        <v>3.9864520812796005E-2</v>
      </c>
      <c r="I25" s="1932"/>
      <c r="J25" s="116"/>
    </row>
    <row r="26" spans="1:10" s="52" customFormat="1" ht="12" customHeight="1">
      <c r="A26" s="304" t="s">
        <v>178</v>
      </c>
      <c r="B26" s="1928">
        <v>0</v>
      </c>
      <c r="C26" s="1928">
        <v>2535.2395200000001</v>
      </c>
      <c r="D26" s="1928">
        <v>4091.131539550001</v>
      </c>
      <c r="E26" s="1928">
        <v>0</v>
      </c>
      <c r="F26" s="1928">
        <v>6626.3710595500015</v>
      </c>
      <c r="G26" s="1927"/>
      <c r="H26" s="1928">
        <v>955.93708539229942</v>
      </c>
      <c r="I26" s="1930"/>
      <c r="J26" s="116"/>
    </row>
    <row r="27" spans="1:10" s="52" customFormat="1" ht="12" customHeight="1">
      <c r="A27" s="304" t="s">
        <v>179</v>
      </c>
      <c r="B27" s="1928">
        <v>0</v>
      </c>
      <c r="C27" s="1928">
        <v>989.12753999999995</v>
      </c>
      <c r="D27" s="1928">
        <v>6089.2496735000004</v>
      </c>
      <c r="E27" s="1928">
        <v>0</v>
      </c>
      <c r="F27" s="1928">
        <v>7078.3772134999999</v>
      </c>
      <c r="G27" s="1927"/>
      <c r="H27" s="1928">
        <v>1181.8500919859432</v>
      </c>
      <c r="I27" s="1930">
        <v>1063.18205902</v>
      </c>
      <c r="J27" s="116"/>
    </row>
    <row r="28" spans="1:10" s="52" customFormat="1" ht="12" customHeight="1">
      <c r="A28" s="304" t="s">
        <v>180</v>
      </c>
      <c r="B28" s="1928">
        <v>0</v>
      </c>
      <c r="C28" s="1928">
        <v>0</v>
      </c>
      <c r="D28" s="1928">
        <v>3.2343520000000001E-2</v>
      </c>
      <c r="E28" s="1928">
        <v>0</v>
      </c>
      <c r="F28" s="1928">
        <v>3.2343520000000001E-2</v>
      </c>
      <c r="G28" s="1927"/>
      <c r="H28" s="1928">
        <v>0</v>
      </c>
      <c r="I28" s="1930"/>
      <c r="J28" s="51"/>
    </row>
    <row r="29" spans="1:10" s="52" customFormat="1" ht="12" customHeight="1">
      <c r="A29" s="304" t="s">
        <v>181</v>
      </c>
      <c r="B29" s="1929">
        <v>0</v>
      </c>
      <c r="C29" s="1929">
        <v>6812.9760510000006</v>
      </c>
      <c r="D29" s="1929">
        <v>385.77411939999996</v>
      </c>
      <c r="E29" s="1929">
        <v>0</v>
      </c>
      <c r="F29" s="1929">
        <v>7198.7501704000006</v>
      </c>
      <c r="G29" s="1927"/>
      <c r="H29" s="1929">
        <v>3517.3708575817318</v>
      </c>
      <c r="I29" s="1933">
        <v>1554.7309344499999</v>
      </c>
      <c r="J29" s="51"/>
    </row>
    <row r="30" spans="1:10" s="93" customFormat="1" ht="12" customHeight="1">
      <c r="A30" s="315" t="s">
        <v>182</v>
      </c>
      <c r="B30" s="1934">
        <v>0</v>
      </c>
      <c r="C30" s="1934">
        <v>12229.169571000002</v>
      </c>
      <c r="D30" s="1934">
        <v>10566.569731820002</v>
      </c>
      <c r="E30" s="1934">
        <v>0</v>
      </c>
      <c r="F30" s="1934">
        <v>22795.739302820002</v>
      </c>
      <c r="G30" s="1935"/>
      <c r="H30" s="1934">
        <v>5655.1978994807869</v>
      </c>
      <c r="I30" s="1934">
        <v>2617.9129934699999</v>
      </c>
      <c r="J30" s="110"/>
    </row>
    <row r="31" spans="1:10" s="59" customFormat="1" ht="7.5" customHeight="1">
      <c r="A31" s="117"/>
      <c r="B31" s="118"/>
      <c r="C31" s="118"/>
      <c r="D31" s="118"/>
      <c r="E31" s="118"/>
      <c r="F31" s="118"/>
      <c r="G31" s="119"/>
      <c r="H31" s="118"/>
      <c r="I31" s="118"/>
      <c r="J31" s="57"/>
    </row>
    <row r="32" spans="1:10" s="120" customFormat="1" ht="22.5" customHeight="1">
      <c r="A32" s="2528" t="s">
        <v>1260</v>
      </c>
      <c r="B32" s="2528"/>
      <c r="C32" s="2528"/>
      <c r="D32" s="2528"/>
      <c r="E32" s="2528"/>
      <c r="F32" s="2528"/>
      <c r="G32" s="2528"/>
      <c r="H32" s="2528"/>
      <c r="I32" s="2528"/>
    </row>
    <row r="33" spans="1:10" s="120" customFormat="1" ht="22.5" customHeight="1">
      <c r="G33" s="121"/>
    </row>
    <row r="34" spans="1:10" s="120" customFormat="1" ht="22.5" customHeight="1">
      <c r="G34" s="121"/>
    </row>
    <row r="35" spans="1:10" s="120" customFormat="1" ht="22.5" customHeight="1">
      <c r="G35" s="121"/>
    </row>
    <row r="36" spans="1:10" s="120" customFormat="1" ht="22.5" customHeight="1">
      <c r="G36" s="121"/>
    </row>
    <row r="37" spans="1:10" s="120" customFormat="1" ht="22.5" customHeight="1">
      <c r="G37" s="121"/>
    </row>
    <row r="38" spans="1:10" s="120" customFormat="1" ht="22.5" customHeight="1">
      <c r="G38" s="121"/>
    </row>
    <row r="39" spans="1:10" s="120" customFormat="1" ht="22.5" customHeight="1">
      <c r="G39" s="121"/>
    </row>
    <row r="40" spans="1:10" s="120" customFormat="1" ht="22.5" customHeight="1">
      <c r="G40" s="121"/>
    </row>
    <row r="41" spans="1:10" s="120" customFormat="1" ht="22.5" customHeight="1">
      <c r="G41" s="121"/>
    </row>
    <row r="42" spans="1:10" s="120" customFormat="1" ht="22.5" customHeight="1">
      <c r="G42" s="121"/>
    </row>
    <row r="43" spans="1:10" s="120" customFormat="1" ht="22.5" customHeight="1">
      <c r="G43" s="121"/>
    </row>
    <row r="44" spans="1:10" s="120" customFormat="1" ht="22.5" customHeight="1">
      <c r="G44" s="121"/>
    </row>
    <row r="45" spans="1:10" s="120" customFormat="1" ht="22.5" customHeight="1">
      <c r="G45" s="121"/>
    </row>
    <row r="46" spans="1:10" s="120" customFormat="1" ht="22.5" customHeight="1">
      <c r="G46" s="121"/>
    </row>
    <row r="47" spans="1:10" ht="22.5" customHeight="1">
      <c r="A47" s="52"/>
      <c r="B47" s="51"/>
      <c r="C47" s="51"/>
      <c r="D47" s="51"/>
      <c r="E47" s="51"/>
      <c r="F47" s="51"/>
      <c r="G47" s="92"/>
      <c r="H47" s="51"/>
      <c r="I47" s="51"/>
      <c r="J47" s="51"/>
    </row>
    <row r="51" spans="1:10" ht="22.5" customHeight="1">
      <c r="A51" s="60"/>
      <c r="B51" s="57"/>
      <c r="C51" s="57"/>
      <c r="D51" s="57"/>
      <c r="E51" s="57"/>
      <c r="F51" s="57"/>
      <c r="G51" s="122"/>
      <c r="H51" s="57"/>
      <c r="I51" s="57"/>
      <c r="J51" s="57"/>
    </row>
  </sheetData>
  <mergeCells count="49">
    <mergeCell ref="A17:H17"/>
    <mergeCell ref="B14:C14"/>
    <mergeCell ref="D14:E14"/>
    <mergeCell ref="F14:G14"/>
    <mergeCell ref="H14:I14"/>
    <mergeCell ref="B15:C15"/>
    <mergeCell ref="D15:E15"/>
    <mergeCell ref="F15:G15"/>
    <mergeCell ref="H15:I15"/>
    <mergeCell ref="B12:C12"/>
    <mergeCell ref="D12:E12"/>
    <mergeCell ref="F12:G12"/>
    <mergeCell ref="H12:I12"/>
    <mergeCell ref="B13:C13"/>
    <mergeCell ref="D13:E13"/>
    <mergeCell ref="F13:G13"/>
    <mergeCell ref="H13:I13"/>
    <mergeCell ref="B10:C10"/>
    <mergeCell ref="D10:E10"/>
    <mergeCell ref="F10:G10"/>
    <mergeCell ref="H10:I10"/>
    <mergeCell ref="B11:C11"/>
    <mergeCell ref="D11:E11"/>
    <mergeCell ref="F11:G11"/>
    <mergeCell ref="H11:I11"/>
    <mergeCell ref="B8:C8"/>
    <mergeCell ref="D8:E8"/>
    <mergeCell ref="F8:G8"/>
    <mergeCell ref="H8:I8"/>
    <mergeCell ref="B9:C9"/>
    <mergeCell ref="D9:E9"/>
    <mergeCell ref="F9:G9"/>
    <mergeCell ref="H9:I9"/>
    <mergeCell ref="A21:A24"/>
    <mergeCell ref="A32:I32"/>
    <mergeCell ref="B4:E4"/>
    <mergeCell ref="F4:I4"/>
    <mergeCell ref="B5:C5"/>
    <mergeCell ref="D5:E5"/>
    <mergeCell ref="F5:G5"/>
    <mergeCell ref="H5:I5"/>
    <mergeCell ref="B6:C6"/>
    <mergeCell ref="D6:E6"/>
    <mergeCell ref="F6:G6"/>
    <mergeCell ref="H6:I6"/>
    <mergeCell ref="B7:C7"/>
    <mergeCell ref="D7:E7"/>
    <mergeCell ref="F7:G7"/>
    <mergeCell ref="H7:I7"/>
  </mergeCells>
  <pageMargins left="0.70866141732283472" right="0.70866141732283472" top="0.6692913385826772" bottom="0.39370078740157483" header="0.51181102362204722" footer="0.51181102362204722"/>
  <pageSetup paperSize="9" scale="95" fitToHeight="0" orientation="portrait" r:id="rId1"/>
  <headerFooter scaleWithDoc="0">
    <oddHeader xml:space="preserve">&amp;L&amp;8FACT BOOK DNB - 4Q15&amp;C&amp;8CHAPTER 1&amp;R&amp;8FINANCIAL RESULTS DNB GROUP </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J11"/>
  <sheetViews>
    <sheetView showGridLines="0" zoomScale="140" zoomScaleNormal="140" zoomScaleSheetLayoutView="90" workbookViewId="0"/>
  </sheetViews>
  <sheetFormatPr baseColWidth="10" defaultColWidth="9.140625" defaultRowHeight="22.5" customHeight="1"/>
  <cols>
    <col min="1" max="1" width="35.28515625" style="141" customWidth="1"/>
    <col min="2" max="10" width="6.42578125" style="141" customWidth="1"/>
    <col min="11" max="16384" width="9.140625" style="141"/>
  </cols>
  <sheetData>
    <row r="1" spans="1:10" s="98" customFormat="1" ht="22.5" customHeight="1">
      <c r="A1" s="621"/>
      <c r="B1" s="622"/>
      <c r="C1" s="622"/>
      <c r="D1" s="622"/>
      <c r="E1" s="622"/>
      <c r="F1" s="622"/>
      <c r="G1" s="622"/>
      <c r="H1" s="622"/>
      <c r="I1" s="622"/>
      <c r="J1" s="622"/>
    </row>
    <row r="2" spans="1:10" s="485" customFormat="1" ht="18.75" customHeight="1">
      <c r="A2" s="484" t="s">
        <v>611</v>
      </c>
    </row>
    <row r="3" spans="1:10" s="50" customFormat="1" ht="12.75" customHeight="1"/>
    <row r="4" spans="1:10" s="138" customFormat="1" ht="12" customHeight="1">
      <c r="A4" s="317"/>
      <c r="B4" s="1191" t="s">
        <v>3</v>
      </c>
      <c r="C4" s="319" t="s">
        <v>6</v>
      </c>
      <c r="D4" s="318" t="s">
        <v>1661</v>
      </c>
      <c r="E4" s="318" t="s">
        <v>5</v>
      </c>
      <c r="F4" s="319" t="s">
        <v>3</v>
      </c>
      <c r="G4" s="318" t="s">
        <v>6</v>
      </c>
      <c r="H4" s="318" t="s">
        <v>2</v>
      </c>
      <c r="I4" s="318" t="s">
        <v>5</v>
      </c>
      <c r="J4" s="319" t="s">
        <v>3</v>
      </c>
    </row>
    <row r="5" spans="1:10" s="138" customFormat="1" ht="12" customHeight="1">
      <c r="A5" s="320" t="s">
        <v>11</v>
      </c>
      <c r="B5" s="2070" t="s">
        <v>1363</v>
      </c>
      <c r="C5" s="321" t="s">
        <v>1363</v>
      </c>
      <c r="D5" s="321" t="s">
        <v>1363</v>
      </c>
      <c r="E5" s="321" t="s">
        <v>1363</v>
      </c>
      <c r="F5" s="321" t="s">
        <v>1069</v>
      </c>
      <c r="G5" s="321" t="s">
        <v>1069</v>
      </c>
      <c r="H5" s="321" t="s">
        <v>1069</v>
      </c>
      <c r="I5" s="321" t="s">
        <v>1069</v>
      </c>
      <c r="J5" s="321" t="s">
        <v>213</v>
      </c>
    </row>
    <row r="6" spans="1:10" s="139" customFormat="1" ht="12" customHeight="1">
      <c r="A6" s="322" t="s">
        <v>434</v>
      </c>
      <c r="B6" s="1193">
        <v>944.42810576962199</v>
      </c>
      <c r="C6" s="1626">
        <v>970.02288848588898</v>
      </c>
      <c r="D6" s="376">
        <v>969.96959885218098</v>
      </c>
      <c r="E6" s="376">
        <v>963.10194828215003</v>
      </c>
      <c r="F6" s="376">
        <v>941.53405895078799</v>
      </c>
      <c r="G6" s="376">
        <v>887.81257085134405</v>
      </c>
      <c r="H6" s="376">
        <v>881.92011032367498</v>
      </c>
      <c r="I6" s="376">
        <v>900.18043761881495</v>
      </c>
      <c r="J6" s="376">
        <v>867.90388793572004</v>
      </c>
    </row>
    <row r="7" spans="1:10" s="139" customFormat="1" ht="12" customHeight="1">
      <c r="A7" s="323" t="s">
        <v>1245</v>
      </c>
      <c r="B7" s="1532">
        <v>861.96521302278506</v>
      </c>
      <c r="C7" s="1534">
        <v>893.93983741693512</v>
      </c>
      <c r="D7" s="1533">
        <v>919.64211134494667</v>
      </c>
      <c r="E7" s="1533">
        <v>908.16820254249672</v>
      </c>
      <c r="F7" s="1533">
        <v>899.90388793572004</v>
      </c>
      <c r="G7" s="1533">
        <v>883.90388793572004</v>
      </c>
      <c r="H7" s="1533">
        <v>879.90388793572004</v>
      </c>
      <c r="I7" s="1534">
        <v>903.90388793572004</v>
      </c>
      <c r="J7" s="1533">
        <v>867.90388793572004</v>
      </c>
    </row>
    <row r="8" spans="1:10" s="138" customFormat="1" ht="12" customHeight="1">
      <c r="A8" s="2062" t="s">
        <v>1059</v>
      </c>
      <c r="B8" s="1532">
        <v>933.56346176962199</v>
      </c>
      <c r="C8" s="1534">
        <v>968.43458548588899</v>
      </c>
      <c r="D8" s="1533">
        <v>960.46982163719701</v>
      </c>
      <c r="E8" s="1533">
        <v>946.14932810585901</v>
      </c>
      <c r="F8" s="1533">
        <v>913.58578161828495</v>
      </c>
      <c r="G8" s="1533">
        <v>886.83812354634404</v>
      </c>
      <c r="H8" s="1533">
        <v>880.64072247567492</v>
      </c>
      <c r="I8" s="1534">
        <v>873.68381708424295</v>
      </c>
      <c r="J8" s="1533">
        <v>854.34256628415903</v>
      </c>
    </row>
    <row r="9" spans="1:10" s="138" customFormat="1" ht="20.25" customHeight="1">
      <c r="A9" s="2063" t="s">
        <v>1355</v>
      </c>
      <c r="B9" s="2064">
        <v>883.00760437122403</v>
      </c>
      <c r="C9" s="2065">
        <v>894.40601076537416</v>
      </c>
      <c r="D9" s="2066">
        <v>911.72775569338569</v>
      </c>
      <c r="E9" s="2066">
        <v>893.2099568909357</v>
      </c>
      <c r="F9" s="2066">
        <v>871.89495828415909</v>
      </c>
      <c r="G9" s="2066">
        <v>882.78884628415904</v>
      </c>
      <c r="H9" s="2066">
        <v>878.49446528415899</v>
      </c>
      <c r="I9" s="2065">
        <v>877.137157284159</v>
      </c>
      <c r="J9" s="2066">
        <v>854.34256628415903</v>
      </c>
    </row>
    <row r="10" spans="1:10" ht="7.5" customHeight="1"/>
    <row r="11" spans="1:10" s="516" customFormat="1" ht="12.2" customHeight="1">
      <c r="A11" s="2567"/>
      <c r="B11" s="2567"/>
      <c r="C11" s="2567"/>
      <c r="D11" s="2567"/>
      <c r="E11" s="2567"/>
      <c r="F11" s="2567"/>
      <c r="G11" s="2567"/>
      <c r="H11" s="2567"/>
      <c r="I11" s="2567"/>
      <c r="J11" s="2567"/>
    </row>
  </sheetData>
  <mergeCells count="1">
    <mergeCell ref="A11:J11"/>
  </mergeCells>
  <pageMargins left="0.70866141732283472" right="0.70866141732283472" top="0.6692913385826772" bottom="0.39370078740157483" header="0.51181102362204722" footer="0.51181102362204722"/>
  <pageSetup paperSize="9" scale="95" fitToHeight="0" orientation="portrait" r:id="rId1"/>
  <headerFooter scaleWithDoc="0">
    <oddHeader xml:space="preserve">&amp;L&amp;8FACT BOOK DNB - 4Q15&amp;C&amp;8CHAPTER 1&amp;R&amp;8FINANCIAL RESULTS DNB GROUP </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A53"/>
  <sheetViews>
    <sheetView showGridLines="0" zoomScale="140" zoomScaleNormal="140" zoomScaleSheetLayoutView="90" workbookViewId="0"/>
  </sheetViews>
  <sheetFormatPr baseColWidth="10" defaultColWidth="9.140625" defaultRowHeight="12.75"/>
  <cols>
    <col min="1" max="1" width="22.85546875" style="205" customWidth="1"/>
    <col min="2" max="13" width="5.85546875" style="205" customWidth="1"/>
    <col min="14" max="19" width="9.140625" style="205"/>
    <col min="20" max="22" width="10.5703125" style="205" bestFit="1" customWidth="1"/>
    <col min="23" max="16384" width="9.140625" style="205"/>
  </cols>
  <sheetData>
    <row r="1" spans="1:22" s="98" customFormat="1" ht="22.5" customHeight="1">
      <c r="A1" s="1552"/>
      <c r="B1" s="1553"/>
      <c r="C1" s="1553"/>
      <c r="D1" s="1553"/>
      <c r="E1" s="1553"/>
      <c r="F1" s="1553"/>
      <c r="G1" s="1553"/>
      <c r="H1" s="1553"/>
      <c r="I1" s="1553"/>
      <c r="J1" s="1553"/>
      <c r="K1" s="1553"/>
      <c r="L1" s="1553"/>
      <c r="M1" s="1553"/>
    </row>
    <row r="2" spans="1:22" s="485" customFormat="1" ht="18.75" customHeight="1">
      <c r="A2" s="484" t="s">
        <v>612</v>
      </c>
    </row>
    <row r="3" spans="1:22" s="50" customFormat="1" ht="12.75" customHeight="1">
      <c r="A3" s="284"/>
    </row>
    <row r="4" spans="1:22" s="291" customFormat="1" ht="29.25" customHeight="1">
      <c r="A4" s="2616" t="s">
        <v>375</v>
      </c>
      <c r="B4" s="2616"/>
      <c r="C4" s="2616"/>
      <c r="D4" s="2616"/>
      <c r="E4" s="2616"/>
      <c r="F4" s="2616"/>
      <c r="G4" s="2616"/>
      <c r="H4" s="2616"/>
      <c r="I4" s="2616"/>
      <c r="J4" s="2616"/>
      <c r="K4" s="2616"/>
      <c r="L4" s="2616"/>
      <c r="M4" s="2616"/>
    </row>
    <row r="5" spans="1:22" s="138" customFormat="1" ht="13.5" customHeight="1">
      <c r="A5" s="200"/>
      <c r="B5" s="200"/>
      <c r="C5" s="140"/>
      <c r="G5" s="2611" t="s">
        <v>204</v>
      </c>
      <c r="H5" s="2612"/>
      <c r="I5" s="2611" t="s">
        <v>203</v>
      </c>
      <c r="J5" s="2612"/>
    </row>
    <row r="6" spans="1:22" s="138" customFormat="1" ht="13.5" customHeight="1">
      <c r="A6" s="2602" t="s">
        <v>1961</v>
      </c>
      <c r="B6" s="2593" t="s">
        <v>201</v>
      </c>
      <c r="C6" s="2594"/>
      <c r="D6" s="2594"/>
      <c r="E6" s="2594"/>
      <c r="F6" s="2595"/>
      <c r="G6" s="2605">
        <v>18.5</v>
      </c>
      <c r="H6" s="2606"/>
      <c r="I6" s="2605">
        <v>5.8</v>
      </c>
      <c r="J6" s="2606"/>
    </row>
    <row r="7" spans="1:22" s="138" customFormat="1" ht="13.5" customHeight="1">
      <c r="A7" s="2603"/>
      <c r="B7" s="2596" t="s">
        <v>202</v>
      </c>
      <c r="C7" s="2597"/>
      <c r="D7" s="2597"/>
      <c r="E7" s="2597"/>
      <c r="F7" s="2598"/>
      <c r="G7" s="2607">
        <v>3.6</v>
      </c>
      <c r="H7" s="2608"/>
      <c r="I7" s="2607">
        <v>6</v>
      </c>
      <c r="J7" s="2608"/>
      <c r="S7" s="1563"/>
      <c r="T7" s="1563"/>
      <c r="U7" s="1563"/>
      <c r="V7" s="1563"/>
    </row>
    <row r="8" spans="1:22" s="139" customFormat="1" ht="13.5" customHeight="1">
      <c r="A8" s="2604"/>
      <c r="B8" s="2599" t="s">
        <v>51</v>
      </c>
      <c r="C8" s="2600"/>
      <c r="D8" s="2600"/>
      <c r="E8" s="2600"/>
      <c r="F8" s="2601"/>
      <c r="G8" s="2633">
        <v>22.1</v>
      </c>
      <c r="H8" s="2634"/>
      <c r="I8" s="2609">
        <v>5.8</v>
      </c>
      <c r="J8" s="2610"/>
      <c r="S8" s="1564"/>
      <c r="T8" s="1564"/>
      <c r="U8" s="1564"/>
      <c r="V8" s="1564"/>
    </row>
    <row r="9" spans="1:22" s="139" customFormat="1" ht="13.5" customHeight="1">
      <c r="A9" s="645"/>
      <c r="B9" s="2092"/>
      <c r="G9" s="2615"/>
      <c r="H9" s="2615"/>
      <c r="I9" s="2615"/>
      <c r="J9" s="2615"/>
      <c r="S9" s="1564"/>
      <c r="T9" s="1564"/>
      <c r="U9" s="1564"/>
      <c r="V9" s="1564"/>
    </row>
    <row r="10" spans="1:22" s="140" customFormat="1" ht="15" customHeight="1">
      <c r="A10" s="2602" t="s">
        <v>1363</v>
      </c>
      <c r="B10" s="2593" t="s">
        <v>201</v>
      </c>
      <c r="C10" s="2594"/>
      <c r="D10" s="2594"/>
      <c r="E10" s="2594"/>
      <c r="F10" s="2595"/>
      <c r="G10" s="2605">
        <v>44.8</v>
      </c>
      <c r="H10" s="2606"/>
      <c r="I10" s="2605">
        <v>5.6</v>
      </c>
      <c r="J10" s="2606"/>
      <c r="S10" s="1565"/>
      <c r="T10" s="1565"/>
      <c r="U10" s="1565"/>
      <c r="V10" s="1565"/>
    </row>
    <row r="11" spans="1:22" s="138" customFormat="1" ht="13.5" customHeight="1">
      <c r="A11" s="2603"/>
      <c r="B11" s="2596" t="s">
        <v>202</v>
      </c>
      <c r="C11" s="2597"/>
      <c r="D11" s="2597"/>
      <c r="E11" s="2597"/>
      <c r="F11" s="2598"/>
      <c r="G11" s="2607">
        <v>16.3</v>
      </c>
      <c r="H11" s="2608"/>
      <c r="I11" s="2607">
        <v>5.0999999999999996</v>
      </c>
      <c r="J11" s="2608"/>
      <c r="S11" s="1563"/>
      <c r="T11" s="1563"/>
      <c r="U11" s="1563"/>
      <c r="V11" s="1563"/>
    </row>
    <row r="12" spans="1:22" s="138" customFormat="1" ht="13.5" customHeight="1">
      <c r="A12" s="2603"/>
      <c r="B12" s="2599" t="s">
        <v>51</v>
      </c>
      <c r="C12" s="2600"/>
      <c r="D12" s="2600"/>
      <c r="E12" s="2600"/>
      <c r="F12" s="2601"/>
      <c r="G12" s="2609">
        <v>61.1</v>
      </c>
      <c r="H12" s="2610"/>
      <c r="I12" s="2609">
        <v>5.5</v>
      </c>
      <c r="J12" s="2610"/>
      <c r="S12" s="1563"/>
      <c r="T12" s="1563"/>
      <c r="U12" s="1563"/>
      <c r="V12" s="1563"/>
    </row>
    <row r="13" spans="1:22" s="139" customFormat="1" ht="13.5" customHeight="1">
      <c r="A13" s="2603"/>
      <c r="B13" s="2628"/>
      <c r="C13" s="2629"/>
      <c r="D13" s="2629"/>
      <c r="E13" s="2629"/>
      <c r="F13" s="2630"/>
      <c r="G13" s="2617"/>
      <c r="H13" s="2618"/>
      <c r="I13" s="2619"/>
      <c r="J13" s="2620"/>
      <c r="S13" s="1564"/>
      <c r="T13" s="1564"/>
      <c r="U13" s="1564"/>
      <c r="V13" s="1564"/>
    </row>
    <row r="14" spans="1:22" s="139" customFormat="1" ht="13.5" customHeight="1">
      <c r="A14" s="2603"/>
      <c r="B14" s="2596" t="s">
        <v>1721</v>
      </c>
      <c r="C14" s="2597"/>
      <c r="D14" s="2597"/>
      <c r="E14" s="2597"/>
      <c r="F14" s="2598"/>
      <c r="G14" s="2607">
        <v>12.1</v>
      </c>
      <c r="H14" s="2608"/>
      <c r="I14" s="2626"/>
      <c r="J14" s="2627"/>
      <c r="S14" s="1564"/>
      <c r="T14" s="1564"/>
      <c r="U14" s="1564"/>
      <c r="V14" s="1564"/>
    </row>
    <row r="15" spans="1:22" s="139" customFormat="1" ht="13.5" customHeight="1">
      <c r="A15" s="2603"/>
      <c r="B15" s="2621" t="s">
        <v>1728</v>
      </c>
      <c r="C15" s="2622"/>
      <c r="D15" s="2622"/>
      <c r="E15" s="2622"/>
      <c r="F15" s="2623"/>
      <c r="G15" s="2624">
        <v>73.2</v>
      </c>
      <c r="H15" s="2625"/>
      <c r="I15" s="2631"/>
      <c r="J15" s="2632"/>
      <c r="S15" s="1564"/>
      <c r="T15" s="1564"/>
      <c r="U15" s="1564"/>
      <c r="V15" s="1564"/>
    </row>
    <row r="16" spans="1:22" s="139" customFormat="1" ht="13.5" customHeight="1">
      <c r="A16" s="2604"/>
      <c r="B16" s="2621" t="s">
        <v>214</v>
      </c>
      <c r="C16" s="2622"/>
      <c r="D16" s="2622"/>
      <c r="E16" s="2622"/>
      <c r="F16" s="2623"/>
      <c r="G16" s="2624">
        <v>3.5</v>
      </c>
      <c r="H16" s="2625"/>
      <c r="I16" s="2624">
        <v>3</v>
      </c>
      <c r="J16" s="2625"/>
      <c r="S16" s="1564"/>
      <c r="T16" s="1564"/>
      <c r="U16" s="1564"/>
      <c r="V16" s="1564"/>
    </row>
    <row r="17" spans="1:27" s="139" customFormat="1" ht="13.5" customHeight="1">
      <c r="A17" s="645"/>
      <c r="B17" s="2092"/>
      <c r="G17" s="2615"/>
      <c r="H17" s="2615"/>
      <c r="I17" s="2615"/>
      <c r="J17" s="2615"/>
      <c r="S17" s="1564"/>
      <c r="T17" s="1564"/>
      <c r="U17" s="1564"/>
      <c r="V17" s="1564"/>
    </row>
    <row r="18" spans="1:27" s="138" customFormat="1" ht="13.5" customHeight="1">
      <c r="A18" s="2602" t="s">
        <v>1069</v>
      </c>
      <c r="B18" s="2593" t="s">
        <v>201</v>
      </c>
      <c r="C18" s="2594"/>
      <c r="D18" s="2594"/>
      <c r="E18" s="2594"/>
      <c r="F18" s="2595"/>
      <c r="G18" s="2605">
        <v>48.9</v>
      </c>
      <c r="H18" s="2606"/>
      <c r="I18" s="2605">
        <v>6.3</v>
      </c>
      <c r="J18" s="2606"/>
    </row>
    <row r="19" spans="1:27" s="138" customFormat="1" ht="13.5" customHeight="1">
      <c r="A19" s="2603"/>
      <c r="B19" s="2596" t="s">
        <v>202</v>
      </c>
      <c r="C19" s="2597"/>
      <c r="D19" s="2597"/>
      <c r="E19" s="2597"/>
      <c r="F19" s="2598"/>
      <c r="G19" s="2607">
        <v>14.6</v>
      </c>
      <c r="H19" s="2608"/>
      <c r="I19" s="2607">
        <v>5.4</v>
      </c>
      <c r="J19" s="2608"/>
      <c r="S19" s="1563"/>
      <c r="T19" s="1563"/>
      <c r="U19" s="1563"/>
      <c r="V19" s="1563"/>
    </row>
    <row r="20" spans="1:27" s="139" customFormat="1" ht="13.5" customHeight="1">
      <c r="A20" s="2604"/>
      <c r="B20" s="2599" t="s">
        <v>51</v>
      </c>
      <c r="C20" s="2600"/>
      <c r="D20" s="2600"/>
      <c r="E20" s="2600"/>
      <c r="F20" s="2601"/>
      <c r="G20" s="2613">
        <v>63.4</v>
      </c>
      <c r="H20" s="2614"/>
      <c r="I20" s="2609">
        <v>6.1</v>
      </c>
      <c r="J20" s="2610"/>
      <c r="S20" s="1564"/>
      <c r="T20" s="1564"/>
      <c r="U20" s="1564"/>
      <c r="V20" s="1564"/>
    </row>
    <row r="21" spans="1:27" s="138" customFormat="1" ht="7.5" customHeight="1">
      <c r="A21" s="141"/>
      <c r="B21" s="141"/>
      <c r="C21" s="141"/>
      <c r="D21" s="141"/>
      <c r="S21" s="1563"/>
      <c r="T21" s="1563"/>
      <c r="U21" s="1563"/>
      <c r="V21" s="1563"/>
    </row>
    <row r="22" spans="1:27" s="141" customFormat="1" ht="12" customHeight="1">
      <c r="A22" s="2540" t="s">
        <v>1962</v>
      </c>
      <c r="B22" s="2540"/>
      <c r="C22" s="2540"/>
      <c r="D22" s="2540"/>
      <c r="E22" s="2540"/>
      <c r="F22" s="2540"/>
      <c r="G22" s="2540"/>
      <c r="H22" s="2540"/>
      <c r="I22" s="2540"/>
      <c r="J22" s="2540"/>
      <c r="K22" s="2540"/>
      <c r="S22" s="1566"/>
      <c r="T22" s="1566"/>
      <c r="U22" s="1566"/>
      <c r="V22" s="1566"/>
    </row>
    <row r="23" spans="1:27" s="141" customFormat="1" ht="12" customHeight="1">
      <c r="A23" s="2540" t="s">
        <v>1720</v>
      </c>
      <c r="B23" s="2540"/>
      <c r="C23" s="2540"/>
      <c r="D23" s="2540"/>
      <c r="E23" s="2540"/>
      <c r="F23" s="2540"/>
      <c r="G23" s="2540"/>
      <c r="H23" s="2540"/>
      <c r="I23" s="2540"/>
      <c r="J23" s="2540"/>
      <c r="K23" s="2540"/>
      <c r="S23" s="1566"/>
      <c r="T23" s="1566"/>
      <c r="U23" s="1566"/>
      <c r="V23" s="1566"/>
    </row>
    <row r="24" spans="1:27" s="98" customFormat="1" ht="22.5" customHeight="1">
      <c r="A24" s="644"/>
      <c r="S24" s="1567"/>
      <c r="T24" s="1567"/>
      <c r="U24" s="1567"/>
      <c r="V24" s="1567"/>
    </row>
    <row r="25" spans="1:27" s="485" customFormat="1" ht="18.75" customHeight="1">
      <c r="A25" s="484" t="s">
        <v>1818</v>
      </c>
      <c r="P25" s="1545"/>
      <c r="Q25" s="1545"/>
      <c r="R25" s="1545"/>
      <c r="S25" s="1568"/>
      <c r="T25" s="1568"/>
      <c r="U25" s="1568"/>
      <c r="V25" s="1568"/>
      <c r="W25" s="1545"/>
      <c r="X25" s="1545"/>
      <c r="Y25" s="1545"/>
      <c r="Z25" s="1545"/>
      <c r="AA25" s="1545"/>
    </row>
    <row r="26" spans="1:27" s="50" customFormat="1" ht="12.75" customHeight="1">
      <c r="P26" s="1546"/>
      <c r="Q26" s="1546"/>
      <c r="R26" s="1546"/>
      <c r="S26" s="1569"/>
      <c r="T26" s="1569"/>
      <c r="U26" s="1569"/>
      <c r="V26" s="1569"/>
      <c r="W26" s="1546"/>
      <c r="X26" s="1546"/>
      <c r="Y26" s="1546"/>
      <c r="Z26" s="1546"/>
      <c r="AA26" s="1546"/>
    </row>
    <row r="27" spans="1:27" ht="13.5" customHeight="1">
      <c r="A27" s="1562" t="s">
        <v>1076</v>
      </c>
      <c r="B27" s="669" t="s">
        <v>426</v>
      </c>
      <c r="C27" s="375" t="s">
        <v>427</v>
      </c>
      <c r="D27" s="375" t="s">
        <v>428</v>
      </c>
      <c r="E27" s="375" t="s">
        <v>429</v>
      </c>
      <c r="F27" s="375" t="s">
        <v>430</v>
      </c>
      <c r="G27" s="375" t="s">
        <v>431</v>
      </c>
      <c r="H27" s="375" t="s">
        <v>432</v>
      </c>
      <c r="I27" s="375" t="s">
        <v>1070</v>
      </c>
      <c r="J27" s="375" t="s">
        <v>1071</v>
      </c>
      <c r="K27" s="375" t="s">
        <v>1819</v>
      </c>
      <c r="L27" s="375" t="s">
        <v>1820</v>
      </c>
      <c r="M27" s="2027"/>
      <c r="P27" s="1547"/>
      <c r="Q27" s="1548"/>
      <c r="R27" s="1548"/>
      <c r="S27" s="1570"/>
      <c r="T27" s="1571"/>
      <c r="U27" s="1571"/>
      <c r="V27" s="1571"/>
      <c r="W27" s="1550"/>
      <c r="X27" s="1550"/>
      <c r="Y27" s="1550"/>
      <c r="Z27" s="1550"/>
      <c r="AA27" s="1550"/>
    </row>
    <row r="28" spans="1:27" ht="12" customHeight="1">
      <c r="A28" s="543" t="s">
        <v>371</v>
      </c>
      <c r="B28" s="1808">
        <v>15.3</v>
      </c>
      <c r="C28" s="1808">
        <v>35.1</v>
      </c>
      <c r="D28" s="1808">
        <v>19.8</v>
      </c>
      <c r="E28" s="1808">
        <v>15.8</v>
      </c>
      <c r="F28" s="1808">
        <v>35.1</v>
      </c>
      <c r="G28" s="1808">
        <v>22.8</v>
      </c>
      <c r="H28" s="1808">
        <v>19.399999999999999</v>
      </c>
      <c r="I28" s="1808">
        <v>1.3</v>
      </c>
      <c r="J28" s="1808">
        <v>1.5</v>
      </c>
      <c r="K28" s="1808">
        <v>0.5</v>
      </c>
      <c r="L28" s="1808">
        <v>4.4000000000000004</v>
      </c>
      <c r="M28" s="2028"/>
      <c r="Z28" s="1550"/>
      <c r="AA28" s="1550"/>
    </row>
    <row r="29" spans="1:27" ht="12" customHeight="1">
      <c r="A29" s="544" t="s">
        <v>201</v>
      </c>
      <c r="B29" s="1809">
        <v>72.599999999999994</v>
      </c>
      <c r="C29" s="1809">
        <v>62.7</v>
      </c>
      <c r="D29" s="1809">
        <v>71.2</v>
      </c>
      <c r="E29" s="1809">
        <v>57.5</v>
      </c>
      <c r="F29" s="1809">
        <v>44.7</v>
      </c>
      <c r="G29" s="1809">
        <v>43.7</v>
      </c>
      <c r="H29" s="1809">
        <v>35.200000000000003</v>
      </c>
      <c r="I29" s="1809">
        <v>10.7</v>
      </c>
      <c r="J29" s="1809">
        <v>9.6999999999999993</v>
      </c>
      <c r="K29" s="1809">
        <v>10</v>
      </c>
      <c r="L29" s="1809">
        <v>22</v>
      </c>
      <c r="M29" s="2028"/>
      <c r="Z29" s="1550"/>
      <c r="AA29" s="1550"/>
    </row>
    <row r="30" spans="1:27" ht="12" customHeight="1">
      <c r="A30" s="545" t="s">
        <v>51</v>
      </c>
      <c r="B30" s="1810">
        <v>87.899999999999991</v>
      </c>
      <c r="C30" s="1810">
        <v>97.800000000000011</v>
      </c>
      <c r="D30" s="1810">
        <v>91</v>
      </c>
      <c r="E30" s="1810">
        <v>73.3</v>
      </c>
      <c r="F30" s="1810">
        <v>79.800000000000011</v>
      </c>
      <c r="G30" s="1810">
        <v>66.5</v>
      </c>
      <c r="H30" s="1810">
        <v>54.6</v>
      </c>
      <c r="I30" s="1810">
        <v>12</v>
      </c>
      <c r="J30" s="1810">
        <v>11.2</v>
      </c>
      <c r="K30" s="1810">
        <v>10.5</v>
      </c>
      <c r="L30" s="1810">
        <v>26.4</v>
      </c>
      <c r="M30" s="2029"/>
      <c r="P30" s="1547"/>
      <c r="Q30" s="1548"/>
      <c r="R30" s="1548"/>
      <c r="S30" s="1570"/>
      <c r="T30" s="1571"/>
      <c r="U30" s="1571"/>
      <c r="V30" s="1571"/>
      <c r="W30" s="1550"/>
      <c r="X30" s="1550"/>
      <c r="Y30" s="1550"/>
      <c r="Z30" s="1550"/>
      <c r="AA30" s="1550"/>
    </row>
    <row r="31" spans="1:27">
      <c r="P31" s="1547"/>
      <c r="Q31" s="1548"/>
      <c r="R31" s="1548"/>
      <c r="S31" s="1570"/>
      <c r="T31" s="1571"/>
      <c r="U31" s="1571"/>
      <c r="V31" s="1571"/>
      <c r="W31" s="1550"/>
      <c r="X31" s="1550"/>
      <c r="Y31" s="1550"/>
      <c r="Z31" s="1550"/>
      <c r="AA31" s="1550"/>
    </row>
    <row r="32" spans="1:27">
      <c r="B32" s="1866">
        <v>87.899999999999991</v>
      </c>
      <c r="C32" s="1866">
        <v>97.800000000000011</v>
      </c>
      <c r="D32" s="1866">
        <v>91</v>
      </c>
      <c r="E32" s="1866">
        <v>73.3</v>
      </c>
      <c r="F32" s="1866">
        <v>79.800000000000011</v>
      </c>
      <c r="G32" s="1866">
        <v>66.5</v>
      </c>
      <c r="H32" s="1866">
        <v>54.6</v>
      </c>
      <c r="I32" s="1866">
        <v>12</v>
      </c>
      <c r="J32" s="1866">
        <v>11.2</v>
      </c>
      <c r="K32" s="1866">
        <v>10.5</v>
      </c>
      <c r="L32" s="1866">
        <v>26.4</v>
      </c>
      <c r="M32" s="1866">
        <v>0</v>
      </c>
      <c r="P32" s="1547"/>
      <c r="Q32" s="1548"/>
      <c r="R32" s="1548"/>
      <c r="S32" s="1570"/>
      <c r="T32" s="1571"/>
      <c r="U32" s="1571"/>
      <c r="V32" s="1571"/>
      <c r="W32" s="1550"/>
      <c r="X32" s="1550"/>
      <c r="Y32" s="1550"/>
      <c r="Z32" s="1550"/>
      <c r="AA32" s="1550"/>
    </row>
    <row r="33" spans="16:27">
      <c r="P33" s="1547"/>
      <c r="Q33" s="1548"/>
      <c r="R33" s="1548"/>
      <c r="S33" s="1548"/>
      <c r="T33" s="1549"/>
      <c r="U33" s="1549"/>
      <c r="V33" s="1549"/>
      <c r="W33" s="1550"/>
      <c r="X33" s="1550"/>
      <c r="Y33" s="1550"/>
      <c r="Z33" s="1550"/>
      <c r="AA33" s="1550"/>
    </row>
    <row r="34" spans="16:27">
      <c r="P34" s="1547"/>
      <c r="Q34" s="1548"/>
      <c r="R34" s="1548"/>
      <c r="S34" s="1548"/>
      <c r="T34" s="1549"/>
      <c r="U34" s="1549"/>
      <c r="V34" s="1549"/>
      <c r="W34" s="1550"/>
      <c r="X34" s="1550"/>
      <c r="Y34" s="1550"/>
      <c r="Z34" s="1550"/>
      <c r="AA34" s="1550"/>
    </row>
    <row r="35" spans="16:27">
      <c r="P35" s="1547"/>
      <c r="Q35" s="1548"/>
      <c r="R35" s="1548"/>
      <c r="S35" s="1548"/>
      <c r="T35" s="1549"/>
      <c r="U35" s="1549"/>
      <c r="V35" s="1549"/>
      <c r="W35" s="1550"/>
      <c r="X35" s="1550"/>
      <c r="Y35" s="1550"/>
      <c r="Z35" s="1550"/>
      <c r="AA35" s="1550"/>
    </row>
    <row r="36" spans="16:27">
      <c r="P36" s="1551"/>
      <c r="Q36" s="1548"/>
      <c r="R36" s="1548"/>
      <c r="S36" s="1548"/>
      <c r="T36" s="1549"/>
      <c r="U36" s="1549"/>
      <c r="V36" s="1549"/>
      <c r="W36" s="1550"/>
      <c r="X36" s="1550"/>
      <c r="Y36" s="1550"/>
      <c r="Z36" s="1550"/>
      <c r="AA36" s="1550"/>
    </row>
    <row r="37" spans="16:27">
      <c r="P37" s="1550"/>
      <c r="Q37" s="1550"/>
      <c r="R37" s="1550"/>
      <c r="S37" s="1550"/>
      <c r="T37" s="1550"/>
      <c r="U37" s="1550"/>
      <c r="V37" s="1550"/>
      <c r="W37" s="1550"/>
      <c r="X37" s="1550"/>
      <c r="Y37" s="1550"/>
      <c r="Z37" s="1550"/>
      <c r="AA37" s="1550"/>
    </row>
    <row r="38" spans="16:27">
      <c r="P38" s="1550"/>
      <c r="Q38" s="1550"/>
      <c r="R38" s="1550"/>
      <c r="S38" s="1550"/>
      <c r="T38" s="1550"/>
      <c r="U38" s="1550"/>
      <c r="V38" s="1550"/>
      <c r="W38" s="1550"/>
      <c r="X38" s="1550"/>
      <c r="Y38" s="1550"/>
      <c r="Z38" s="1550"/>
      <c r="AA38" s="1550"/>
    </row>
    <row r="53" spans="1:1">
      <c r="A53" s="2200" t="s">
        <v>1963</v>
      </c>
    </row>
  </sheetData>
  <mergeCells count="51">
    <mergeCell ref="A6:A8"/>
    <mergeCell ref="B6:F6"/>
    <mergeCell ref="G6:H6"/>
    <mergeCell ref="I6:J6"/>
    <mergeCell ref="B7:F7"/>
    <mergeCell ref="G7:H7"/>
    <mergeCell ref="I7:J7"/>
    <mergeCell ref="B8:F8"/>
    <mergeCell ref="G8:H8"/>
    <mergeCell ref="I8:J8"/>
    <mergeCell ref="B16:F16"/>
    <mergeCell ref="G16:H16"/>
    <mergeCell ref="I16:J16"/>
    <mergeCell ref="G9:H9"/>
    <mergeCell ref="I9:J9"/>
    <mergeCell ref="I14:J14"/>
    <mergeCell ref="B13:F13"/>
    <mergeCell ref="B15:F15"/>
    <mergeCell ref="G15:H15"/>
    <mergeCell ref="I15:J15"/>
    <mergeCell ref="I17:J17"/>
    <mergeCell ref="G12:H12"/>
    <mergeCell ref="I12:J12"/>
    <mergeCell ref="A4:M4"/>
    <mergeCell ref="A10:A16"/>
    <mergeCell ref="B10:F10"/>
    <mergeCell ref="G10:H10"/>
    <mergeCell ref="I10:J10"/>
    <mergeCell ref="B11:F11"/>
    <mergeCell ref="G11:H11"/>
    <mergeCell ref="I11:J11"/>
    <mergeCell ref="I5:J5"/>
    <mergeCell ref="B12:F12"/>
    <mergeCell ref="G13:H13"/>
    <mergeCell ref="I13:J13"/>
    <mergeCell ref="B14:F14"/>
    <mergeCell ref="G5:H5"/>
    <mergeCell ref="G18:H18"/>
    <mergeCell ref="G19:H19"/>
    <mergeCell ref="G20:H20"/>
    <mergeCell ref="G17:H17"/>
    <mergeCell ref="G14:H14"/>
    <mergeCell ref="A22:K22"/>
    <mergeCell ref="A23:K23"/>
    <mergeCell ref="B18:F18"/>
    <mergeCell ref="B19:F19"/>
    <mergeCell ref="B20:F20"/>
    <mergeCell ref="A18:A20"/>
    <mergeCell ref="I18:J18"/>
    <mergeCell ref="I19:J19"/>
    <mergeCell ref="I20:J20"/>
  </mergeCells>
  <pageMargins left="0.70866141732283472" right="0.70866141732283472" top="0.6692913385826772" bottom="0.39370078740157483" header="0.51181102362204722" footer="0.51181102362204722"/>
  <pageSetup paperSize="9" scale="95" fitToHeight="0" orientation="portrait" r:id="rId1"/>
  <headerFooter scaleWithDoc="0">
    <oddHeader xml:space="preserve">&amp;L&amp;8FACT BOOK DNB - 4Q15&amp;C&amp;8CHAPTER 1&amp;R&amp;8FINANCIAL RESULTS DNB GROUP </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Q92"/>
  <sheetViews>
    <sheetView showGridLines="0" zoomScale="140" zoomScaleNormal="140" zoomScaleSheetLayoutView="90" workbookViewId="0"/>
  </sheetViews>
  <sheetFormatPr baseColWidth="10" defaultColWidth="9.140625" defaultRowHeight="12.75"/>
  <cols>
    <col min="1" max="1" width="22.42578125" style="205" customWidth="1"/>
    <col min="2" max="10" width="7.85546875" style="205" customWidth="1"/>
    <col min="11" max="16384" width="9.140625" style="205"/>
  </cols>
  <sheetData>
    <row r="1" spans="1:11" s="485" customFormat="1" ht="18.75" customHeight="1">
      <c r="A1" s="667"/>
      <c r="B1" s="668"/>
      <c r="C1" s="668"/>
      <c r="D1" s="1738"/>
      <c r="E1" s="668"/>
      <c r="F1" s="668"/>
      <c r="G1" s="668"/>
      <c r="H1" s="668"/>
      <c r="I1" s="668"/>
      <c r="J1" s="668"/>
    </row>
    <row r="2" spans="1:11" s="50" customFormat="1" ht="18.75" customHeight="1">
      <c r="A2" s="484" t="s">
        <v>1821</v>
      </c>
      <c r="B2" s="485"/>
      <c r="C2" s="485"/>
      <c r="D2" s="485"/>
      <c r="E2" s="485"/>
      <c r="F2" s="485"/>
      <c r="G2" s="485"/>
      <c r="H2" s="485"/>
      <c r="I2" s="485"/>
      <c r="J2" s="485"/>
    </row>
    <row r="3" spans="1:11" s="251" customFormat="1" ht="11.25" customHeight="1">
      <c r="A3" s="50"/>
      <c r="B3" s="50"/>
      <c r="C3" s="50"/>
      <c r="D3" s="50"/>
      <c r="E3" s="50"/>
      <c r="F3" s="50"/>
      <c r="G3" s="50"/>
      <c r="H3" s="50"/>
      <c r="I3" s="50"/>
      <c r="J3" s="50"/>
      <c r="K3" s="254"/>
    </row>
    <row r="4" spans="1:11" s="243" customFormat="1" ht="12" customHeight="1">
      <c r="A4" s="2181" t="s">
        <v>353</v>
      </c>
      <c r="B4" s="266"/>
      <c r="C4" s="266"/>
      <c r="D4" s="266"/>
      <c r="E4" s="266"/>
      <c r="F4" s="266"/>
      <c r="G4" s="266"/>
      <c r="H4" s="266"/>
      <c r="I4" s="266"/>
      <c r="J4" s="266"/>
      <c r="K4" s="242"/>
    </row>
    <row r="5" spans="1:11" s="243" customFormat="1" ht="9" customHeight="1">
      <c r="A5" s="241"/>
      <c r="B5" s="244" t="s">
        <v>321</v>
      </c>
      <c r="C5" s="244"/>
      <c r="D5" s="244"/>
      <c r="E5" s="244"/>
      <c r="F5" s="244"/>
      <c r="G5" s="244"/>
      <c r="H5" s="244"/>
      <c r="I5" s="244"/>
      <c r="J5" s="244"/>
    </row>
    <row r="6" spans="1:11" s="243" customFormat="1" ht="9" customHeight="1">
      <c r="A6" s="241"/>
      <c r="B6" s="245" t="s">
        <v>354</v>
      </c>
      <c r="C6" s="245" t="s">
        <v>349</v>
      </c>
      <c r="D6" s="245"/>
      <c r="E6" s="245" t="s">
        <v>331</v>
      </c>
      <c r="F6" s="245" t="s">
        <v>331</v>
      </c>
      <c r="G6" s="245"/>
      <c r="H6" s="245"/>
      <c r="I6" s="245"/>
      <c r="J6" s="245"/>
    </row>
    <row r="7" spans="1:11" s="243" customFormat="1" ht="9" customHeight="1">
      <c r="A7" s="241"/>
      <c r="B7" s="245" t="s">
        <v>355</v>
      </c>
      <c r="C7" s="245" t="s">
        <v>324</v>
      </c>
      <c r="D7" s="245"/>
      <c r="E7" s="245" t="s">
        <v>330</v>
      </c>
      <c r="F7" s="245" t="s">
        <v>335</v>
      </c>
      <c r="G7" s="245"/>
      <c r="H7" s="245"/>
      <c r="I7" s="245" t="s">
        <v>1141</v>
      </c>
      <c r="J7" s="245"/>
    </row>
    <row r="8" spans="1:11" s="243" customFormat="1" ht="9" customHeight="1">
      <c r="A8" s="241"/>
      <c r="B8" s="245" t="s">
        <v>320</v>
      </c>
      <c r="C8" s="245" t="s">
        <v>320</v>
      </c>
      <c r="D8" s="245"/>
      <c r="E8" s="245" t="s">
        <v>329</v>
      </c>
      <c r="F8" s="245" t="s">
        <v>334</v>
      </c>
      <c r="G8" s="245"/>
      <c r="H8" s="245" t="s">
        <v>337</v>
      </c>
      <c r="I8" s="245" t="s">
        <v>340</v>
      </c>
      <c r="J8" s="245"/>
    </row>
    <row r="9" spans="1:11" s="248" customFormat="1" ht="9" customHeight="1">
      <c r="A9" s="241"/>
      <c r="B9" s="245" t="s">
        <v>322</v>
      </c>
      <c r="C9" s="245" t="s">
        <v>322</v>
      </c>
      <c r="D9" s="245" t="s">
        <v>326</v>
      </c>
      <c r="E9" s="245" t="s">
        <v>327</v>
      </c>
      <c r="F9" s="245" t="s">
        <v>333</v>
      </c>
      <c r="G9" s="245" t="s">
        <v>351</v>
      </c>
      <c r="H9" s="245" t="s">
        <v>336</v>
      </c>
      <c r="I9" s="245" t="s">
        <v>339</v>
      </c>
      <c r="J9" s="245"/>
    </row>
    <row r="10" spans="1:11" s="251" customFormat="1" ht="11.1" customHeight="1">
      <c r="A10" s="246" t="s">
        <v>1</v>
      </c>
      <c r="B10" s="245" t="s">
        <v>323</v>
      </c>
      <c r="C10" s="245" t="s">
        <v>323</v>
      </c>
      <c r="D10" s="247" t="s">
        <v>325</v>
      </c>
      <c r="E10" s="247" t="s">
        <v>328</v>
      </c>
      <c r="F10" s="247" t="s">
        <v>332</v>
      </c>
      <c r="G10" s="247" t="s">
        <v>350</v>
      </c>
      <c r="H10" s="247" t="s">
        <v>361</v>
      </c>
      <c r="I10" s="247" t="s">
        <v>338</v>
      </c>
      <c r="J10" s="247" t="s">
        <v>1106</v>
      </c>
    </row>
    <row r="11" spans="1:11" s="251" customFormat="1" ht="12" customHeight="1">
      <c r="A11" s="268" t="s">
        <v>356</v>
      </c>
      <c r="B11" s="249"/>
      <c r="C11" s="249"/>
      <c r="D11" s="249"/>
      <c r="E11" s="249"/>
      <c r="F11" s="249">
        <v>1424</v>
      </c>
      <c r="G11" s="249"/>
      <c r="H11" s="249"/>
      <c r="I11" s="249">
        <v>2136</v>
      </c>
      <c r="J11" s="1919">
        <v>3560</v>
      </c>
    </row>
    <row r="12" spans="1:11" s="251" customFormat="1" ht="12" customHeight="1">
      <c r="A12" s="262" t="s">
        <v>585</v>
      </c>
      <c r="B12" s="253">
        <v>8896</v>
      </c>
      <c r="C12" s="253">
        <v>6192</v>
      </c>
      <c r="D12" s="253">
        <v>5482</v>
      </c>
      <c r="E12" s="253"/>
      <c r="F12" s="253">
        <v>5252</v>
      </c>
      <c r="G12" s="253"/>
      <c r="H12" s="253"/>
      <c r="I12" s="253"/>
      <c r="J12" s="253">
        <v>25822</v>
      </c>
    </row>
    <row r="13" spans="1:11" s="251" customFormat="1" ht="12" customHeight="1">
      <c r="A13" s="252" t="s">
        <v>341</v>
      </c>
      <c r="B13" s="253">
        <v>129</v>
      </c>
      <c r="C13" s="253">
        <v>9917</v>
      </c>
      <c r="D13" s="253">
        <v>45322</v>
      </c>
      <c r="E13" s="253"/>
      <c r="F13" s="253"/>
      <c r="G13" s="253"/>
      <c r="H13" s="253"/>
      <c r="I13" s="253"/>
      <c r="J13" s="253">
        <v>55368</v>
      </c>
    </row>
    <row r="14" spans="1:11" s="259" customFormat="1" ht="12" customHeight="1">
      <c r="A14" s="252" t="s">
        <v>352</v>
      </c>
      <c r="B14" s="253"/>
      <c r="C14" s="253"/>
      <c r="D14" s="253"/>
      <c r="E14" s="253"/>
      <c r="F14" s="253"/>
      <c r="G14" s="253">
        <v>466114.84543201298</v>
      </c>
      <c r="H14" s="253">
        <v>1528.9180000000001</v>
      </c>
      <c r="I14" s="253"/>
      <c r="J14" s="255">
        <v>467643.76343201299</v>
      </c>
    </row>
    <row r="15" spans="1:11" s="259" customFormat="1" ht="12" customHeight="1">
      <c r="A15" s="256" t="s">
        <v>51</v>
      </c>
      <c r="B15" s="257">
        <v>9025</v>
      </c>
      <c r="C15" s="257">
        <v>16109</v>
      </c>
      <c r="D15" s="257">
        <v>50804</v>
      </c>
      <c r="E15" s="257">
        <v>0</v>
      </c>
      <c r="F15" s="257">
        <v>6676</v>
      </c>
      <c r="G15" s="257">
        <v>466114.84543201298</v>
      </c>
      <c r="H15" s="257">
        <v>1528.9180000000001</v>
      </c>
      <c r="I15" s="257">
        <v>2136</v>
      </c>
      <c r="J15" s="257">
        <v>552393.76343201299</v>
      </c>
    </row>
    <row r="16" spans="1:11" s="251" customFormat="1" ht="10.5" customHeight="1">
      <c r="A16" s="264"/>
      <c r="B16" s="265"/>
      <c r="C16" s="265"/>
      <c r="D16" s="265"/>
      <c r="E16" s="265"/>
      <c r="F16" s="265"/>
      <c r="G16" s="265"/>
      <c r="H16" s="265"/>
      <c r="I16" s="1739"/>
      <c r="J16" s="1739"/>
      <c r="K16" s="254"/>
    </row>
    <row r="17" spans="1:12" s="243" customFormat="1" ht="9" customHeight="1">
      <c r="A17" s="2208" t="s">
        <v>1107</v>
      </c>
      <c r="B17" s="266"/>
      <c r="C17" s="266"/>
      <c r="D17" s="266"/>
      <c r="E17" s="266"/>
      <c r="F17" s="266"/>
      <c r="G17" s="266"/>
      <c r="H17" s="266"/>
      <c r="I17" s="266"/>
      <c r="J17" s="266"/>
      <c r="K17" s="242"/>
    </row>
    <row r="18" spans="1:12" s="251" customFormat="1" ht="11.1" customHeight="1">
      <c r="A18" s="1744"/>
      <c r="B18" s="1191" t="s">
        <v>3</v>
      </c>
      <c r="C18" s="319" t="s">
        <v>6</v>
      </c>
      <c r="D18" s="319" t="s">
        <v>2</v>
      </c>
      <c r="E18" s="318" t="s">
        <v>5</v>
      </c>
      <c r="F18" s="318" t="s">
        <v>3</v>
      </c>
      <c r="G18" s="318" t="s">
        <v>6</v>
      </c>
      <c r="H18" s="318" t="s">
        <v>2</v>
      </c>
      <c r="I18" s="318" t="s">
        <v>5</v>
      </c>
      <c r="J18" s="318" t="s">
        <v>3</v>
      </c>
      <c r="K18" s="1740"/>
      <c r="L18" s="250"/>
    </row>
    <row r="19" spans="1:12" s="251" customFormat="1" ht="11.1" customHeight="1">
      <c r="A19" s="246" t="s">
        <v>1</v>
      </c>
      <c r="B19" s="1192" t="s">
        <v>1363</v>
      </c>
      <c r="C19" s="321" t="s">
        <v>1363</v>
      </c>
      <c r="D19" s="321" t="s">
        <v>1363</v>
      </c>
      <c r="E19" s="321" t="s">
        <v>1363</v>
      </c>
      <c r="F19" s="321" t="s">
        <v>1069</v>
      </c>
      <c r="G19" s="321" t="s">
        <v>1069</v>
      </c>
      <c r="H19" s="321" t="s">
        <v>1069</v>
      </c>
      <c r="I19" s="321" t="s">
        <v>1069</v>
      </c>
      <c r="J19" s="321" t="s">
        <v>213</v>
      </c>
      <c r="K19" s="1740"/>
      <c r="L19" s="250"/>
    </row>
    <row r="20" spans="1:12" s="251" customFormat="1" ht="12" customHeight="1">
      <c r="A20" s="268" t="s">
        <v>356</v>
      </c>
      <c r="B20" s="1741">
        <v>3560</v>
      </c>
      <c r="C20" s="1790">
        <v>3531.1770000000001</v>
      </c>
      <c r="D20" s="249">
        <v>3010.9999999999955</v>
      </c>
      <c r="E20" s="249">
        <v>2980.2429999999999</v>
      </c>
      <c r="F20" s="249">
        <v>0</v>
      </c>
      <c r="G20" s="249">
        <v>0</v>
      </c>
      <c r="H20" s="249">
        <v>0</v>
      </c>
      <c r="I20" s="249">
        <v>16070</v>
      </c>
      <c r="J20" s="249">
        <v>53340</v>
      </c>
      <c r="K20" s="266"/>
      <c r="L20" s="250"/>
    </row>
    <row r="21" spans="1:12" s="251" customFormat="1" ht="12" customHeight="1">
      <c r="A21" s="262" t="s">
        <v>585</v>
      </c>
      <c r="B21" s="1742">
        <v>25822</v>
      </c>
      <c r="C21" s="1791">
        <v>18324.834999999999</v>
      </c>
      <c r="D21" s="253">
        <v>19802.483</v>
      </c>
      <c r="E21" s="253">
        <v>10996.647000000001</v>
      </c>
      <c r="F21" s="253">
        <v>16823.331000000002</v>
      </c>
      <c r="G21" s="253">
        <v>17743.100000000002</v>
      </c>
      <c r="H21" s="253">
        <v>17686.394</v>
      </c>
      <c r="I21" s="253">
        <v>20103</v>
      </c>
      <c r="J21" s="253">
        <v>14612</v>
      </c>
      <c r="K21" s="266"/>
      <c r="L21" s="250"/>
    </row>
    <row r="22" spans="1:12" s="251" customFormat="1" ht="12" customHeight="1">
      <c r="A22" s="252" t="s">
        <v>341</v>
      </c>
      <c r="B22" s="1742">
        <v>55368</v>
      </c>
      <c r="C22" s="1791">
        <v>59176.373999999996</v>
      </c>
      <c r="D22" s="253">
        <v>48235.51</v>
      </c>
      <c r="E22" s="253">
        <v>60972.794999999998</v>
      </c>
      <c r="F22" s="253">
        <v>56717.650999999998</v>
      </c>
      <c r="G22" s="253">
        <v>14386.105342000001</v>
      </c>
      <c r="H22" s="253">
        <v>20521.097664000001</v>
      </c>
      <c r="I22" s="253">
        <v>15000</v>
      </c>
      <c r="J22" s="253">
        <v>24067.928</v>
      </c>
      <c r="K22" s="266"/>
      <c r="L22" s="254"/>
    </row>
    <row r="23" spans="1:12" s="259" customFormat="1" ht="12" customHeight="1">
      <c r="A23" s="252" t="s">
        <v>352</v>
      </c>
      <c r="B23" s="1742">
        <v>467643.76343201299</v>
      </c>
      <c r="C23" s="1791">
        <v>394269.28401450004</v>
      </c>
      <c r="D23" s="253">
        <v>440618.01083379198</v>
      </c>
      <c r="E23" s="253">
        <v>453894.23500000004</v>
      </c>
      <c r="F23" s="253">
        <v>448448.14400000003</v>
      </c>
      <c r="G23" s="253">
        <v>385564.78200000001</v>
      </c>
      <c r="H23" s="253">
        <v>390936.99099999998</v>
      </c>
      <c r="I23" s="253">
        <v>374997.42838599999</v>
      </c>
      <c r="J23" s="253">
        <v>384142</v>
      </c>
      <c r="K23" s="266"/>
      <c r="L23" s="258"/>
    </row>
    <row r="24" spans="1:12" s="259" customFormat="1" ht="12" customHeight="1">
      <c r="A24" s="256" t="s">
        <v>51</v>
      </c>
      <c r="B24" s="1743">
        <v>552393.76343201299</v>
      </c>
      <c r="C24" s="1792">
        <v>475301.67001450004</v>
      </c>
      <c r="D24" s="257">
        <v>511667.003833792</v>
      </c>
      <c r="E24" s="257">
        <v>528843.92000000004</v>
      </c>
      <c r="F24" s="257">
        <v>521989.12600000005</v>
      </c>
      <c r="G24" s="257">
        <v>417693.98734200001</v>
      </c>
      <c r="H24" s="257">
        <v>429144.48266400001</v>
      </c>
      <c r="I24" s="257">
        <v>426170.42838599999</v>
      </c>
      <c r="J24" s="257">
        <v>476161.92800000001</v>
      </c>
      <c r="K24" s="1739"/>
      <c r="L24" s="258"/>
    </row>
    <row r="25" spans="1:12" s="251" customFormat="1" ht="18.75" customHeight="1">
      <c r="A25" s="264"/>
      <c r="B25" s="265"/>
      <c r="C25" s="265"/>
      <c r="D25" s="1739"/>
      <c r="E25" s="1739"/>
      <c r="F25" s="1739"/>
      <c r="G25" s="1739"/>
      <c r="H25" s="1739"/>
      <c r="I25" s="1739"/>
      <c r="J25" s="1739"/>
      <c r="K25" s="254"/>
    </row>
    <row r="26" spans="1:12" s="50" customFormat="1" ht="18.75" customHeight="1">
      <c r="A26" s="484" t="s">
        <v>1822</v>
      </c>
      <c r="B26" s="485"/>
      <c r="C26" s="485"/>
      <c r="D26" s="485"/>
      <c r="E26" s="485"/>
      <c r="F26" s="485"/>
      <c r="G26" s="485"/>
      <c r="H26" s="485"/>
      <c r="I26" s="485"/>
      <c r="J26" s="485"/>
    </row>
    <row r="27" spans="1:12" s="251" customFormat="1" ht="11.25" customHeight="1">
      <c r="A27" s="50"/>
      <c r="B27" s="50"/>
      <c r="C27" s="50"/>
      <c r="D27" s="50"/>
      <c r="E27" s="50"/>
      <c r="F27" s="50"/>
      <c r="G27" s="50"/>
      <c r="H27" s="50"/>
      <c r="I27" s="50"/>
      <c r="J27" s="50"/>
      <c r="K27" s="254"/>
    </row>
    <row r="28" spans="1:12" s="243" customFormat="1" ht="9" customHeight="1">
      <c r="A28" s="241"/>
      <c r="B28" s="244" t="s">
        <v>321</v>
      </c>
      <c r="C28" s="244"/>
      <c r="D28" s="244"/>
      <c r="E28" s="244"/>
      <c r="F28" s="244"/>
      <c r="G28" s="244"/>
      <c r="H28" s="244"/>
      <c r="I28" s="244"/>
      <c r="J28" s="244"/>
    </row>
    <row r="29" spans="1:12" s="243" customFormat="1" ht="9" customHeight="1">
      <c r="A29" s="241"/>
      <c r="B29" s="245" t="s">
        <v>354</v>
      </c>
      <c r="C29" s="245" t="s">
        <v>349</v>
      </c>
      <c r="D29" s="245"/>
      <c r="E29" s="245" t="s">
        <v>331</v>
      </c>
      <c r="F29" s="245" t="s">
        <v>331</v>
      </c>
      <c r="G29" s="245"/>
      <c r="H29" s="245"/>
      <c r="I29" s="245"/>
      <c r="J29" s="245"/>
    </row>
    <row r="30" spans="1:12" s="243" customFormat="1" ht="9" customHeight="1">
      <c r="A30" s="241"/>
      <c r="B30" s="245" t="s">
        <v>355</v>
      </c>
      <c r="C30" s="245" t="s">
        <v>324</v>
      </c>
      <c r="D30" s="245"/>
      <c r="E30" s="245" t="s">
        <v>330</v>
      </c>
      <c r="F30" s="245" t="s">
        <v>335</v>
      </c>
      <c r="G30" s="245"/>
      <c r="H30" s="245"/>
      <c r="I30" s="245" t="s">
        <v>1141</v>
      </c>
      <c r="J30" s="245"/>
    </row>
    <row r="31" spans="1:12" s="243" customFormat="1" ht="9" customHeight="1">
      <c r="A31" s="241"/>
      <c r="B31" s="245" t="s">
        <v>320</v>
      </c>
      <c r="C31" s="245" t="s">
        <v>320</v>
      </c>
      <c r="D31" s="245"/>
      <c r="E31" s="245" t="s">
        <v>329</v>
      </c>
      <c r="F31" s="245" t="s">
        <v>334</v>
      </c>
      <c r="G31" s="245"/>
      <c r="H31" s="245" t="s">
        <v>337</v>
      </c>
      <c r="I31" s="245" t="s">
        <v>340</v>
      </c>
      <c r="J31" s="245"/>
    </row>
    <row r="32" spans="1:12" s="248" customFormat="1" ht="9" customHeight="1">
      <c r="A32" s="241"/>
      <c r="B32" s="245" t="s">
        <v>322</v>
      </c>
      <c r="C32" s="245" t="s">
        <v>322</v>
      </c>
      <c r="D32" s="245" t="s">
        <v>326</v>
      </c>
      <c r="E32" s="245" t="s">
        <v>327</v>
      </c>
      <c r="F32" s="245" t="s">
        <v>333</v>
      </c>
      <c r="G32" s="245" t="s">
        <v>351</v>
      </c>
      <c r="H32" s="245" t="s">
        <v>336</v>
      </c>
      <c r="I32" s="245" t="s">
        <v>339</v>
      </c>
      <c r="J32" s="245"/>
    </row>
    <row r="33" spans="1:12" s="251" customFormat="1" ht="11.1" customHeight="1">
      <c r="A33" s="246" t="s">
        <v>1</v>
      </c>
      <c r="B33" s="245" t="s">
        <v>323</v>
      </c>
      <c r="C33" s="245" t="s">
        <v>323</v>
      </c>
      <c r="D33" s="247" t="s">
        <v>325</v>
      </c>
      <c r="E33" s="247" t="s">
        <v>328</v>
      </c>
      <c r="F33" s="247" t="s">
        <v>332</v>
      </c>
      <c r="G33" s="247" t="s">
        <v>350</v>
      </c>
      <c r="H33" s="247" t="s">
        <v>361</v>
      </c>
      <c r="I33" s="247" t="s">
        <v>338</v>
      </c>
      <c r="J33" s="247" t="s">
        <v>1106</v>
      </c>
    </row>
    <row r="34" spans="1:12" s="251" customFormat="1" ht="12" customHeight="1">
      <c r="A34" s="267" t="s">
        <v>1712</v>
      </c>
      <c r="B34" s="249">
        <v>228242</v>
      </c>
      <c r="C34" s="249">
        <v>54945</v>
      </c>
      <c r="D34" s="249">
        <v>120877</v>
      </c>
      <c r="E34" s="249"/>
      <c r="F34" s="249"/>
      <c r="G34" s="249"/>
      <c r="H34" s="249"/>
      <c r="I34" s="249"/>
      <c r="J34" s="249">
        <v>404064</v>
      </c>
    </row>
    <row r="35" spans="1:12" s="251" customFormat="1" ht="12" customHeight="1">
      <c r="A35" s="252" t="s">
        <v>1129</v>
      </c>
      <c r="B35" s="253"/>
      <c r="C35" s="253"/>
      <c r="D35" s="253"/>
      <c r="E35" s="253"/>
      <c r="F35" s="253"/>
      <c r="G35" s="253">
        <v>7990.7160000000003</v>
      </c>
      <c r="H35" s="253">
        <v>471.08199999999999</v>
      </c>
      <c r="I35" s="253"/>
      <c r="J35" s="253">
        <v>8461.7980000000007</v>
      </c>
    </row>
    <row r="36" spans="1:12" s="251" customFormat="1" ht="12" customHeight="1">
      <c r="A36" s="262" t="s">
        <v>1713</v>
      </c>
      <c r="B36" s="253"/>
      <c r="C36" s="253"/>
      <c r="D36" s="253"/>
      <c r="E36" s="253"/>
      <c r="F36" s="253"/>
      <c r="G36" s="253">
        <v>170333.84453170706</v>
      </c>
      <c r="H36" s="253">
        <v>22995.238745657</v>
      </c>
      <c r="I36" s="253"/>
      <c r="J36" s="253">
        <v>193329.08327736406</v>
      </c>
    </row>
    <row r="37" spans="1:12" s="259" customFormat="1" ht="12" customHeight="1">
      <c r="A37" s="269" t="s">
        <v>1714</v>
      </c>
      <c r="B37" s="255"/>
      <c r="C37" s="255"/>
      <c r="D37" s="255"/>
      <c r="E37" s="255"/>
      <c r="F37" s="255"/>
      <c r="G37" s="255"/>
      <c r="H37" s="255">
        <v>15000</v>
      </c>
      <c r="I37" s="255"/>
      <c r="J37" s="2141">
        <v>15000</v>
      </c>
    </row>
    <row r="38" spans="1:12" s="261" customFormat="1" ht="12" customHeight="1">
      <c r="A38" s="256" t="s">
        <v>51</v>
      </c>
      <c r="B38" s="257">
        <v>228242</v>
      </c>
      <c r="C38" s="257">
        <v>54945</v>
      </c>
      <c r="D38" s="257">
        <v>120877</v>
      </c>
      <c r="E38" s="257">
        <v>0</v>
      </c>
      <c r="F38" s="257">
        <v>0</v>
      </c>
      <c r="G38" s="257">
        <v>178324.56053170707</v>
      </c>
      <c r="H38" s="257">
        <v>38466.320745656994</v>
      </c>
      <c r="I38" s="257">
        <v>0</v>
      </c>
      <c r="J38" s="257">
        <v>620854.8812773641</v>
      </c>
    </row>
    <row r="39" spans="1:12" s="251" customFormat="1" ht="10.5" customHeight="1">
      <c r="A39" s="264"/>
      <c r="B39" s="265"/>
      <c r="C39" s="265"/>
      <c r="D39" s="265"/>
      <c r="E39" s="265"/>
      <c r="F39" s="265"/>
      <c r="G39" s="265"/>
      <c r="H39" s="265"/>
      <c r="I39" s="265"/>
      <c r="J39" s="265"/>
      <c r="K39" s="254"/>
    </row>
    <row r="40" spans="1:12" s="243" customFormat="1" ht="9" customHeight="1">
      <c r="A40" s="1745" t="s">
        <v>1107</v>
      </c>
      <c r="B40" s="266"/>
      <c r="C40" s="266"/>
      <c r="D40" s="266"/>
      <c r="E40" s="266"/>
      <c r="F40" s="266"/>
      <c r="G40" s="266"/>
      <c r="H40" s="266"/>
      <c r="I40" s="266"/>
      <c r="J40" s="266"/>
      <c r="K40" s="242"/>
    </row>
    <row r="41" spans="1:12" s="251" customFormat="1" ht="11.1" customHeight="1">
      <c r="A41" s="1744"/>
      <c r="B41" s="1191" t="s">
        <v>3</v>
      </c>
      <c r="C41" s="1942" t="s">
        <v>6</v>
      </c>
      <c r="D41" s="319" t="s">
        <v>2</v>
      </c>
      <c r="E41" s="318" t="s">
        <v>5</v>
      </c>
      <c r="F41" s="318" t="s">
        <v>3</v>
      </c>
      <c r="G41" s="318" t="s">
        <v>6</v>
      </c>
      <c r="H41" s="318" t="s">
        <v>2</v>
      </c>
      <c r="I41" s="318" t="s">
        <v>5</v>
      </c>
      <c r="J41" s="318" t="s">
        <v>3</v>
      </c>
      <c r="K41" s="1740"/>
      <c r="L41" s="250"/>
    </row>
    <row r="42" spans="1:12" s="251" customFormat="1" ht="11.1" customHeight="1">
      <c r="A42" s="246" t="s">
        <v>1</v>
      </c>
      <c r="B42" s="2070" t="s">
        <v>1363</v>
      </c>
      <c r="C42" s="321" t="s">
        <v>1363</v>
      </c>
      <c r="D42" s="321" t="s">
        <v>1363</v>
      </c>
      <c r="E42" s="321" t="s">
        <v>1363</v>
      </c>
      <c r="F42" s="321" t="s">
        <v>1069</v>
      </c>
      <c r="G42" s="321" t="s">
        <v>1069</v>
      </c>
      <c r="H42" s="321" t="s">
        <v>1069</v>
      </c>
      <c r="I42" s="321" t="s">
        <v>1069</v>
      </c>
      <c r="J42" s="321" t="s">
        <v>213</v>
      </c>
      <c r="K42" s="1740"/>
      <c r="L42" s="250"/>
    </row>
    <row r="43" spans="1:12" s="251" customFormat="1" ht="12" customHeight="1">
      <c r="A43" s="267" t="s">
        <v>357</v>
      </c>
      <c r="B43" s="1741">
        <v>404064</v>
      </c>
      <c r="C43" s="1943">
        <v>352996.60499999998</v>
      </c>
      <c r="D43" s="249">
        <v>360909.57499999995</v>
      </c>
      <c r="E43" s="249">
        <v>349624.06099999999</v>
      </c>
      <c r="F43" s="249">
        <v>474842.4439999999</v>
      </c>
      <c r="G43" s="249">
        <v>223448</v>
      </c>
      <c r="H43" s="249">
        <v>360954.56800000009</v>
      </c>
      <c r="I43" s="249">
        <v>264602.45199999999</v>
      </c>
      <c r="J43" s="249">
        <v>377442.02300000004</v>
      </c>
      <c r="K43" s="266"/>
      <c r="L43" s="250"/>
    </row>
    <row r="44" spans="1:12" s="251" customFormat="1" ht="12" customHeight="1">
      <c r="A44" s="252" t="s">
        <v>1129</v>
      </c>
      <c r="B44" s="1742">
        <v>8461.7980000000007</v>
      </c>
      <c r="C44" s="1791">
        <v>33429.570985500002</v>
      </c>
      <c r="D44" s="253">
        <v>32725.407999999999</v>
      </c>
      <c r="E44" s="253">
        <v>34659.074999999997</v>
      </c>
      <c r="F44" s="253">
        <v>27508</v>
      </c>
      <c r="G44" s="253">
        <v>28003.4</v>
      </c>
      <c r="H44" s="253">
        <v>27454.120999999999</v>
      </c>
      <c r="I44" s="253">
        <v>23547</v>
      </c>
      <c r="J44" s="253"/>
      <c r="K44" s="266"/>
      <c r="L44" s="250"/>
    </row>
    <row r="45" spans="1:12" s="251" customFormat="1" ht="12" customHeight="1">
      <c r="A45" s="262" t="s">
        <v>586</v>
      </c>
      <c r="B45" s="1742">
        <v>193329.08327736406</v>
      </c>
      <c r="C45" s="1791">
        <v>278470.14743950003</v>
      </c>
      <c r="D45" s="253">
        <v>187746.92716620798</v>
      </c>
      <c r="E45" s="253">
        <v>164843.69799999997</v>
      </c>
      <c r="F45" s="253">
        <v>173150.185</v>
      </c>
      <c r="G45" s="253">
        <v>193044.26700000002</v>
      </c>
      <c r="H45" s="253">
        <v>156271.34200000003</v>
      </c>
      <c r="I45" s="253">
        <v>149159.48054400002</v>
      </c>
      <c r="J45" s="253">
        <v>162735</v>
      </c>
      <c r="K45" s="266"/>
      <c r="L45" s="250"/>
    </row>
    <row r="46" spans="1:12" s="259" customFormat="1" ht="12" customHeight="1">
      <c r="A46" s="269" t="s">
        <v>587</v>
      </c>
      <c r="B46" s="2142">
        <v>15000</v>
      </c>
      <c r="C46" s="1791">
        <v>15000</v>
      </c>
      <c r="D46" s="253">
        <v>15000</v>
      </c>
      <c r="E46" s="253">
        <v>15000</v>
      </c>
      <c r="F46" s="253">
        <v>15000</v>
      </c>
      <c r="G46" s="253">
        <v>15000</v>
      </c>
      <c r="H46" s="253">
        <v>15000</v>
      </c>
      <c r="I46" s="253">
        <v>20000</v>
      </c>
      <c r="J46" s="253">
        <v>40000</v>
      </c>
      <c r="K46" s="266"/>
      <c r="L46" s="258"/>
    </row>
    <row r="47" spans="1:12" s="259" customFormat="1" ht="12" customHeight="1">
      <c r="A47" s="256" t="s">
        <v>51</v>
      </c>
      <c r="B47" s="1743">
        <v>620854.8812773641</v>
      </c>
      <c r="C47" s="1944">
        <v>679896.32342500007</v>
      </c>
      <c r="D47" s="257">
        <v>596381.91016620793</v>
      </c>
      <c r="E47" s="257">
        <v>564126.83400000003</v>
      </c>
      <c r="F47" s="257">
        <v>690500.62899999996</v>
      </c>
      <c r="G47" s="257">
        <v>459495.66700000002</v>
      </c>
      <c r="H47" s="257">
        <v>559680.03100000008</v>
      </c>
      <c r="I47" s="257">
        <v>457308.93254399998</v>
      </c>
      <c r="J47" s="257">
        <v>580177.02300000004</v>
      </c>
      <c r="K47" s="1739"/>
      <c r="L47" s="258"/>
    </row>
    <row r="48" spans="1:12" s="261" customFormat="1" ht="7.5" customHeight="1">
      <c r="K48" s="260"/>
    </row>
    <row r="49" spans="1:12" s="261" customFormat="1" ht="12" customHeight="1">
      <c r="A49" s="2199" t="s">
        <v>1715</v>
      </c>
      <c r="B49" s="1729"/>
      <c r="C49" s="1729"/>
      <c r="D49" s="1729"/>
      <c r="E49" s="1729"/>
      <c r="F49" s="1729"/>
      <c r="G49" s="1729"/>
      <c r="H49" s="1729"/>
      <c r="I49" s="1729"/>
      <c r="J49" s="1729"/>
    </row>
    <row r="50" spans="1:12" s="261" customFormat="1" ht="12" customHeight="1">
      <c r="A50" s="2198" t="s">
        <v>1716</v>
      </c>
      <c r="B50" s="2198"/>
      <c r="C50" s="2198"/>
      <c r="D50" s="2198"/>
      <c r="E50" s="2198"/>
      <c r="F50" s="2198"/>
      <c r="G50" s="2198"/>
      <c r="H50" s="2198"/>
      <c r="I50" s="2198"/>
      <c r="J50" s="2198"/>
    </row>
    <row r="51" spans="1:12" s="98" customFormat="1" ht="12" customHeight="1">
      <c r="A51" s="1729" t="s">
        <v>1717</v>
      </c>
      <c r="B51" s="1729"/>
      <c r="C51" s="1729"/>
      <c r="D51" s="1729"/>
      <c r="E51" s="1729"/>
      <c r="F51" s="1729"/>
      <c r="G51" s="1729"/>
      <c r="H51" s="1729"/>
      <c r="I51" s="1729"/>
      <c r="J51" s="1729"/>
    </row>
    <row r="52" spans="1:12" s="485" customFormat="1" ht="18.75" customHeight="1">
      <c r="A52" s="667"/>
      <c r="B52" s="668"/>
      <c r="C52" s="668"/>
      <c r="D52" s="1738"/>
      <c r="E52" s="668"/>
      <c r="F52" s="668"/>
      <c r="G52" s="668"/>
      <c r="H52" s="668"/>
      <c r="I52" s="668"/>
      <c r="J52" s="668"/>
    </row>
    <row r="53" spans="1:12" s="50" customFormat="1" ht="18.75" customHeight="1">
      <c r="A53" s="484" t="s">
        <v>1823</v>
      </c>
      <c r="B53" s="485"/>
      <c r="C53" s="485"/>
      <c r="D53" s="485"/>
      <c r="E53" s="485"/>
      <c r="F53" s="485"/>
      <c r="G53" s="485"/>
      <c r="H53" s="485"/>
      <c r="I53" s="485"/>
      <c r="J53" s="485"/>
    </row>
    <row r="54" spans="1:12" s="52" customFormat="1" ht="11.25" customHeight="1">
      <c r="A54" s="50"/>
      <c r="B54" s="50"/>
      <c r="C54" s="50"/>
      <c r="D54" s="50"/>
      <c r="E54" s="50"/>
      <c r="F54" s="50"/>
      <c r="G54" s="50"/>
      <c r="H54" s="50"/>
      <c r="I54" s="50"/>
      <c r="J54" s="50"/>
      <c r="K54" s="50"/>
    </row>
    <row r="55" spans="1:12" s="131" customFormat="1" ht="12" customHeight="1">
      <c r="A55" s="332" t="s">
        <v>1</v>
      </c>
      <c r="B55" s="50"/>
      <c r="C55" s="50"/>
      <c r="D55" s="50"/>
      <c r="E55" s="50"/>
      <c r="F55" s="669" t="s">
        <v>342</v>
      </c>
      <c r="G55" s="669" t="s">
        <v>343</v>
      </c>
      <c r="H55" s="669" t="s">
        <v>344</v>
      </c>
      <c r="I55" s="669" t="s">
        <v>345</v>
      </c>
      <c r="J55" s="1776" t="s">
        <v>1114</v>
      </c>
      <c r="K55" s="515"/>
    </row>
    <row r="56" spans="1:12" s="131" customFormat="1" ht="12" customHeight="1">
      <c r="A56" s="1730" t="s">
        <v>17</v>
      </c>
      <c r="B56" s="1730"/>
      <c r="C56" s="1730"/>
      <c r="D56" s="1730"/>
      <c r="E56" s="1731"/>
      <c r="F56" s="442">
        <v>13046.468999999999</v>
      </c>
      <c r="G56" s="442">
        <v>0</v>
      </c>
      <c r="H56" s="442">
        <v>0</v>
      </c>
      <c r="I56" s="442">
        <v>6270.73</v>
      </c>
      <c r="J56" s="2007">
        <v>19317.199000000001</v>
      </c>
      <c r="K56" s="515"/>
    </row>
    <row r="57" spans="1:12" s="131" customFormat="1" ht="12" customHeight="1">
      <c r="A57" s="1732" t="s">
        <v>1465</v>
      </c>
      <c r="B57" s="1732"/>
      <c r="C57" s="1732"/>
      <c r="D57" s="1732"/>
      <c r="E57" s="1733"/>
      <c r="F57" s="386">
        <v>19180.599999999999</v>
      </c>
      <c r="G57" s="386">
        <v>111610.71</v>
      </c>
      <c r="H57" s="386">
        <v>81972</v>
      </c>
      <c r="I57" s="386">
        <v>0</v>
      </c>
      <c r="J57" s="444">
        <v>212763.31</v>
      </c>
      <c r="K57" s="515"/>
    </row>
    <row r="58" spans="1:12" s="131" customFormat="1" ht="12" customHeight="1">
      <c r="A58" s="2635" t="s">
        <v>1466</v>
      </c>
      <c r="B58" s="2635"/>
      <c r="C58" s="2635"/>
      <c r="D58" s="2635"/>
      <c r="E58" s="2636"/>
      <c r="F58" s="386">
        <v>48760.2</v>
      </c>
      <c r="G58" s="443">
        <v>15979.1</v>
      </c>
      <c r="H58" s="443">
        <v>22440.799999999999</v>
      </c>
      <c r="I58" s="443">
        <v>2894.1</v>
      </c>
      <c r="J58" s="444">
        <v>90074.2</v>
      </c>
      <c r="K58" s="515"/>
      <c r="L58" s="210"/>
    </row>
    <row r="59" spans="1:12" s="131" customFormat="1" ht="12" customHeight="1">
      <c r="A59" s="2635" t="s">
        <v>443</v>
      </c>
      <c r="B59" s="2635"/>
      <c r="C59" s="2635"/>
      <c r="D59" s="2635"/>
      <c r="E59" s="2636"/>
      <c r="F59" s="386">
        <v>1365.9</v>
      </c>
      <c r="G59" s="443">
        <v>378.5</v>
      </c>
      <c r="H59" s="443">
        <v>8002.8</v>
      </c>
      <c r="I59" s="443">
        <v>1032</v>
      </c>
      <c r="J59" s="444">
        <v>10779.2</v>
      </c>
      <c r="L59" s="1806"/>
    </row>
    <row r="60" spans="1:12" s="131" customFormat="1" ht="12" customHeight="1">
      <c r="A60" s="1734" t="s">
        <v>201</v>
      </c>
      <c r="B60" s="1734"/>
      <c r="C60" s="1734"/>
      <c r="D60" s="1734"/>
      <c r="E60" s="1735"/>
      <c r="F60" s="386"/>
      <c r="G60" s="443"/>
      <c r="H60" s="443"/>
      <c r="I60" s="443"/>
      <c r="J60" s="444"/>
    </row>
    <row r="61" spans="1:12" s="131" customFormat="1" ht="12" customHeight="1">
      <c r="A61" s="468" t="s">
        <v>1140</v>
      </c>
      <c r="B61" s="1734"/>
      <c r="C61" s="1734"/>
      <c r="D61" s="1734"/>
      <c r="E61" s="1735"/>
      <c r="F61" s="386">
        <v>38160.9</v>
      </c>
      <c r="G61" s="443">
        <v>13210.9</v>
      </c>
      <c r="H61" s="443">
        <v>16354.4</v>
      </c>
      <c r="I61" s="443">
        <v>18295.8</v>
      </c>
      <c r="J61" s="444">
        <v>86022</v>
      </c>
    </row>
    <row r="62" spans="1:12" s="131" customFormat="1" ht="12" customHeight="1">
      <c r="A62" s="1734" t="s">
        <v>346</v>
      </c>
      <c r="B62" s="1734"/>
      <c r="C62" s="1734"/>
      <c r="D62" s="1734"/>
      <c r="E62" s="1735"/>
      <c r="F62" s="386">
        <v>8462</v>
      </c>
      <c r="G62" s="443">
        <v>0</v>
      </c>
      <c r="H62" s="443">
        <v>0</v>
      </c>
      <c r="I62" s="443">
        <v>0</v>
      </c>
      <c r="J62" s="444">
        <v>8462</v>
      </c>
    </row>
    <row r="63" spans="1:12" s="131" customFormat="1" ht="12" customHeight="1">
      <c r="A63" s="1734" t="s">
        <v>347</v>
      </c>
      <c r="B63" s="1734"/>
      <c r="C63" s="1734"/>
      <c r="D63" s="1734"/>
      <c r="E63" s="1735"/>
      <c r="F63" s="386">
        <v>1051.0999999999999</v>
      </c>
      <c r="G63" s="443">
        <v>20.366</v>
      </c>
      <c r="H63" s="443">
        <v>157.65100000000001</v>
      </c>
      <c r="I63" s="443">
        <v>407.5</v>
      </c>
      <c r="J63" s="444">
        <v>1636.617</v>
      </c>
    </row>
    <row r="64" spans="1:12" s="132" customFormat="1" ht="12" customHeight="1">
      <c r="A64" s="1734" t="s">
        <v>1467</v>
      </c>
      <c r="B64" s="1734"/>
      <c r="C64" s="1734"/>
      <c r="D64" s="1734"/>
      <c r="E64" s="1735"/>
      <c r="F64" s="386">
        <v>5901.4</v>
      </c>
      <c r="G64" s="443">
        <v>13765.1</v>
      </c>
      <c r="H64" s="443">
        <v>4503.8</v>
      </c>
      <c r="I64" s="443">
        <v>2977.0499999999997</v>
      </c>
      <c r="J64" s="2008">
        <v>27147.35</v>
      </c>
    </row>
    <row r="65" spans="1:17" s="99" customFormat="1" ht="12" customHeight="1">
      <c r="A65" s="1736" t="s">
        <v>51</v>
      </c>
      <c r="B65" s="1736"/>
      <c r="C65" s="1736"/>
      <c r="D65" s="1736"/>
      <c r="E65" s="1737"/>
      <c r="F65" s="368">
        <v>135928.56899999999</v>
      </c>
      <c r="G65" s="368">
        <v>154964.67600000004</v>
      </c>
      <c r="H65" s="368">
        <v>133431.451</v>
      </c>
      <c r="I65" s="368">
        <v>31877.179999999997</v>
      </c>
      <c r="J65" s="368">
        <v>456201.87599999999</v>
      </c>
    </row>
    <row r="66" spans="1:17" s="251" customFormat="1" ht="10.5" customHeight="1">
      <c r="A66" s="264"/>
      <c r="B66" s="265"/>
      <c r="C66" s="265"/>
      <c r="D66" s="265"/>
      <c r="E66" s="265"/>
      <c r="F66" s="265"/>
      <c r="G66" s="265"/>
      <c r="H66" s="265"/>
      <c r="I66" s="265"/>
      <c r="J66" s="265"/>
      <c r="K66" s="254"/>
    </row>
    <row r="67" spans="1:17" s="243" customFormat="1" ht="9" customHeight="1">
      <c r="A67" s="1745" t="s">
        <v>1107</v>
      </c>
      <c r="B67" s="266"/>
      <c r="C67" s="266"/>
      <c r="D67" s="266"/>
      <c r="E67" s="266"/>
      <c r="F67" s="266"/>
      <c r="G67" s="266"/>
      <c r="H67" s="266"/>
      <c r="I67" s="266"/>
      <c r="J67" s="266"/>
      <c r="K67" s="242"/>
    </row>
    <row r="68" spans="1:17" s="251" customFormat="1" ht="11.1" customHeight="1">
      <c r="A68" s="1773"/>
      <c r="B68" s="1773"/>
      <c r="C68" s="1773"/>
      <c r="D68" s="1773"/>
      <c r="E68" s="1191" t="s">
        <v>3</v>
      </c>
      <c r="F68" s="319" t="s">
        <v>6</v>
      </c>
      <c r="G68" s="319" t="s">
        <v>2</v>
      </c>
      <c r="H68" s="319" t="s">
        <v>5</v>
      </c>
      <c r="I68" s="319" t="s">
        <v>3</v>
      </c>
      <c r="J68" s="319" t="s">
        <v>6</v>
      </c>
      <c r="K68" s="1740"/>
      <c r="L68" s="1740"/>
      <c r="M68" s="1740"/>
      <c r="N68" s="1740"/>
      <c r="O68" s="1740"/>
      <c r="P68" s="1740"/>
      <c r="Q68" s="250"/>
    </row>
    <row r="69" spans="1:17" s="251" customFormat="1" ht="11.1" customHeight="1">
      <c r="A69" s="1774" t="s">
        <v>1</v>
      </c>
      <c r="B69" s="1774"/>
      <c r="C69" s="1774"/>
      <c r="D69" s="1774"/>
      <c r="E69" s="2070" t="s">
        <v>1363</v>
      </c>
      <c r="F69" s="321" t="s">
        <v>1363</v>
      </c>
      <c r="G69" s="321" t="s">
        <v>1363</v>
      </c>
      <c r="H69" s="321" t="s">
        <v>1363</v>
      </c>
      <c r="I69" s="321" t="s">
        <v>1069</v>
      </c>
      <c r="J69" s="321" t="s">
        <v>1069</v>
      </c>
      <c r="K69" s="1740"/>
      <c r="L69" s="1740"/>
      <c r="M69" s="1740"/>
      <c r="N69" s="1740"/>
      <c r="O69" s="1740"/>
      <c r="P69" s="1740"/>
      <c r="Q69" s="250"/>
    </row>
    <row r="70" spans="1:17" s="251" customFormat="1" ht="12" customHeight="1">
      <c r="A70" s="1730" t="s">
        <v>17</v>
      </c>
      <c r="B70" s="1730"/>
      <c r="C70" s="1730"/>
      <c r="D70" s="1730"/>
      <c r="E70" s="1741">
        <v>19317.199000000001</v>
      </c>
      <c r="F70" s="1790">
        <v>182881.74285000001</v>
      </c>
      <c r="G70" s="1790">
        <v>187264.231</v>
      </c>
      <c r="H70" s="249">
        <v>304557.43199999997</v>
      </c>
      <c r="I70" s="1790">
        <v>50671.259250000003</v>
      </c>
      <c r="J70" s="1790">
        <v>201709.40900000001</v>
      </c>
      <c r="K70" s="266"/>
      <c r="L70" s="266"/>
      <c r="M70" s="266"/>
      <c r="N70" s="266"/>
      <c r="O70" s="266"/>
      <c r="P70" s="266"/>
      <c r="Q70" s="250"/>
    </row>
    <row r="71" spans="1:17" s="251" customFormat="1" ht="12" customHeight="1">
      <c r="A71" s="1732" t="s">
        <v>1465</v>
      </c>
      <c r="B71" s="1732"/>
      <c r="C71" s="1732"/>
      <c r="D71" s="1732"/>
      <c r="E71" s="1742">
        <v>212763.31</v>
      </c>
      <c r="F71" s="1791">
        <v>192163.05100000004</v>
      </c>
      <c r="G71" s="1791">
        <v>191522.63868</v>
      </c>
      <c r="H71" s="253">
        <v>115463.932</v>
      </c>
      <c r="I71" s="1791">
        <v>460.7</v>
      </c>
      <c r="J71" s="1791">
        <v>3742.3879999999999</v>
      </c>
      <c r="K71" s="266"/>
      <c r="L71" s="266"/>
      <c r="M71" s="266"/>
      <c r="N71" s="266"/>
      <c r="O71" s="266"/>
      <c r="P71" s="266"/>
      <c r="Q71" s="250"/>
    </row>
    <row r="72" spans="1:17" s="251" customFormat="1" ht="18" customHeight="1">
      <c r="A72" s="2637" t="s">
        <v>1466</v>
      </c>
      <c r="B72" s="2637"/>
      <c r="C72" s="2637"/>
      <c r="D72" s="2637"/>
      <c r="E72" s="1742">
        <v>90074.2</v>
      </c>
      <c r="F72" s="1791">
        <v>96449.038927709989</v>
      </c>
      <c r="G72" s="1791">
        <v>81965.810000000012</v>
      </c>
      <c r="H72" s="253">
        <v>89792.225999999995</v>
      </c>
      <c r="I72" s="1791">
        <v>283148.35100000002</v>
      </c>
      <c r="J72" s="1791">
        <v>119613.70000000001</v>
      </c>
      <c r="K72" s="266"/>
      <c r="L72" s="266"/>
      <c r="M72" s="266"/>
      <c r="N72" s="266"/>
      <c r="O72" s="266"/>
      <c r="P72" s="266"/>
      <c r="Q72" s="250"/>
    </row>
    <row r="73" spans="1:17" s="251" customFormat="1" ht="12" customHeight="1">
      <c r="A73" s="2637" t="s">
        <v>443</v>
      </c>
      <c r="B73" s="2637"/>
      <c r="C73" s="2637"/>
      <c r="D73" s="2637"/>
      <c r="E73" s="1742">
        <v>10779.2</v>
      </c>
      <c r="F73" s="1791">
        <v>6829.7410835699993</v>
      </c>
      <c r="G73" s="1791">
        <v>9957.1909999999989</v>
      </c>
      <c r="H73" s="253">
        <v>4901.713999999999</v>
      </c>
      <c r="I73" s="1791">
        <v>28608.438999999998</v>
      </c>
      <c r="J73" s="1791">
        <v>1759.9</v>
      </c>
      <c r="K73" s="266"/>
      <c r="L73" s="266"/>
      <c r="M73" s="266"/>
      <c r="N73" s="266"/>
      <c r="O73" s="266"/>
      <c r="P73" s="266"/>
      <c r="Q73" s="250"/>
    </row>
    <row r="74" spans="1:17" s="251" customFormat="1" ht="12" customHeight="1">
      <c r="A74" s="1734" t="s">
        <v>201</v>
      </c>
      <c r="B74" s="1734"/>
      <c r="C74" s="1734"/>
      <c r="D74" s="1734"/>
      <c r="E74" s="1742">
        <v>0</v>
      </c>
      <c r="F74" s="1791"/>
      <c r="G74" s="1791"/>
      <c r="H74" s="253"/>
      <c r="I74" s="1791"/>
      <c r="J74" s="1791"/>
      <c r="K74" s="266"/>
      <c r="L74" s="266"/>
      <c r="M74" s="266"/>
      <c r="N74" s="266"/>
      <c r="O74" s="266"/>
      <c r="P74" s="266"/>
      <c r="Q74" s="250"/>
    </row>
    <row r="75" spans="1:17" s="251" customFormat="1" ht="12" customHeight="1">
      <c r="A75" s="468" t="s">
        <v>1140</v>
      </c>
      <c r="B75" s="1734"/>
      <c r="C75" s="1734"/>
      <c r="D75" s="1734"/>
      <c r="E75" s="1742">
        <v>86022</v>
      </c>
      <c r="F75" s="1791">
        <v>93225.171645130002</v>
      </c>
      <c r="G75" s="1791">
        <v>90313.152999999991</v>
      </c>
      <c r="H75" s="253">
        <v>73754.195000000007</v>
      </c>
      <c r="I75" s="1791">
        <v>112608.897</v>
      </c>
      <c r="J75" s="1791">
        <v>64383.500000000007</v>
      </c>
      <c r="K75" s="266"/>
      <c r="L75" s="266"/>
      <c r="M75" s="266"/>
      <c r="N75" s="266"/>
      <c r="O75" s="266"/>
      <c r="P75" s="266"/>
      <c r="Q75" s="250"/>
    </row>
    <row r="76" spans="1:17" s="251" customFormat="1" ht="12" customHeight="1">
      <c r="A76" s="1734" t="s">
        <v>346</v>
      </c>
      <c r="B76" s="1734"/>
      <c r="C76" s="1734"/>
      <c r="D76" s="1734"/>
      <c r="E76" s="1742">
        <v>8462</v>
      </c>
      <c r="F76" s="1791">
        <v>33855</v>
      </c>
      <c r="G76" s="1791">
        <v>33300.445999999996</v>
      </c>
      <c r="H76" s="253">
        <v>34659.073999999993</v>
      </c>
      <c r="I76" s="1791">
        <v>27508</v>
      </c>
      <c r="J76" s="1791">
        <v>28003.4</v>
      </c>
      <c r="K76" s="266"/>
      <c r="L76" s="266"/>
      <c r="M76" s="266"/>
      <c r="N76" s="266"/>
      <c r="O76" s="266"/>
      <c r="P76" s="266"/>
      <c r="Q76" s="250"/>
    </row>
    <row r="77" spans="1:17" s="251" customFormat="1" ht="12" customHeight="1">
      <c r="A77" s="1734" t="s">
        <v>347</v>
      </c>
      <c r="B77" s="1734"/>
      <c r="C77" s="1734"/>
      <c r="D77" s="1734"/>
      <c r="E77" s="1742">
        <v>1636.617</v>
      </c>
      <c r="F77" s="1791">
        <v>1846.5583994099998</v>
      </c>
      <c r="G77" s="1791">
        <v>3026.2080000000001</v>
      </c>
      <c r="H77" s="253">
        <v>2167.2019999999998</v>
      </c>
      <c r="I77" s="1791">
        <v>7698.2629999999999</v>
      </c>
      <c r="J77" s="1791">
        <v>2254.5209999999997</v>
      </c>
      <c r="K77" s="266"/>
      <c r="L77" s="266"/>
      <c r="M77" s="266"/>
      <c r="N77" s="266"/>
      <c r="O77" s="266"/>
      <c r="P77" s="266"/>
      <c r="Q77" s="250"/>
    </row>
    <row r="78" spans="1:17" s="259" customFormat="1" ht="12" customHeight="1">
      <c r="A78" s="1734" t="s">
        <v>1467</v>
      </c>
      <c r="B78" s="1734"/>
      <c r="C78" s="1734"/>
      <c r="D78" s="1734"/>
      <c r="E78" s="1742">
        <v>27147.35</v>
      </c>
      <c r="F78" s="1791">
        <v>31088.549893517342</v>
      </c>
      <c r="G78" s="1791">
        <v>31624.57</v>
      </c>
      <c r="H78" s="253">
        <v>34712.239000000001</v>
      </c>
      <c r="I78" s="1791">
        <v>42778.324000000001</v>
      </c>
      <c r="J78" s="1791">
        <v>35436.800000000003</v>
      </c>
      <c r="K78" s="266"/>
      <c r="L78" s="266"/>
      <c r="M78" s="266"/>
      <c r="N78" s="266"/>
      <c r="O78" s="266"/>
      <c r="P78" s="266"/>
      <c r="Q78" s="258"/>
    </row>
    <row r="79" spans="1:17" s="259" customFormat="1" ht="12" customHeight="1">
      <c r="A79" s="256" t="s">
        <v>51</v>
      </c>
      <c r="B79" s="1772"/>
      <c r="C79" s="1772"/>
      <c r="D79" s="1772"/>
      <c r="E79" s="1743">
        <v>456201.87599999999</v>
      </c>
      <c r="F79" s="1792">
        <v>638338.8537993374</v>
      </c>
      <c r="G79" s="1792">
        <v>628974.24767999991</v>
      </c>
      <c r="H79" s="257">
        <v>660008.01399999997</v>
      </c>
      <c r="I79" s="1792">
        <v>553482.23325000005</v>
      </c>
      <c r="J79" s="1792">
        <v>456903.61800000007</v>
      </c>
      <c r="K79" s="1739"/>
      <c r="L79" s="1739"/>
      <c r="M79" s="1739"/>
      <c r="N79" s="1739"/>
      <c r="O79" s="1739"/>
      <c r="P79" s="1739"/>
      <c r="Q79" s="258"/>
    </row>
    <row r="80" spans="1:17" s="131" customFormat="1" ht="7.5" customHeight="1">
      <c r="E80" s="99"/>
      <c r="F80" s="99"/>
      <c r="G80" s="99"/>
      <c r="H80" s="99"/>
      <c r="I80" s="99"/>
      <c r="J80" s="99"/>
    </row>
    <row r="81" spans="1:11" s="131" customFormat="1" ht="12" customHeight="1">
      <c r="A81" s="1729" t="s">
        <v>376</v>
      </c>
      <c r="B81" s="1729"/>
      <c r="C81" s="1729"/>
      <c r="D81" s="1729"/>
      <c r="E81" s="1729"/>
      <c r="F81" s="1729"/>
      <c r="G81" s="1729"/>
      <c r="H81" s="1729"/>
      <c r="I81" s="1729"/>
      <c r="J81" s="1729"/>
    </row>
    <row r="82" spans="1:11" s="131" customFormat="1" ht="12" customHeight="1">
      <c r="A82" s="2140" t="s">
        <v>1719</v>
      </c>
      <c r="B82" s="2140"/>
      <c r="C82" s="2140"/>
      <c r="D82" s="2140"/>
      <c r="E82" s="2140"/>
      <c r="F82" s="2140"/>
      <c r="G82" s="2140"/>
      <c r="H82" s="2140"/>
      <c r="I82" s="2140"/>
      <c r="J82" s="2140"/>
    </row>
    <row r="83" spans="1:11" ht="12" customHeight="1">
      <c r="A83" s="1729" t="s">
        <v>1722</v>
      </c>
      <c r="B83" s="1729"/>
      <c r="C83" s="1729"/>
      <c r="D83" s="1729"/>
      <c r="E83" s="1729"/>
      <c r="F83" s="1729"/>
      <c r="G83" s="1729"/>
      <c r="H83" s="1729"/>
      <c r="I83" s="1729"/>
      <c r="J83" s="1729"/>
    </row>
    <row r="84" spans="1:11" s="485" customFormat="1" ht="18.75" customHeight="1">
      <c r="A84" s="644"/>
      <c r="B84" s="98"/>
      <c r="C84" s="98"/>
      <c r="D84" s="98"/>
      <c r="E84" s="98"/>
      <c r="F84" s="98"/>
      <c r="G84" s="98"/>
      <c r="H84" s="98"/>
      <c r="I84" s="98"/>
      <c r="J84" s="98"/>
    </row>
    <row r="85" spans="1:11" s="50" customFormat="1" ht="18.75" customHeight="1">
      <c r="A85" s="484" t="s">
        <v>1119</v>
      </c>
      <c r="B85" s="485"/>
      <c r="C85" s="485"/>
      <c r="D85" s="485"/>
      <c r="E85" s="485"/>
      <c r="F85" s="485"/>
      <c r="G85" s="485"/>
      <c r="H85" s="485"/>
      <c r="I85" s="485"/>
      <c r="J85" s="485"/>
    </row>
    <row r="86" spans="1:11" s="1756" customFormat="1" ht="11.25" customHeight="1">
      <c r="A86" s="50"/>
      <c r="B86" s="50"/>
      <c r="C86" s="50"/>
      <c r="D86" s="50"/>
      <c r="E86" s="50"/>
      <c r="F86" s="50"/>
      <c r="G86" s="50"/>
      <c r="H86" s="50"/>
      <c r="I86" s="50"/>
      <c r="J86" s="50"/>
      <c r="K86" s="50"/>
    </row>
    <row r="87" spans="1:11" s="251" customFormat="1" ht="11.1" customHeight="1">
      <c r="A87" s="1774" t="s">
        <v>50</v>
      </c>
      <c r="B87" s="1974" t="s">
        <v>1718</v>
      </c>
      <c r="C87" s="1775" t="s">
        <v>1118</v>
      </c>
      <c r="D87" s="1775" t="s">
        <v>51</v>
      </c>
      <c r="E87" s="1740"/>
      <c r="F87" s="1740"/>
      <c r="G87" s="1740"/>
      <c r="H87" s="1740"/>
      <c r="I87" s="250"/>
    </row>
    <row r="88" spans="1:11" s="251" customFormat="1" ht="12" customHeight="1">
      <c r="A88" s="2241" t="s">
        <v>1824</v>
      </c>
      <c r="B88" s="1742">
        <v>331</v>
      </c>
      <c r="C88" s="1742">
        <v>118</v>
      </c>
      <c r="D88" s="1742">
        <v>133</v>
      </c>
      <c r="E88" s="266"/>
      <c r="F88" s="266"/>
      <c r="G88" s="266"/>
      <c r="H88" s="266"/>
      <c r="I88" s="250"/>
    </row>
    <row r="89" spans="1:11" s="251" customFormat="1" ht="12" customHeight="1">
      <c r="A89" s="1999" t="s">
        <v>1749</v>
      </c>
      <c r="B89" s="2143">
        <v>447</v>
      </c>
      <c r="C89" s="2143">
        <v>188</v>
      </c>
      <c r="D89" s="2143">
        <v>121</v>
      </c>
      <c r="E89" s="266"/>
      <c r="F89" s="266"/>
      <c r="G89" s="266"/>
      <c r="H89" s="266"/>
      <c r="I89" s="250"/>
    </row>
    <row r="90" spans="1:11" s="131" customFormat="1" ht="7.5" customHeight="1">
      <c r="E90" s="99"/>
      <c r="F90" s="99"/>
      <c r="G90" s="99"/>
      <c r="H90" s="99"/>
      <c r="I90" s="99"/>
      <c r="J90" s="99"/>
    </row>
    <row r="91" spans="1:11" s="131" customFormat="1" ht="12" customHeight="1">
      <c r="A91" s="2196"/>
      <c r="B91" s="1973"/>
      <c r="C91" s="1973"/>
      <c r="D91" s="1973"/>
      <c r="E91" s="1973"/>
      <c r="F91" s="1973"/>
      <c r="G91" s="1973"/>
      <c r="H91" s="1973"/>
      <c r="I91" s="1973"/>
      <c r="J91" s="1973"/>
    </row>
    <row r="92" spans="1:11" ht="12" customHeight="1">
      <c r="A92" s="1973"/>
      <c r="B92" s="1973"/>
      <c r="C92" s="1973"/>
      <c r="D92" s="1973"/>
      <c r="E92" s="1973"/>
      <c r="F92" s="1973"/>
      <c r="G92" s="1973"/>
      <c r="H92" s="1973"/>
      <c r="I92" s="1973"/>
      <c r="J92" s="1973"/>
    </row>
  </sheetData>
  <mergeCells count="4">
    <mergeCell ref="A58:E58"/>
    <mergeCell ref="A59:E59"/>
    <mergeCell ref="A72:D72"/>
    <mergeCell ref="A73:D73"/>
  </mergeCells>
  <pageMargins left="0.70866141732283472" right="0.70866141732283472" top="0.6692913385826772" bottom="0.39370078740157483" header="0.51181102362204722" footer="0.51181102362204722"/>
  <pageSetup paperSize="9" scale="95" fitToHeight="0" orientation="portrait" r:id="rId1"/>
  <headerFooter scaleWithDoc="0">
    <oddHeader xml:space="preserve">&amp;L&amp;8FACT BOOK DNB - 4Q15&amp;C&amp;8CHAPTER 1&amp;R&amp;8FINANCIAL RESULTS DNB GROUP </oddHeader>
  </headerFooter>
  <rowBreaks count="1" manualBreakCount="1">
    <brk id="51"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M211"/>
  <sheetViews>
    <sheetView showGridLines="0" zoomScale="140" zoomScaleNormal="140" zoomScaleSheetLayoutView="130" workbookViewId="0"/>
  </sheetViews>
  <sheetFormatPr baseColWidth="10" defaultColWidth="10.85546875" defaultRowHeight="22.5" customHeight="1"/>
  <cols>
    <col min="1" max="1" width="35.28515625" style="62" customWidth="1"/>
    <col min="2" max="10" width="6.42578125" style="62" customWidth="1"/>
    <col min="11" max="18" width="8.140625" style="62" customWidth="1"/>
    <col min="19" max="23" width="10.42578125" style="62" customWidth="1"/>
    <col min="24" max="16384" width="10.85546875" style="62"/>
  </cols>
  <sheetData>
    <row r="1" spans="1:13" s="98" customFormat="1" ht="22.5" customHeight="1">
      <c r="A1" s="621"/>
      <c r="B1" s="622"/>
      <c r="C1" s="622"/>
      <c r="D1" s="622"/>
      <c r="E1" s="622"/>
      <c r="F1" s="622"/>
      <c r="G1" s="622"/>
      <c r="H1" s="622"/>
      <c r="I1" s="622"/>
      <c r="J1" s="622"/>
    </row>
    <row r="2" spans="1:13" s="485" customFormat="1" ht="18.75" customHeight="1">
      <c r="A2" s="484" t="s">
        <v>613</v>
      </c>
    </row>
    <row r="3" spans="1:13" s="50" customFormat="1" ht="41.25" customHeight="1">
      <c r="A3" s="2639" t="s">
        <v>1781</v>
      </c>
      <c r="B3" s="2639"/>
      <c r="C3" s="2639"/>
      <c r="D3" s="2639"/>
      <c r="E3" s="2639"/>
      <c r="F3" s="2639"/>
      <c r="G3" s="2639"/>
      <c r="H3" s="2639"/>
      <c r="I3" s="2639"/>
      <c r="J3" s="2639"/>
    </row>
    <row r="4" spans="1:13" s="83" customFormat="1" ht="13.5" customHeight="1">
      <c r="A4" s="173"/>
      <c r="B4" s="676" t="s">
        <v>3</v>
      </c>
      <c r="C4" s="165" t="s">
        <v>1747</v>
      </c>
      <c r="D4" s="165" t="s">
        <v>1661</v>
      </c>
      <c r="E4" s="165" t="s">
        <v>5</v>
      </c>
      <c r="F4" s="165" t="s">
        <v>3</v>
      </c>
      <c r="G4" s="165" t="s">
        <v>6</v>
      </c>
      <c r="H4" s="165" t="s">
        <v>2</v>
      </c>
      <c r="I4" s="165" t="s">
        <v>5</v>
      </c>
      <c r="J4" s="165" t="s">
        <v>3</v>
      </c>
    </row>
    <row r="5" spans="1:13" s="85" customFormat="1" ht="13.5" customHeight="1">
      <c r="A5" s="68" t="s">
        <v>1</v>
      </c>
      <c r="B5" s="2071" t="s">
        <v>1363</v>
      </c>
      <c r="C5" s="166" t="s">
        <v>1363</v>
      </c>
      <c r="D5" s="166" t="s">
        <v>1363</v>
      </c>
      <c r="E5" s="166" t="s">
        <v>1363</v>
      </c>
      <c r="F5" s="166" t="s">
        <v>1069</v>
      </c>
      <c r="G5" s="166" t="s">
        <v>1069</v>
      </c>
      <c r="H5" s="166" t="s">
        <v>1069</v>
      </c>
      <c r="I5" s="166" t="s">
        <v>1069</v>
      </c>
      <c r="J5" s="166" t="s">
        <v>213</v>
      </c>
      <c r="K5" s="84"/>
    </row>
    <row r="6" spans="1:13" s="85" customFormat="1" ht="12" customHeight="1">
      <c r="A6" s="2094" t="s">
        <v>1634</v>
      </c>
      <c r="B6" s="1233">
        <v>190078.44079767205</v>
      </c>
      <c r="C6" s="1655">
        <v>164180.83688182713</v>
      </c>
      <c r="D6" s="216">
        <v>162389.88510349797</v>
      </c>
      <c r="E6" s="216">
        <v>167910.02998672001</v>
      </c>
      <c r="F6" s="216">
        <v>158723</v>
      </c>
      <c r="G6" s="216">
        <v>137212</v>
      </c>
      <c r="H6" s="216">
        <v>137705.89918794698</v>
      </c>
      <c r="I6" s="216">
        <v>141421.763034598</v>
      </c>
      <c r="J6" s="216">
        <v>142226.991823116</v>
      </c>
      <c r="K6" s="84"/>
    </row>
    <row r="7" spans="1:13" s="88" customFormat="1" ht="12" customHeight="1">
      <c r="A7" s="2095" t="s">
        <v>1416</v>
      </c>
      <c r="B7" s="1234"/>
      <c r="C7" s="1656">
        <v>7978.2517755808749</v>
      </c>
      <c r="D7" s="217">
        <v>5711.5777395449995</v>
      </c>
      <c r="E7" s="217">
        <v>3263.763775938</v>
      </c>
      <c r="F7" s="217"/>
      <c r="G7" s="217">
        <v>7883.9981638465006</v>
      </c>
      <c r="H7" s="217">
        <v>5086.608734079</v>
      </c>
      <c r="I7" s="217">
        <v>2759.5281472715001</v>
      </c>
      <c r="J7" s="217"/>
      <c r="K7" s="87"/>
    </row>
    <row r="8" spans="1:13" s="85" customFormat="1" ht="12" customHeight="1">
      <c r="A8" s="2095" t="s">
        <v>1406</v>
      </c>
      <c r="B8" s="1234">
        <v>-540.9772325429916</v>
      </c>
      <c r="C8" s="1656">
        <v>-273.84904382079839</v>
      </c>
      <c r="D8" s="217">
        <v>-249.05287269198894</v>
      </c>
      <c r="E8" s="217">
        <v>-273.12295018002391</v>
      </c>
      <c r="F8" s="217">
        <v>149</v>
      </c>
      <c r="G8" s="217">
        <v>9</v>
      </c>
      <c r="H8" s="217"/>
      <c r="I8" s="217"/>
      <c r="J8" s="217"/>
      <c r="K8" s="84"/>
    </row>
    <row r="9" spans="1:13" s="85" customFormat="1" ht="12" customHeight="1">
      <c r="A9" s="2095" t="s">
        <v>1799</v>
      </c>
      <c r="B9" s="1234">
        <v>-402.57894501999999</v>
      </c>
      <c r="C9" s="1656">
        <v>-1248.8120900299998</v>
      </c>
      <c r="D9" s="217">
        <v>-1335.3869999999999</v>
      </c>
      <c r="E9" s="217">
        <v>-1252.7809999999999</v>
      </c>
      <c r="F9" s="217">
        <v>-1252.7809999999999</v>
      </c>
      <c r="G9" s="217">
        <v>-1012.895</v>
      </c>
      <c r="H9" s="217">
        <v>-1012.895</v>
      </c>
      <c r="I9" s="217">
        <v>-1012.895</v>
      </c>
      <c r="J9" s="217">
        <v>-1012.895</v>
      </c>
      <c r="K9" s="84"/>
    </row>
    <row r="10" spans="1:13" s="85" customFormat="1" ht="12" customHeight="1">
      <c r="A10" s="2096" t="s">
        <v>1650</v>
      </c>
      <c r="B10" s="1246">
        <v>-8271.9009282999996</v>
      </c>
      <c r="C10" s="1657">
        <v>-8197.9928813000006</v>
      </c>
      <c r="D10" s="218">
        <v>-8125.9821386100002</v>
      </c>
      <c r="E10" s="218">
        <v>-8063.6949999999997</v>
      </c>
      <c r="F10" s="218"/>
      <c r="G10" s="218"/>
      <c r="H10" s="218"/>
      <c r="I10" s="218"/>
      <c r="J10" s="218"/>
      <c r="K10" s="84"/>
      <c r="M10" s="2512"/>
    </row>
    <row r="11" spans="1:13" s="85" customFormat="1" ht="12" customHeight="1">
      <c r="A11" s="169" t="s">
        <v>1251</v>
      </c>
      <c r="B11" s="1236">
        <v>180862.98369180906</v>
      </c>
      <c r="C11" s="1658">
        <v>162438.43464225717</v>
      </c>
      <c r="D11" s="219">
        <v>158391.04083174097</v>
      </c>
      <c r="E11" s="219">
        <v>161584.19481247797</v>
      </c>
      <c r="F11" s="219">
        <v>157619.38813394902</v>
      </c>
      <c r="G11" s="219">
        <v>144091.82843076051</v>
      </c>
      <c r="H11" s="219">
        <v>141779.61292202599</v>
      </c>
      <c r="I11" s="219">
        <v>143168.39618186952</v>
      </c>
      <c r="J11" s="219">
        <v>141214.09682311601</v>
      </c>
      <c r="K11" s="86"/>
    </row>
    <row r="12" spans="1:13" s="85" customFormat="1" ht="12" customHeight="1">
      <c r="A12" s="167" t="s">
        <v>35</v>
      </c>
      <c r="B12" s="1247">
        <v>-17897.608538991746</v>
      </c>
      <c r="C12" s="1659">
        <v>-9660.1204246196176</v>
      </c>
      <c r="D12" s="220">
        <v>-9679.5246647044951</v>
      </c>
      <c r="E12" s="220">
        <v>-15897.65</v>
      </c>
      <c r="F12" s="220">
        <v>-15511.288185860505</v>
      </c>
      <c r="G12" s="220">
        <v>-8050.1453423619459</v>
      </c>
      <c r="H12" s="220">
        <v>-8834.3700381739454</v>
      </c>
      <c r="I12" s="220">
        <v>-13310.504000000001</v>
      </c>
      <c r="J12" s="220">
        <v>-13142.12328551021</v>
      </c>
      <c r="K12" s="84"/>
    </row>
    <row r="13" spans="1:13" s="1416" customFormat="1" ht="12" customHeight="1">
      <c r="A13" s="524" t="s">
        <v>314</v>
      </c>
      <c r="B13" s="1413">
        <v>162965.37515281732</v>
      </c>
      <c r="C13" s="1660">
        <v>152778.31421763755</v>
      </c>
      <c r="D13" s="1414">
        <v>148711.51616703649</v>
      </c>
      <c r="E13" s="1414">
        <v>145686.54481247798</v>
      </c>
      <c r="F13" s="1414">
        <v>142108.09994808852</v>
      </c>
      <c r="G13" s="1414">
        <v>136041.68308839857</v>
      </c>
      <c r="H13" s="1414">
        <v>132945.24288385204</v>
      </c>
      <c r="I13" s="1414">
        <v>129857.89218186952</v>
      </c>
      <c r="J13" s="1414">
        <v>128071.97353760579</v>
      </c>
      <c r="K13" s="1415"/>
    </row>
    <row r="14" spans="1:13" s="85" customFormat="1" ht="12" customHeight="1">
      <c r="A14" s="168" t="s">
        <v>1651</v>
      </c>
      <c r="B14" s="1246">
        <v>10266.981110000001</v>
      </c>
      <c r="C14" s="1657">
        <v>10266.981110000001</v>
      </c>
      <c r="D14" s="218">
        <v>10266.981110000001</v>
      </c>
      <c r="E14" s="218">
        <v>10266.981110000001</v>
      </c>
      <c r="F14" s="218">
        <v>4028.3967499999999</v>
      </c>
      <c r="G14" s="218">
        <v>3647.0279999999998</v>
      </c>
      <c r="H14" s="218">
        <v>3668.8676499999997</v>
      </c>
      <c r="I14" s="218">
        <v>3488</v>
      </c>
      <c r="J14" s="218">
        <v>3514.8176000000003</v>
      </c>
      <c r="K14" s="84"/>
    </row>
    <row r="15" spans="1:13" s="85" customFormat="1" ht="12" customHeight="1">
      <c r="A15" s="169" t="s">
        <v>150</v>
      </c>
      <c r="B15" s="1236">
        <v>173232.35626281731</v>
      </c>
      <c r="C15" s="1658">
        <v>163045.29532763755</v>
      </c>
      <c r="D15" s="219">
        <v>158978.49727703648</v>
      </c>
      <c r="E15" s="219">
        <v>155953.52592247797</v>
      </c>
      <c r="F15" s="219">
        <v>146136.49669808854</v>
      </c>
      <c r="G15" s="219">
        <v>139688.71108839856</v>
      </c>
      <c r="H15" s="219">
        <v>136614.11053385204</v>
      </c>
      <c r="I15" s="219">
        <v>133345.89218186954</v>
      </c>
      <c r="J15" s="219">
        <v>131586.79113760579</v>
      </c>
      <c r="K15" s="84"/>
    </row>
    <row r="16" spans="1:13" s="88" customFormat="1" ht="12" customHeight="1">
      <c r="A16" s="169" t="s">
        <v>151</v>
      </c>
      <c r="B16" s="1236">
        <v>27887.036500000002</v>
      </c>
      <c r="C16" s="1658">
        <v>27417.566120000003</v>
      </c>
      <c r="D16" s="219">
        <v>25416.490870000001</v>
      </c>
      <c r="E16" s="219">
        <v>22083.63262</v>
      </c>
      <c r="F16" s="219">
        <v>24114.573049999999</v>
      </c>
      <c r="G16" s="219">
        <v>21878.365099999999</v>
      </c>
      <c r="H16" s="219">
        <v>21148.43148029708</v>
      </c>
      <c r="I16" s="219">
        <v>20634.175060000001</v>
      </c>
      <c r="J16" s="219">
        <v>21165.419709999998</v>
      </c>
      <c r="K16" s="87"/>
    </row>
    <row r="17" spans="1:11" s="90" customFormat="1" ht="12" customHeight="1">
      <c r="A17" s="172" t="s">
        <v>1636</v>
      </c>
      <c r="B17" s="1248">
        <v>201119.39276281733</v>
      </c>
      <c r="C17" s="1661">
        <v>190462.86144763755</v>
      </c>
      <c r="D17" s="221">
        <v>184394.98814703649</v>
      </c>
      <c r="E17" s="221">
        <v>178037.15854247796</v>
      </c>
      <c r="F17" s="221">
        <v>170251.06974808854</v>
      </c>
      <c r="G17" s="221">
        <v>161567.07618839855</v>
      </c>
      <c r="H17" s="221">
        <v>157762.54201414913</v>
      </c>
      <c r="I17" s="221">
        <v>153980.06724186955</v>
      </c>
      <c r="J17" s="221">
        <v>152752.21084760578</v>
      </c>
      <c r="K17" s="89"/>
    </row>
    <row r="18" spans="1:11" s="88" customFormat="1" ht="12" customHeight="1">
      <c r="A18" s="467" t="s">
        <v>454</v>
      </c>
      <c r="B18" s="1236">
        <v>1310727.19403886</v>
      </c>
      <c r="C18" s="219">
        <v>1353168.9044236355</v>
      </c>
      <c r="D18" s="219">
        <v>1321018.506101022</v>
      </c>
      <c r="E18" s="219">
        <v>1333040.161150221</v>
      </c>
      <c r="F18" s="219">
        <v>1294134.7500614729</v>
      </c>
      <c r="G18" s="219">
        <v>1238488.622288119</v>
      </c>
      <c r="H18" s="219">
        <v>1259572.1403436533</v>
      </c>
      <c r="I18" s="219">
        <v>1246067.426844964</v>
      </c>
      <c r="J18" s="219">
        <v>1252293.689</v>
      </c>
      <c r="K18" s="87"/>
    </row>
    <row r="19" spans="1:11" s="88" customFormat="1" ht="12" customHeight="1">
      <c r="A19" s="171" t="s">
        <v>222</v>
      </c>
      <c r="B19" s="1234">
        <v>1048581.755231088</v>
      </c>
      <c r="C19" s="1656">
        <v>1082535.1235389083</v>
      </c>
      <c r="D19" s="217">
        <v>1056814.8048808177</v>
      </c>
      <c r="E19" s="217">
        <v>1066432.1289201768</v>
      </c>
      <c r="F19" s="217">
        <v>1035307.8000491783</v>
      </c>
      <c r="G19" s="217">
        <v>990790.89783049526</v>
      </c>
      <c r="H19" s="217">
        <v>1007657.7122749226</v>
      </c>
      <c r="I19" s="217">
        <v>996853.94147597125</v>
      </c>
      <c r="J19" s="217">
        <v>1001834.9512</v>
      </c>
      <c r="K19" s="87"/>
    </row>
    <row r="20" spans="1:11" s="88" customFormat="1" ht="12" customHeight="1">
      <c r="A20" s="171" t="s">
        <v>1261</v>
      </c>
      <c r="B20" s="1234">
        <v>80791.499420027991</v>
      </c>
      <c r="C20" s="1656">
        <v>83758.001885922989</v>
      </c>
      <c r="D20" s="217">
        <v>84516.247935378007</v>
      </c>
      <c r="E20" s="217">
        <v>85169.142269150005</v>
      </c>
      <c r="F20" s="217">
        <v>85351.198593557987</v>
      </c>
      <c r="G20" s="217">
        <v>88909.908504585997</v>
      </c>
      <c r="H20" s="217">
        <v>87600.752901419983</v>
      </c>
      <c r="I20" s="217">
        <v>90659.320318876009</v>
      </c>
      <c r="J20" s="217">
        <v>87278.833180649992</v>
      </c>
      <c r="K20" s="87"/>
    </row>
    <row r="21" spans="1:11" s="88" customFormat="1" ht="12" customHeight="1">
      <c r="A21" s="169" t="s">
        <v>508</v>
      </c>
      <c r="B21" s="1236">
        <v>1129373.254651116</v>
      </c>
      <c r="C21" s="1658">
        <v>1166293.1254248314</v>
      </c>
      <c r="D21" s="219">
        <v>1141331.0528161956</v>
      </c>
      <c r="E21" s="219">
        <v>1151601.2711893269</v>
      </c>
      <c r="F21" s="219">
        <v>1120658.9986427363</v>
      </c>
      <c r="G21" s="219">
        <v>1079700.8063350813</v>
      </c>
      <c r="H21" s="219">
        <v>1095258.4651763425</v>
      </c>
      <c r="I21" s="219">
        <v>1087513.2617948472</v>
      </c>
      <c r="J21" s="219">
        <v>1089113.7843806499</v>
      </c>
      <c r="K21" s="87"/>
    </row>
    <row r="22" spans="1:11" s="88" customFormat="1" ht="12" customHeight="1">
      <c r="A22" s="169" t="s">
        <v>224</v>
      </c>
      <c r="B22" s="1236">
        <v>90349.860372089533</v>
      </c>
      <c r="C22" s="1658">
        <v>93303.450033986519</v>
      </c>
      <c r="D22" s="219">
        <v>91306.484225295659</v>
      </c>
      <c r="E22" s="219">
        <v>92128.10169514615</v>
      </c>
      <c r="F22" s="219">
        <v>89652.719891418907</v>
      </c>
      <c r="G22" s="219">
        <v>86376.064506806506</v>
      </c>
      <c r="H22" s="219">
        <v>87620.677214107403</v>
      </c>
      <c r="I22" s="219">
        <v>87001.060943587785</v>
      </c>
      <c r="J22" s="219">
        <v>87129.102750451988</v>
      </c>
      <c r="K22" s="87"/>
    </row>
    <row r="23" spans="1:11" s="90" customFormat="1" ht="12" customHeight="1">
      <c r="A23" s="1417" t="s">
        <v>2007</v>
      </c>
      <c r="B23" s="1418">
        <v>14.42971794149312</v>
      </c>
      <c r="C23" s="1662">
        <v>13.099478243257831</v>
      </c>
      <c r="D23" s="1419">
        <v>13.029656540063103</v>
      </c>
      <c r="E23" s="1419">
        <v>12.650780124697935</v>
      </c>
      <c r="F23" s="1419">
        <v>12.680761955260245</v>
      </c>
      <c r="G23" s="1419">
        <v>12.599942714702253</v>
      </c>
      <c r="H23" s="1419">
        <v>12.138252943102991</v>
      </c>
      <c r="I23" s="1419">
        <v>11.940809987691575</v>
      </c>
      <c r="J23" s="1419">
        <v>11.759283132242874</v>
      </c>
      <c r="K23" s="89"/>
    </row>
    <row r="24" spans="1:11" s="88" customFormat="1" ht="12" customHeight="1">
      <c r="A24" s="171" t="s">
        <v>223</v>
      </c>
      <c r="B24" s="1249">
        <v>15.338804558137998</v>
      </c>
      <c r="C24" s="1663">
        <v>13.979787051239542</v>
      </c>
      <c r="D24" s="274">
        <v>13.929218598299103</v>
      </c>
      <c r="E24" s="274">
        <v>13.542319702402351</v>
      </c>
      <c r="F24" s="274">
        <v>13.040228729263658</v>
      </c>
      <c r="G24" s="274">
        <v>12.937724068444073</v>
      </c>
      <c r="H24" s="274">
        <v>12.473230281023797</v>
      </c>
      <c r="I24" s="274">
        <v>12.261541708631084</v>
      </c>
      <c r="J24" s="274">
        <v>12.082005849594099</v>
      </c>
      <c r="K24" s="87"/>
    </row>
    <row r="25" spans="1:11" s="88" customFormat="1" ht="12" customHeight="1">
      <c r="A25" s="168" t="s">
        <v>509</v>
      </c>
      <c r="B25" s="1250">
        <v>17.808053443318542</v>
      </c>
      <c r="C25" s="1664">
        <v>16.33061683170429</v>
      </c>
      <c r="D25" s="275">
        <v>16.156135215286408</v>
      </c>
      <c r="E25" s="275">
        <v>15.459965433827508</v>
      </c>
      <c r="F25" s="275">
        <v>15.192049495366986</v>
      </c>
      <c r="G25" s="275">
        <v>14.964059972949281</v>
      </c>
      <c r="H25" s="275">
        <v>14.404138112618789</v>
      </c>
      <c r="I25" s="275">
        <v>14.158913978459323</v>
      </c>
      <c r="J25" s="275">
        <v>14.025367508728385</v>
      </c>
      <c r="K25" s="87"/>
    </row>
    <row r="26" spans="1:11" s="88" customFormat="1" ht="12" customHeight="1">
      <c r="A26" s="338"/>
      <c r="B26" s="338"/>
      <c r="C26" s="2394"/>
      <c r="D26" s="2395"/>
      <c r="E26" s="2395"/>
      <c r="F26" s="2395"/>
      <c r="G26" s="2395"/>
      <c r="H26" s="2395"/>
      <c r="I26" s="2395"/>
      <c r="J26" s="2395"/>
      <c r="K26" s="87"/>
    </row>
    <row r="27" spans="1:11" s="88" customFormat="1" ht="12" customHeight="1">
      <c r="A27" s="2508" t="s">
        <v>1317</v>
      </c>
      <c r="B27" s="2097"/>
      <c r="C27" s="2097"/>
      <c r="D27" s="2097"/>
      <c r="E27" s="2097"/>
      <c r="F27" s="2097"/>
      <c r="G27" s="2097"/>
      <c r="H27" s="2097"/>
      <c r="I27" s="2097"/>
      <c r="J27" s="2097"/>
      <c r="K27" s="87"/>
    </row>
    <row r="28" spans="1:11" s="88" customFormat="1" ht="12" customHeight="1">
      <c r="A28" s="169" t="s">
        <v>1299</v>
      </c>
      <c r="B28" s="1236">
        <v>1016454.4565975977</v>
      </c>
      <c r="C28" s="1658">
        <v>1076948.22225665</v>
      </c>
      <c r="D28" s="219">
        <v>1065756.5514498516</v>
      </c>
      <c r="E28" s="219">
        <v>1095744.7371027677</v>
      </c>
      <c r="F28" s="219">
        <v>1026489</v>
      </c>
      <c r="G28" s="219">
        <v>973729.41353779298</v>
      </c>
      <c r="H28" s="219">
        <v>974198.4639337674</v>
      </c>
      <c r="I28" s="219">
        <v>978963.68281887611</v>
      </c>
      <c r="J28" s="219">
        <v>997998.54568065004</v>
      </c>
      <c r="K28" s="87"/>
    </row>
    <row r="29" spans="1:11" s="88" customFormat="1" ht="12" customHeight="1">
      <c r="A29" s="169" t="s">
        <v>1300</v>
      </c>
      <c r="B29" s="1236">
        <v>81316.356527807817</v>
      </c>
      <c r="C29" s="1658">
        <v>86155.857780531995</v>
      </c>
      <c r="D29" s="219">
        <v>85260.524115988126</v>
      </c>
      <c r="E29" s="219">
        <v>87659.578968221424</v>
      </c>
      <c r="F29" s="219">
        <v>82119.12</v>
      </c>
      <c r="G29" s="219">
        <v>77898.353083023438</v>
      </c>
      <c r="H29" s="219">
        <v>77935.87711470139</v>
      </c>
      <c r="I29" s="219">
        <v>78317.094625510086</v>
      </c>
      <c r="J29" s="219">
        <v>79839.883654452002</v>
      </c>
      <c r="K29" s="87"/>
    </row>
    <row r="30" spans="1:11" s="85" customFormat="1" ht="12" customHeight="1">
      <c r="A30" s="167" t="s">
        <v>1263</v>
      </c>
      <c r="B30" s="1251">
        <v>16.032727693311045</v>
      </c>
      <c r="C30" s="1665">
        <v>14.18622651119699</v>
      </c>
      <c r="D30" s="276">
        <v>13.95361032167523</v>
      </c>
      <c r="E30" s="276">
        <v>13.295664572178032</v>
      </c>
      <c r="F30" s="276">
        <v>13.844093794291856</v>
      </c>
      <c r="G30" s="276">
        <v>13.971199924435521</v>
      </c>
      <c r="H30" s="276">
        <v>13.646628259607949</v>
      </c>
      <c r="I30" s="276">
        <v>13.264832440765353</v>
      </c>
      <c r="J30" s="276">
        <v>12.832881780429728</v>
      </c>
      <c r="K30" s="84"/>
    </row>
    <row r="31" spans="1:11" s="85" customFormat="1" ht="12" customHeight="1">
      <c r="A31" s="171" t="s">
        <v>1297</v>
      </c>
      <c r="B31" s="1252">
        <v>17.042805522510289</v>
      </c>
      <c r="C31" s="1666">
        <v>15.13956678307064</v>
      </c>
      <c r="D31" s="277">
        <v>14.916961763994102</v>
      </c>
      <c r="E31" s="277">
        <v>14.232651149649229</v>
      </c>
      <c r="F31" s="277">
        <v>14.23653801434682</v>
      </c>
      <c r="G31" s="277">
        <v>14.345742168851192</v>
      </c>
      <c r="H31" s="277">
        <v>14.023231979058014</v>
      </c>
      <c r="I31" s="277">
        <v>13.621127578288384</v>
      </c>
      <c r="J31" s="277">
        <v>13.185068425912547</v>
      </c>
      <c r="K31" s="84"/>
    </row>
    <row r="32" spans="1:11" s="85" customFormat="1" ht="12" customHeight="1">
      <c r="A32" s="168" t="s">
        <v>1298</v>
      </c>
      <c r="B32" s="1253">
        <v>19.786365385816605</v>
      </c>
      <c r="C32" s="1667">
        <v>17.685424193239246</v>
      </c>
      <c r="D32" s="278">
        <v>17.301792599462438</v>
      </c>
      <c r="E32" s="278">
        <v>16.248050528010907</v>
      </c>
      <c r="F32" s="278">
        <v>16.585766603255227</v>
      </c>
      <c r="G32" s="278">
        <v>16.592605085368277</v>
      </c>
      <c r="H32" s="278">
        <v>16.194086508524293</v>
      </c>
      <c r="I32" s="278">
        <v>15.728884528023734</v>
      </c>
      <c r="J32" s="278">
        <v>15.305855054470694</v>
      </c>
      <c r="K32" s="84"/>
    </row>
    <row r="33" spans="1:11" s="88" customFormat="1" ht="12" hidden="1" customHeight="1">
      <c r="A33" s="211" t="s">
        <v>225</v>
      </c>
      <c r="B33" s="1236">
        <v>1007454.4565975977</v>
      </c>
      <c r="C33" s="1658">
        <v>1014875.62054657</v>
      </c>
      <c r="D33" s="219">
        <v>1002545</v>
      </c>
      <c r="E33" s="219">
        <v>1026088</v>
      </c>
      <c r="F33" s="219">
        <v>969260</v>
      </c>
      <c r="G33" s="219">
        <v>923211.70624053106</v>
      </c>
      <c r="H33" s="219">
        <v>925615</v>
      </c>
      <c r="I33" s="219">
        <v>921566</v>
      </c>
      <c r="J33" s="219">
        <v>939056.906840657</v>
      </c>
      <c r="K33" s="87"/>
    </row>
    <row r="34" spans="1:11" s="88" customFormat="1" ht="12" hidden="1" customHeight="1">
      <c r="A34" s="211" t="s">
        <v>226</v>
      </c>
      <c r="B34" s="1236">
        <v>80596.356527807817</v>
      </c>
      <c r="C34" s="1658">
        <v>81190.049643725608</v>
      </c>
      <c r="D34" s="219">
        <v>80203.600000000006</v>
      </c>
      <c r="E34" s="219">
        <v>82087.040000000008</v>
      </c>
      <c r="F34" s="219">
        <v>77540.800000000003</v>
      </c>
      <c r="G34" s="219">
        <v>73856.936499242482</v>
      </c>
      <c r="H34" s="219">
        <v>74049.2</v>
      </c>
      <c r="I34" s="219">
        <v>73725.279999999999</v>
      </c>
      <c r="J34" s="219">
        <v>75124.552547252562</v>
      </c>
      <c r="K34" s="87"/>
    </row>
    <row r="35" spans="1:11" s="85" customFormat="1" ht="12" hidden="1" customHeight="1">
      <c r="A35" s="167" t="s">
        <v>1262</v>
      </c>
      <c r="B35" s="1251">
        <v>16.175954564059243</v>
      </c>
      <c r="C35" s="1665">
        <v>15.053895386250138</v>
      </c>
      <c r="D35" s="276">
        <v>14.833402156257399</v>
      </c>
      <c r="E35" s="276">
        <v>14.198250521639272</v>
      </c>
      <c r="F35" s="276">
        <v>14.661504647678489</v>
      </c>
      <c r="G35" s="276">
        <v>14.735697367008324</v>
      </c>
      <c r="H35" s="276">
        <v>14.362909296397753</v>
      </c>
      <c r="I35" s="276">
        <v>14.091002943019765</v>
      </c>
      <c r="J35" s="276">
        <v>13.63836127551507</v>
      </c>
      <c r="K35" s="84"/>
    </row>
    <row r="36" spans="1:11" s="85" customFormat="1" ht="12" hidden="1" customHeight="1">
      <c r="A36" s="171" t="s">
        <v>227</v>
      </c>
      <c r="B36" s="1252">
        <v>17.042805522510289</v>
      </c>
      <c r="C36" s="1666">
        <v>16.065544587604546</v>
      </c>
      <c r="D36" s="277">
        <v>15.857494060237901</v>
      </c>
      <c r="E36" s="277">
        <v>15.198845120737985</v>
      </c>
      <c r="F36" s="277">
        <v>15.077120349347805</v>
      </c>
      <c r="G36" s="277">
        <v>15.130734385640951</v>
      </c>
      <c r="H36" s="277">
        <v>14.759280103914914</v>
      </c>
      <c r="I36" s="277">
        <v>14.469489128491016</v>
      </c>
      <c r="J36" s="277">
        <v>14.012653565406763</v>
      </c>
      <c r="K36" s="84"/>
    </row>
    <row r="37" spans="1:11" s="85" customFormat="1" ht="12" hidden="1" customHeight="1">
      <c r="A37" s="168" t="s">
        <v>228</v>
      </c>
      <c r="B37" s="1253">
        <v>19.786365385816605</v>
      </c>
      <c r="C37" s="1667">
        <v>18.76711368286314</v>
      </c>
      <c r="D37" s="278">
        <v>18.392691334752101</v>
      </c>
      <c r="E37" s="278">
        <v>17.351061365348581</v>
      </c>
      <c r="F37" s="278">
        <v>17.56505682150182</v>
      </c>
      <c r="G37" s="278">
        <v>17.500544576750016</v>
      </c>
      <c r="H37" s="278">
        <v>17.044077938899989</v>
      </c>
      <c r="I37" s="278">
        <v>16.708523018630196</v>
      </c>
      <c r="J37" s="278">
        <v>16.266555278478496</v>
      </c>
      <c r="K37" s="84"/>
    </row>
    <row r="38" spans="1:11" s="88" customFormat="1" ht="12" customHeight="1">
      <c r="A38" s="167" t="s">
        <v>1838</v>
      </c>
      <c r="B38" s="2396">
        <v>975189.41967756976</v>
      </c>
      <c r="C38" s="2397"/>
      <c r="D38" s="2398"/>
      <c r="E38" s="2398"/>
      <c r="F38" s="2398"/>
      <c r="G38" s="2398"/>
      <c r="H38" s="2398"/>
      <c r="I38" s="2398"/>
      <c r="J38" s="2398"/>
      <c r="K38" s="87"/>
    </row>
    <row r="39" spans="1:11" s="88" customFormat="1" ht="12" customHeight="1">
      <c r="A39" s="168" t="s">
        <v>1839</v>
      </c>
      <c r="B39" s="1246">
        <v>78015.153574205586</v>
      </c>
      <c r="C39" s="1657"/>
      <c r="D39" s="218"/>
      <c r="E39" s="218"/>
      <c r="F39" s="218"/>
      <c r="G39" s="218"/>
      <c r="H39" s="218"/>
      <c r="I39" s="218"/>
      <c r="J39" s="218"/>
      <c r="K39" s="87"/>
    </row>
    <row r="40" spans="1:11" s="85" customFormat="1" ht="12" customHeight="1">
      <c r="A40" s="169" t="s">
        <v>2006</v>
      </c>
      <c r="B40" s="1537">
        <v>16.237709076272854</v>
      </c>
      <c r="C40" s="1668">
        <v>15.4</v>
      </c>
      <c r="D40" s="1538">
        <v>15.2</v>
      </c>
      <c r="E40" s="1538">
        <v>14.6</v>
      </c>
      <c r="F40" s="1538">
        <v>15.08</v>
      </c>
      <c r="G40" s="1538">
        <v>15</v>
      </c>
      <c r="H40" s="1538">
        <v>14.4</v>
      </c>
      <c r="I40" s="1538">
        <v>14.22</v>
      </c>
      <c r="J40" s="1538">
        <v>13.63</v>
      </c>
      <c r="K40" s="84"/>
    </row>
    <row r="41" spans="1:11" s="85" customFormat="1" ht="12" customHeight="1"/>
    <row r="42" spans="1:11" s="85" customFormat="1" ht="12" customHeight="1">
      <c r="A42" s="169" t="s">
        <v>975</v>
      </c>
      <c r="B42" s="1537">
        <v>6.7</v>
      </c>
      <c r="C42" s="1668">
        <v>5.7263467506465453</v>
      </c>
      <c r="D42" s="1538">
        <v>5.8</v>
      </c>
      <c r="E42" s="1538">
        <v>5.73</v>
      </c>
      <c r="F42" s="1538">
        <v>5.97</v>
      </c>
      <c r="G42" s="1538">
        <v>5.7317003610452399</v>
      </c>
      <c r="H42" s="1538">
        <v>5.33</v>
      </c>
      <c r="I42" s="1538">
        <v>5.07</v>
      </c>
      <c r="J42" s="498">
        <v>5.28</v>
      </c>
      <c r="K42" s="84"/>
    </row>
    <row r="43" spans="1:11" ht="7.5" customHeight="1"/>
    <row r="44" spans="1:11" ht="15.75" customHeight="1">
      <c r="A44" s="2644" t="s">
        <v>1657</v>
      </c>
      <c r="B44" s="2644"/>
      <c r="C44" s="2644"/>
      <c r="D44" s="2644"/>
      <c r="E44" s="2644"/>
      <c r="F44" s="2644"/>
      <c r="G44" s="2644"/>
      <c r="H44" s="2644"/>
      <c r="I44" s="2644"/>
      <c r="J44" s="2644"/>
    </row>
    <row r="45" spans="1:11" ht="22.5" customHeight="1">
      <c r="A45" s="2638" t="s">
        <v>1287</v>
      </c>
      <c r="B45" s="2638"/>
      <c r="C45" s="2638"/>
      <c r="D45" s="2638"/>
      <c r="E45" s="2638"/>
      <c r="F45" s="2638"/>
      <c r="G45" s="2638"/>
      <c r="H45" s="2638"/>
      <c r="I45" s="2638"/>
      <c r="J45" s="2638"/>
    </row>
    <row r="46" spans="1:11" ht="8.25" customHeight="1">
      <c r="A46" s="293"/>
      <c r="B46" s="285"/>
    </row>
    <row r="47" spans="1:11" ht="14.25" customHeight="1">
      <c r="A47" s="294" t="s">
        <v>1317</v>
      </c>
      <c r="B47" s="285"/>
    </row>
    <row r="48" spans="1:11" ht="32.25" customHeight="1">
      <c r="A48" s="2638" t="s">
        <v>2021</v>
      </c>
      <c r="B48" s="2638"/>
      <c r="C48" s="2638"/>
      <c r="D48" s="2638"/>
      <c r="E48" s="2638"/>
      <c r="F48" s="2638"/>
      <c r="G48" s="2638"/>
      <c r="H48" s="2638"/>
      <c r="I48" s="2638"/>
      <c r="J48" s="2638"/>
    </row>
    <row r="49" spans="1:11" s="98" customFormat="1" ht="22.5" customHeight="1">
      <c r="A49" s="621"/>
      <c r="B49" s="622"/>
      <c r="C49" s="622"/>
      <c r="D49" s="622"/>
      <c r="E49" s="622"/>
      <c r="F49" s="622"/>
      <c r="G49" s="622"/>
      <c r="H49" s="622"/>
      <c r="I49" s="622"/>
      <c r="J49" s="622"/>
    </row>
    <row r="50" spans="1:11" s="485" customFormat="1" ht="18.75" customHeight="1">
      <c r="A50" s="484" t="s">
        <v>969</v>
      </c>
    </row>
    <row r="51" spans="1:11" s="50" customFormat="1" ht="12.75" customHeight="1"/>
    <row r="52" spans="1:11" s="83" customFormat="1" ht="11.1" customHeight="1">
      <c r="A52" s="173"/>
      <c r="B52" s="676" t="s">
        <v>3</v>
      </c>
      <c r="C52" s="165" t="s">
        <v>1747</v>
      </c>
      <c r="D52" s="165" t="s">
        <v>1661</v>
      </c>
      <c r="E52" s="165" t="s">
        <v>5</v>
      </c>
      <c r="F52" s="165" t="s">
        <v>3</v>
      </c>
      <c r="G52" s="165" t="s">
        <v>6</v>
      </c>
      <c r="H52" s="165" t="s">
        <v>2</v>
      </c>
      <c r="I52" s="165" t="s">
        <v>5</v>
      </c>
      <c r="J52" s="165" t="s">
        <v>3</v>
      </c>
    </row>
    <row r="53" spans="1:11" s="85" customFormat="1" ht="11.1" customHeight="1">
      <c r="A53" s="68" t="s">
        <v>1</v>
      </c>
      <c r="B53" s="2071" t="s">
        <v>1363</v>
      </c>
      <c r="C53" s="166" t="s">
        <v>1363</v>
      </c>
      <c r="D53" s="166" t="s">
        <v>1363</v>
      </c>
      <c r="E53" s="166" t="s">
        <v>1363</v>
      </c>
      <c r="F53" s="166" t="s">
        <v>1069</v>
      </c>
      <c r="G53" s="166" t="s">
        <v>1069</v>
      </c>
      <c r="H53" s="166" t="s">
        <v>1069</v>
      </c>
      <c r="I53" s="166" t="s">
        <v>1069</v>
      </c>
      <c r="J53" s="166" t="s">
        <v>213</v>
      </c>
      <c r="K53" s="84"/>
    </row>
    <row r="54" spans="1:11" s="85" customFormat="1" ht="12" customHeight="1">
      <c r="A54" s="167" t="s">
        <v>229</v>
      </c>
      <c r="B54" s="1231"/>
      <c r="C54" s="1669"/>
      <c r="D54" s="213"/>
      <c r="E54" s="213"/>
      <c r="F54" s="213"/>
      <c r="G54" s="213"/>
      <c r="H54" s="213"/>
      <c r="I54" s="213"/>
      <c r="J54" s="213"/>
      <c r="K54" s="84"/>
    </row>
    <row r="55" spans="1:11" s="85" customFormat="1" ht="12" customHeight="1">
      <c r="A55" s="170" t="s">
        <v>188</v>
      </c>
      <c r="B55" s="1173">
        <v>33420.828353600002</v>
      </c>
      <c r="C55" s="339">
        <v>29401.733920000002</v>
      </c>
      <c r="D55" s="340">
        <v>28367.029440000002</v>
      </c>
      <c r="E55" s="340">
        <v>29545.355520000001</v>
      </c>
      <c r="F55" s="340">
        <v>29699.22696</v>
      </c>
      <c r="G55" s="340">
        <v>27237.016</v>
      </c>
      <c r="H55" s="340">
        <v>26330.931280000001</v>
      </c>
      <c r="I55" s="340">
        <v>27130.51928</v>
      </c>
      <c r="J55" s="340">
        <v>30362.238719999998</v>
      </c>
      <c r="K55" s="84"/>
    </row>
    <row r="56" spans="1:11" s="85" customFormat="1" ht="12" customHeight="1">
      <c r="A56" s="170" t="s">
        <v>232</v>
      </c>
      <c r="B56" s="1173">
        <v>467.50338880000004</v>
      </c>
      <c r="C56" s="339">
        <v>182.51848000000001</v>
      </c>
      <c r="D56" s="340">
        <v>209.8296</v>
      </c>
      <c r="E56" s="340">
        <v>176.00512000000001</v>
      </c>
      <c r="F56" s="340">
        <v>179.08176</v>
      </c>
      <c r="G56" s="340">
        <v>273.84032000000002</v>
      </c>
      <c r="H56" s="340">
        <v>280.25640000000004</v>
      </c>
      <c r="I56" s="340">
        <v>261.09496000000001</v>
      </c>
      <c r="J56" s="340">
        <v>153.23504</v>
      </c>
      <c r="K56" s="84"/>
    </row>
    <row r="57" spans="1:11" s="85" customFormat="1" ht="12" customHeight="1">
      <c r="A57" s="473" t="s">
        <v>2018</v>
      </c>
      <c r="B57" s="1173">
        <v>12240.6373848</v>
      </c>
      <c r="C57" s="339">
        <v>12921.7212</v>
      </c>
      <c r="D57" s="340">
        <v>13072.78184</v>
      </c>
      <c r="E57" s="340">
        <v>12947.449919999999</v>
      </c>
      <c r="F57" s="340">
        <v>8705.0364000000009</v>
      </c>
      <c r="G57" s="340">
        <v>8803.9183200000007</v>
      </c>
      <c r="H57" s="340">
        <v>8697.4235200000003</v>
      </c>
      <c r="I57" s="340">
        <v>8424.4804800000002</v>
      </c>
      <c r="J57" s="340">
        <v>4883.8765599999997</v>
      </c>
      <c r="K57" s="84"/>
    </row>
    <row r="58" spans="1:11" s="85" customFormat="1" ht="12" customHeight="1">
      <c r="A58" s="473" t="s">
        <v>233</v>
      </c>
      <c r="B58" s="1173">
        <v>1965.458104</v>
      </c>
      <c r="C58" s="339">
        <v>2001.1179999999999</v>
      </c>
      <c r="D58" s="340">
        <v>2014.6738400000002</v>
      </c>
      <c r="E58" s="340">
        <v>2029.79856</v>
      </c>
      <c r="F58" s="340">
        <v>2015.60176</v>
      </c>
      <c r="G58" s="340">
        <v>1995.8755200000001</v>
      </c>
      <c r="H58" s="340">
        <v>1955.9816799999999</v>
      </c>
      <c r="I58" s="340">
        <v>1993.6133600000001</v>
      </c>
      <c r="J58" s="340">
        <v>1984.0313600000002</v>
      </c>
      <c r="K58" s="84"/>
    </row>
    <row r="59" spans="1:11" s="85" customFormat="1" ht="12" customHeight="1">
      <c r="A59" s="136" t="s">
        <v>234</v>
      </c>
      <c r="B59" s="1185">
        <v>1200.5618144</v>
      </c>
      <c r="C59" s="366">
        <v>1694.9476000000002</v>
      </c>
      <c r="D59" s="350">
        <v>1452.1040800000001</v>
      </c>
      <c r="E59" s="350">
        <v>1535.8392799999999</v>
      </c>
      <c r="F59" s="350">
        <v>1819.7319199999999</v>
      </c>
      <c r="G59" s="350">
        <v>1839.2423999999999</v>
      </c>
      <c r="H59" s="350">
        <v>2234.1385599999999</v>
      </c>
      <c r="I59" s="350">
        <v>2270.2970399999999</v>
      </c>
      <c r="J59" s="350">
        <v>2379.91336</v>
      </c>
      <c r="K59" s="84"/>
    </row>
    <row r="60" spans="1:11" s="85" customFormat="1" ht="12" customHeight="1">
      <c r="A60" s="169" t="s">
        <v>235</v>
      </c>
      <c r="B60" s="1174">
        <v>49294.989045599999</v>
      </c>
      <c r="C60" s="342">
        <v>46202.039199999999</v>
      </c>
      <c r="D60" s="448">
        <v>45116.418800000007</v>
      </c>
      <c r="E60" s="448">
        <v>46234.448400000001</v>
      </c>
      <c r="F60" s="448">
        <v>42418.678799999994</v>
      </c>
      <c r="G60" s="448">
        <v>40149.892560000008</v>
      </c>
      <c r="H60" s="448">
        <v>39498.731439999996</v>
      </c>
      <c r="I60" s="448">
        <v>40080.005120000002</v>
      </c>
      <c r="J60" s="448">
        <v>39763.295039999997</v>
      </c>
      <c r="K60" s="86"/>
    </row>
    <row r="61" spans="1:11" s="85" customFormat="1" ht="12" customHeight="1">
      <c r="A61" s="167" t="s">
        <v>230</v>
      </c>
      <c r="B61" s="1172"/>
      <c r="C61" s="336"/>
      <c r="D61" s="337"/>
      <c r="E61" s="337"/>
      <c r="F61" s="337"/>
      <c r="G61" s="337"/>
      <c r="H61" s="337"/>
      <c r="I61" s="337"/>
      <c r="J61" s="337"/>
      <c r="K61" s="84"/>
    </row>
    <row r="62" spans="1:11" s="85" customFormat="1" ht="12" customHeight="1">
      <c r="A62" s="170" t="s">
        <v>236</v>
      </c>
      <c r="B62" s="1173">
        <v>32.868125836800004</v>
      </c>
      <c r="C62" s="339">
        <v>6.3087464970000005</v>
      </c>
      <c r="D62" s="340">
        <v>18.226294683999999</v>
      </c>
      <c r="E62" s="340">
        <v>17.814122348000001</v>
      </c>
      <c r="F62" s="340">
        <v>18.350758009</v>
      </c>
      <c r="G62" s="340">
        <v>18.037174566000001</v>
      </c>
      <c r="H62" s="340">
        <v>27.129879283999998</v>
      </c>
      <c r="I62" s="340">
        <v>23.132334234000002</v>
      </c>
      <c r="J62" s="340">
        <v>3.5082357900000001</v>
      </c>
      <c r="K62" s="84"/>
    </row>
    <row r="63" spans="1:11" s="85" customFormat="1" ht="12" customHeight="1">
      <c r="A63" s="170" t="s">
        <v>237</v>
      </c>
      <c r="B63" s="1173">
        <v>2229.8305477432004</v>
      </c>
      <c r="C63" s="339">
        <v>2803.0787883509997</v>
      </c>
      <c r="D63" s="340">
        <v>2550.6077072529997</v>
      </c>
      <c r="E63" s="340">
        <v>2558.5632718389998</v>
      </c>
      <c r="F63" s="340">
        <v>2730.0205539696803</v>
      </c>
      <c r="G63" s="340">
        <v>2568.7739892640002</v>
      </c>
      <c r="H63" s="340">
        <v>2110.161826606</v>
      </c>
      <c r="I63" s="340">
        <v>2108.1317950920002</v>
      </c>
      <c r="J63" s="340">
        <v>1836.805454245</v>
      </c>
      <c r="K63" s="84"/>
    </row>
    <row r="64" spans="1:11" s="85" customFormat="1" ht="12" customHeight="1">
      <c r="A64" s="170" t="s">
        <v>188</v>
      </c>
      <c r="B64" s="1173">
        <v>9656.8124457907215</v>
      </c>
      <c r="C64" s="339">
        <v>16687.359739416639</v>
      </c>
      <c r="D64" s="340">
        <v>16536.945964823</v>
      </c>
      <c r="E64" s="340">
        <v>17882.919892040998</v>
      </c>
      <c r="F64" s="340">
        <v>16153.172391029</v>
      </c>
      <c r="G64" s="340">
        <v>14676.511503537999</v>
      </c>
      <c r="H64" s="340">
        <v>15405.748723292001</v>
      </c>
      <c r="I64" s="340">
        <v>15116.914699444</v>
      </c>
      <c r="J64" s="340">
        <v>17054.555780728999</v>
      </c>
      <c r="K64" s="84"/>
    </row>
    <row r="65" spans="1:11" s="85" customFormat="1" ht="12" customHeight="1">
      <c r="A65" s="473" t="s">
        <v>2018</v>
      </c>
      <c r="B65" s="1173">
        <v>1763.6970962512003</v>
      </c>
      <c r="C65" s="339">
        <v>1735.4238116260001</v>
      </c>
      <c r="D65" s="340">
        <v>1595.4230895400001</v>
      </c>
      <c r="E65" s="340">
        <v>1618.0068659240001</v>
      </c>
      <c r="F65" s="340">
        <v>1657.170503802</v>
      </c>
      <c r="G65" s="340">
        <v>1518.0079017070002</v>
      </c>
      <c r="H65" s="340">
        <v>1690.765211359</v>
      </c>
      <c r="I65" s="340">
        <v>1695.5723887680001</v>
      </c>
      <c r="J65" s="340">
        <v>1866.512811676</v>
      </c>
      <c r="K65" s="84"/>
    </row>
    <row r="66" spans="1:11" s="85" customFormat="1" ht="12" customHeight="1">
      <c r="A66" s="473" t="s">
        <v>238</v>
      </c>
      <c r="B66" s="1173">
        <v>2641.8950542000002</v>
      </c>
      <c r="C66" s="339">
        <v>2821.4979562010003</v>
      </c>
      <c r="D66" s="340">
        <v>3028.7594674659999</v>
      </c>
      <c r="E66" s="340">
        <v>2874.8942805050001</v>
      </c>
      <c r="F66" s="340">
        <v>2757.3051218730002</v>
      </c>
      <c r="G66" s="340">
        <v>2635.134935688</v>
      </c>
      <c r="H66" s="340">
        <v>2523.1524401949996</v>
      </c>
      <c r="I66" s="340">
        <v>2271.9154943779999</v>
      </c>
      <c r="J66" s="340">
        <v>2249.4826630370003</v>
      </c>
      <c r="K66" s="84"/>
    </row>
    <row r="67" spans="1:11" s="85" customFormat="1" ht="12" customHeight="1">
      <c r="A67" s="170" t="s">
        <v>239</v>
      </c>
      <c r="B67" s="1173">
        <v>275.53233913280013</v>
      </c>
      <c r="C67" s="339">
        <v>188.04736436499999</v>
      </c>
      <c r="D67" s="340">
        <v>207.24188068199999</v>
      </c>
      <c r="E67" s="340">
        <v>244.05005048800001</v>
      </c>
      <c r="F67" s="340">
        <v>240.59380194400001</v>
      </c>
      <c r="G67" s="340">
        <v>361.42462502199999</v>
      </c>
      <c r="H67" s="340">
        <v>566.02886828800001</v>
      </c>
      <c r="I67" s="340">
        <v>467.99162150399997</v>
      </c>
      <c r="J67" s="340">
        <v>321.03085632</v>
      </c>
      <c r="K67" s="84"/>
    </row>
    <row r="68" spans="1:11" s="85" customFormat="1" ht="12" customHeight="1">
      <c r="A68" s="170" t="s">
        <v>234</v>
      </c>
      <c r="B68" s="1173">
        <v>59.825760000000002</v>
      </c>
      <c r="C68" s="339">
        <v>63.558336000000004</v>
      </c>
      <c r="D68" s="340">
        <v>60.806815999999998</v>
      </c>
      <c r="E68" s="340">
        <v>64.628351999999992</v>
      </c>
      <c r="F68" s="340">
        <v>66.154399999999995</v>
      </c>
      <c r="G68" s="340">
        <v>63.570303999999993</v>
      </c>
      <c r="H68" s="340">
        <v>40.145120000000006</v>
      </c>
      <c r="I68" s="340">
        <v>41.544351999999996</v>
      </c>
      <c r="J68" s="340">
        <v>43.963936000000004</v>
      </c>
      <c r="K68" s="84"/>
    </row>
    <row r="69" spans="1:11" s="85" customFormat="1" ht="12" customHeight="1">
      <c r="A69" s="136" t="s">
        <v>21</v>
      </c>
      <c r="B69" s="1185">
        <v>545.03625256764815</v>
      </c>
      <c r="C69" s="366">
        <v>306.08447055009174</v>
      </c>
      <c r="D69" s="350">
        <v>771.46190894155995</v>
      </c>
      <c r="E69" s="350">
        <v>828.84499238991987</v>
      </c>
      <c r="F69" s="350">
        <v>673.80239729552125</v>
      </c>
      <c r="G69" s="350">
        <v>616.00585105311995</v>
      </c>
      <c r="H69" s="350">
        <v>1037.2647273690791</v>
      </c>
      <c r="I69" s="350">
        <v>900.80889423666952</v>
      </c>
      <c r="J69" s="350">
        <v>1018.7825548197135</v>
      </c>
      <c r="K69" s="84"/>
    </row>
    <row r="70" spans="1:11" s="85" customFormat="1" ht="12" customHeight="1">
      <c r="A70" s="169" t="s">
        <v>240</v>
      </c>
      <c r="B70" s="1174">
        <v>17205.497621522369</v>
      </c>
      <c r="C70" s="342">
        <v>24611.35921300673</v>
      </c>
      <c r="D70" s="448">
        <v>24769.47312938956</v>
      </c>
      <c r="E70" s="448">
        <v>26089.721827534915</v>
      </c>
      <c r="F70" s="448">
        <v>24296.569927922199</v>
      </c>
      <c r="G70" s="448">
        <v>22457.466284838119</v>
      </c>
      <c r="H70" s="448">
        <v>23400.396796393081</v>
      </c>
      <c r="I70" s="448">
        <v>22626.011579656672</v>
      </c>
      <c r="J70" s="448">
        <v>24394.642292616714</v>
      </c>
      <c r="K70" s="86"/>
    </row>
    <row r="71" spans="1:11" s="85" customFormat="1" ht="12" customHeight="1">
      <c r="A71" s="169" t="s">
        <v>304</v>
      </c>
      <c r="B71" s="1174">
        <v>66500.486667122372</v>
      </c>
      <c r="C71" s="342">
        <v>70813.398413006726</v>
      </c>
      <c r="D71" s="448">
        <v>69885.89192938956</v>
      </c>
      <c r="E71" s="448">
        <v>72324.170227534923</v>
      </c>
      <c r="F71" s="448">
        <v>66715.248727922197</v>
      </c>
      <c r="G71" s="448">
        <v>62607.358844838127</v>
      </c>
      <c r="H71" s="448">
        <v>62899.12823639308</v>
      </c>
      <c r="I71" s="448">
        <v>62706.01669965667</v>
      </c>
      <c r="J71" s="448">
        <v>64157.937332616712</v>
      </c>
      <c r="K71" s="86"/>
    </row>
    <row r="72" spans="1:11" s="85" customFormat="1" ht="12" customHeight="1">
      <c r="A72" s="167" t="s">
        <v>231</v>
      </c>
      <c r="B72" s="1172"/>
      <c r="C72" s="336"/>
      <c r="D72" s="337"/>
      <c r="E72" s="337"/>
      <c r="F72" s="337"/>
      <c r="G72" s="337"/>
      <c r="H72" s="337"/>
      <c r="I72" s="337"/>
      <c r="J72" s="337"/>
      <c r="K72" s="84"/>
    </row>
    <row r="73" spans="1:11" s="85" customFormat="1" ht="12" customHeight="1">
      <c r="A73" s="170" t="s">
        <v>242</v>
      </c>
      <c r="B73" s="1173">
        <v>1132.2450036</v>
      </c>
      <c r="C73" s="339">
        <v>1379.8930359210829</v>
      </c>
      <c r="D73" s="340">
        <v>1448.4587189528622</v>
      </c>
      <c r="E73" s="340">
        <v>1367.1871224222978</v>
      </c>
      <c r="F73" s="340">
        <v>1379.8756044304996</v>
      </c>
      <c r="G73" s="340">
        <v>1223.33481576944</v>
      </c>
      <c r="H73" s="340">
        <v>1395.2538523787202</v>
      </c>
      <c r="I73" s="340">
        <v>1969.5343193769602</v>
      </c>
      <c r="J73" s="340">
        <v>2239.4173794235226</v>
      </c>
      <c r="K73" s="84"/>
    </row>
    <row r="74" spans="1:11" s="85" customFormat="1" ht="12" customHeight="1">
      <c r="A74" s="170" t="s">
        <v>243</v>
      </c>
      <c r="B74" s="1173">
        <v>36.457453363200003</v>
      </c>
      <c r="C74" s="339">
        <v>19.658080000000002</v>
      </c>
      <c r="D74" s="340">
        <v>25.84712</v>
      </c>
      <c r="E74" s="340">
        <v>19.521840000000001</v>
      </c>
      <c r="F74" s="340">
        <v>39.37724</v>
      </c>
      <c r="G74" s="340">
        <v>32.058959999999999</v>
      </c>
      <c r="H74" s="340">
        <v>32.094799999999999</v>
      </c>
      <c r="I74" s="340">
        <v>23.04964</v>
      </c>
      <c r="J74" s="340">
        <v>103.90464</v>
      </c>
      <c r="K74" s="84"/>
    </row>
    <row r="75" spans="1:11" s="85" customFormat="1" ht="12" customHeight="1">
      <c r="A75" s="446" t="s">
        <v>244</v>
      </c>
      <c r="B75" s="1171">
        <v>0</v>
      </c>
      <c r="C75" s="1975">
        <v>0</v>
      </c>
      <c r="D75" s="399">
        <v>0</v>
      </c>
      <c r="E75" s="399"/>
      <c r="F75" s="399"/>
      <c r="G75" s="399"/>
      <c r="H75" s="399">
        <v>233.06632000000002</v>
      </c>
      <c r="I75" s="399"/>
      <c r="J75" s="399"/>
      <c r="K75" s="84"/>
    </row>
    <row r="76" spans="1:11" s="85" customFormat="1" ht="12" customHeight="1">
      <c r="A76" s="170" t="s">
        <v>245</v>
      </c>
      <c r="B76" s="1171">
        <v>3.0310000000000001</v>
      </c>
      <c r="C76" s="386">
        <v>4.0753599999999999</v>
      </c>
      <c r="D76" s="399">
        <v>4.2762399999999996</v>
      </c>
      <c r="E76" s="1764">
        <v>8.6196800000000007</v>
      </c>
      <c r="F76" s="1764">
        <v>8.5996800000000011</v>
      </c>
      <c r="G76" s="399">
        <v>16.918479999999999</v>
      </c>
      <c r="H76" s="399">
        <v>12.8087407920986</v>
      </c>
      <c r="I76" s="399">
        <v>14.61608</v>
      </c>
      <c r="J76" s="399">
        <v>8.6969999999999992</v>
      </c>
      <c r="K76" s="84"/>
    </row>
    <row r="77" spans="1:11" s="85" customFormat="1" ht="12" customHeight="1">
      <c r="A77" s="136" t="s">
        <v>1289</v>
      </c>
      <c r="B77" s="1955">
        <v>512.52140498827123</v>
      </c>
      <c r="C77" s="366">
        <v>691.76466073070048</v>
      </c>
      <c r="D77" s="366">
        <v>588.32219281545292</v>
      </c>
      <c r="E77" s="366">
        <v>580.12063673220382</v>
      </c>
      <c r="F77" s="366">
        <v>601.47320441497129</v>
      </c>
      <c r="G77" s="366">
        <v>497.97330204855888</v>
      </c>
      <c r="H77" s="366"/>
      <c r="I77" s="366"/>
      <c r="J77" s="366"/>
      <c r="K77" s="84"/>
    </row>
    <row r="78" spans="1:11" s="85" customFormat="1" ht="12" customHeight="1">
      <c r="A78" s="169" t="s">
        <v>246</v>
      </c>
      <c r="B78" s="1174">
        <v>1684.2548619514714</v>
      </c>
      <c r="C78" s="342">
        <v>2095.3911366517832</v>
      </c>
      <c r="D78" s="448">
        <v>2066.9042717683151</v>
      </c>
      <c r="E78" s="448">
        <v>1975.4492791545017</v>
      </c>
      <c r="F78" s="448">
        <v>2029.3257288454711</v>
      </c>
      <c r="G78" s="448">
        <v>1770.285557817999</v>
      </c>
      <c r="H78" s="448">
        <v>1673.2237131708191</v>
      </c>
      <c r="I78" s="448">
        <v>2007.2000393769601</v>
      </c>
      <c r="J78" s="448">
        <v>2352.0190194235229</v>
      </c>
      <c r="K78" s="86"/>
    </row>
    <row r="79" spans="1:11" s="85" customFormat="1" ht="12" customHeight="1">
      <c r="A79" s="167" t="s">
        <v>247</v>
      </c>
      <c r="B79" s="1172">
        <v>6666.4644021200011</v>
      </c>
      <c r="C79" s="336">
        <v>6546.4280799999997</v>
      </c>
      <c r="D79" s="337">
        <v>6546.4280799999997</v>
      </c>
      <c r="E79" s="337">
        <v>6546.4280799999997</v>
      </c>
      <c r="F79" s="337">
        <v>6546</v>
      </c>
      <c r="G79" s="337">
        <v>6407.9160000000002</v>
      </c>
      <c r="H79" s="337">
        <v>6407.9160000000002</v>
      </c>
      <c r="I79" s="337">
        <v>6407.9160000000002</v>
      </c>
      <c r="J79" s="337">
        <v>6407.9160000000002</v>
      </c>
      <c r="K79" s="84"/>
    </row>
    <row r="80" spans="1:11" s="85" customFormat="1" ht="12" customHeight="1">
      <c r="A80" s="171" t="s">
        <v>248</v>
      </c>
      <c r="B80" s="1173">
        <v>6463.3199199999999</v>
      </c>
      <c r="C80" s="339">
        <v>6700.64015087384</v>
      </c>
      <c r="D80" s="340">
        <v>6761.2998348302408</v>
      </c>
      <c r="E80" s="340">
        <v>6813.5313815319996</v>
      </c>
      <c r="F80" s="340">
        <v>6828.0958874846392</v>
      </c>
      <c r="G80" s="340">
        <v>7112.7926803668806</v>
      </c>
      <c r="H80" s="340">
        <v>7008.0602321135984</v>
      </c>
      <c r="I80" s="340">
        <v>7252.7456255100815</v>
      </c>
      <c r="J80" s="340">
        <v>6982.3066544519997</v>
      </c>
      <c r="K80" s="84"/>
    </row>
    <row r="81" spans="1:11" s="85" customFormat="1" ht="12" customHeight="1">
      <c r="A81" s="168" t="s">
        <v>35</v>
      </c>
      <c r="B81" s="1185"/>
      <c r="C81" s="366"/>
      <c r="D81" s="350"/>
      <c r="E81" s="350"/>
      <c r="F81" s="350"/>
      <c r="G81" s="350"/>
      <c r="H81" s="350">
        <v>-52.451066976144503</v>
      </c>
      <c r="I81" s="350">
        <v>-56.783999999999999</v>
      </c>
      <c r="J81" s="350">
        <v>-60.295000000000002</v>
      </c>
      <c r="K81" s="84"/>
    </row>
    <row r="82" spans="1:11" s="212" customFormat="1" ht="12" customHeight="1">
      <c r="A82" s="215" t="s">
        <v>1308</v>
      </c>
      <c r="B82" s="1232">
        <v>81314.525851193845</v>
      </c>
      <c r="C82" s="348">
        <v>86155.857780532344</v>
      </c>
      <c r="D82" s="354">
        <v>85260.524115988112</v>
      </c>
      <c r="E82" s="354">
        <v>87659.578968221424</v>
      </c>
      <c r="F82" s="354">
        <v>82118.670344252314</v>
      </c>
      <c r="G82" s="354">
        <v>77898.353083023016</v>
      </c>
      <c r="H82" s="354">
        <v>77935.877114701347</v>
      </c>
      <c r="I82" s="354">
        <v>78317.094364543722</v>
      </c>
      <c r="J82" s="354">
        <v>79839.884006492226</v>
      </c>
      <c r="K82" s="214"/>
    </row>
    <row r="83" spans="1:11" s="85" customFormat="1" ht="12" customHeight="1">
      <c r="A83" s="499" t="s">
        <v>444</v>
      </c>
      <c r="B83" s="1185">
        <v>9035.3344872932066</v>
      </c>
      <c r="C83" s="366">
        <v>7147.5922534548763</v>
      </c>
      <c r="D83" s="350">
        <v>6045.9601093078518</v>
      </c>
      <c r="E83" s="350">
        <v>4468.5227269245433</v>
      </c>
      <c r="F83" s="350">
        <v>7534</v>
      </c>
      <c r="G83" s="350">
        <v>8477.7114237830592</v>
      </c>
      <c r="H83" s="350">
        <v>9684.800099405662</v>
      </c>
      <c r="I83" s="350">
        <v>8683.9665790446288</v>
      </c>
      <c r="J83" s="350">
        <v>7289.2187516676904</v>
      </c>
      <c r="K83" s="84"/>
    </row>
    <row r="84" spans="1:11" s="85" customFormat="1" ht="12" customHeight="1">
      <c r="A84" s="467" t="s">
        <v>317</v>
      </c>
      <c r="B84" s="1174">
        <v>90349.860338487051</v>
      </c>
      <c r="C84" s="342">
        <v>93303.450033987217</v>
      </c>
      <c r="D84" s="448">
        <v>91306.484225295964</v>
      </c>
      <c r="E84" s="448">
        <v>92128.101695145961</v>
      </c>
      <c r="F84" s="448">
        <v>89652.670344252314</v>
      </c>
      <c r="G84" s="448">
        <v>86376.064506806069</v>
      </c>
      <c r="H84" s="448">
        <v>87620.677214107011</v>
      </c>
      <c r="I84" s="448">
        <v>87001.060943588353</v>
      </c>
      <c r="J84" s="448">
        <v>87129.102758159919</v>
      </c>
      <c r="K84" s="86"/>
    </row>
    <row r="85" spans="1:11" ht="7.5" customHeight="1"/>
    <row r="86" spans="1:11" s="289" customFormat="1" ht="12.75" customHeight="1">
      <c r="A86" s="643" t="s">
        <v>614</v>
      </c>
    </row>
    <row r="87" spans="1:11" s="289" customFormat="1" ht="6.75" customHeight="1">
      <c r="A87" s="1439"/>
    </row>
    <row r="88" spans="1:11" s="485" customFormat="1" ht="18.75" customHeight="1">
      <c r="A88" s="484" t="s">
        <v>1741</v>
      </c>
    </row>
    <row r="89" spans="1:11" s="289" customFormat="1" ht="12.75" customHeight="1">
      <c r="A89" s="1439"/>
    </row>
    <row r="90" spans="1:11" s="289" customFormat="1" ht="12.75" customHeight="1">
      <c r="A90" s="1439"/>
    </row>
    <row r="91" spans="1:11" s="289" customFormat="1" ht="12.75" customHeight="1">
      <c r="A91" s="1439"/>
    </row>
    <row r="92" spans="1:11" s="289" customFormat="1" ht="12.75" customHeight="1">
      <c r="A92" s="1439"/>
    </row>
    <row r="93" spans="1:11" s="289" customFormat="1" ht="12.75" customHeight="1">
      <c r="A93" s="1439"/>
    </row>
    <row r="94" spans="1:11" s="289" customFormat="1" ht="12.75" customHeight="1">
      <c r="A94" s="1439"/>
    </row>
    <row r="95" spans="1:11" s="289" customFormat="1" ht="12.75" customHeight="1">
      <c r="A95" s="1439"/>
    </row>
    <row r="96" spans="1:11" s="289" customFormat="1" ht="12.75" customHeight="1">
      <c r="A96" s="1439"/>
    </row>
    <row r="97" spans="1:1" s="289" customFormat="1" ht="12.75" customHeight="1">
      <c r="A97" s="1439"/>
    </row>
    <row r="98" spans="1:1" s="289" customFormat="1" ht="12.75" customHeight="1">
      <c r="A98" s="1439"/>
    </row>
    <row r="99" spans="1:1" s="289" customFormat="1" ht="12.75" customHeight="1">
      <c r="A99" s="1439"/>
    </row>
    <row r="100" spans="1:1" s="289" customFormat="1" ht="12.75" customHeight="1">
      <c r="A100" s="1439"/>
    </row>
    <row r="101" spans="1:1" s="289" customFormat="1" ht="12.75" customHeight="1">
      <c r="A101" s="1439"/>
    </row>
    <row r="102" spans="1:1" s="289" customFormat="1" ht="12.75" customHeight="1">
      <c r="A102" s="1439"/>
    </row>
    <row r="103" spans="1:1" s="289" customFormat="1" ht="12.75" customHeight="1">
      <c r="A103" s="1439"/>
    </row>
    <row r="104" spans="1:1" s="289" customFormat="1" ht="12.75" customHeight="1">
      <c r="A104" s="1439"/>
    </row>
    <row r="105" spans="1:1" s="289" customFormat="1" ht="12.75" customHeight="1">
      <c r="A105" s="1439"/>
    </row>
    <row r="106" spans="1:1" s="289" customFormat="1" ht="12.75" customHeight="1">
      <c r="A106" s="1439"/>
    </row>
    <row r="107" spans="1:1" s="289" customFormat="1" ht="12.75" customHeight="1">
      <c r="A107" s="1439"/>
    </row>
    <row r="108" spans="1:1" s="289" customFormat="1" ht="12.75" customHeight="1">
      <c r="A108" s="1439"/>
    </row>
    <row r="109" spans="1:1" s="289" customFormat="1" ht="12.75" customHeight="1">
      <c r="A109" s="1439"/>
    </row>
    <row r="110" spans="1:1" s="289" customFormat="1" ht="12.75" customHeight="1">
      <c r="A110" s="1439"/>
    </row>
    <row r="111" spans="1:1" s="289" customFormat="1" ht="6" customHeight="1">
      <c r="A111" s="1544"/>
    </row>
    <row r="112" spans="1:1" s="289" customFormat="1" ht="9.75" customHeight="1">
      <c r="A112" s="1976"/>
    </row>
    <row r="113" spans="1:10" s="289" customFormat="1" ht="19.5" customHeight="1">
      <c r="A113" s="2542" t="s">
        <v>2016</v>
      </c>
      <c r="B113" s="2542"/>
      <c r="C113" s="2542"/>
      <c r="D113" s="2542"/>
      <c r="E113" s="2542"/>
      <c r="F113" s="2542"/>
      <c r="G113" s="2542"/>
      <c r="H113" s="2542"/>
      <c r="I113" s="2542"/>
      <c r="J113" s="2542"/>
    </row>
    <row r="114" spans="1:10" s="289" customFormat="1" ht="9.75" customHeight="1">
      <c r="A114" s="2060" t="s">
        <v>1813</v>
      </c>
      <c r="B114" s="2061"/>
      <c r="C114" s="2061"/>
      <c r="D114" s="2061"/>
      <c r="E114" s="2061"/>
      <c r="F114" s="2061"/>
      <c r="G114" s="2061"/>
      <c r="H114" s="2061"/>
      <c r="I114" s="2061"/>
      <c r="J114" s="2061"/>
    </row>
    <row r="115" spans="1:10" s="289" customFormat="1" ht="9.75" customHeight="1">
      <c r="A115" s="2239" t="s">
        <v>1743</v>
      </c>
      <c r="B115" s="2061"/>
      <c r="C115" s="2061"/>
      <c r="D115" s="2061"/>
      <c r="E115" s="2061"/>
      <c r="F115" s="2061"/>
      <c r="G115" s="2061"/>
      <c r="H115" s="2061"/>
      <c r="I115" s="2061"/>
      <c r="J115" s="2061"/>
    </row>
    <row r="116" spans="1:10" s="98" customFormat="1" ht="22.5" customHeight="1">
      <c r="A116" s="671"/>
      <c r="B116" s="672"/>
      <c r="C116" s="672"/>
      <c r="D116" s="672"/>
      <c r="E116" s="672"/>
      <c r="F116" s="672"/>
      <c r="G116" s="672"/>
      <c r="H116" s="672"/>
      <c r="I116" s="672"/>
      <c r="J116" s="672"/>
    </row>
    <row r="117" spans="1:10" s="485" customFormat="1" ht="18.75" customHeight="1">
      <c r="A117" s="484" t="s">
        <v>1048</v>
      </c>
    </row>
    <row r="118" spans="1:10" s="50" customFormat="1" ht="12.75" customHeight="1"/>
    <row r="119" spans="1:10" s="83" customFormat="1" ht="11.1" customHeight="1">
      <c r="A119" s="2182" t="s">
        <v>1825</v>
      </c>
      <c r="B119" s="165"/>
      <c r="C119" s="165"/>
      <c r="D119" s="165" t="s">
        <v>318</v>
      </c>
      <c r="E119" s="165"/>
      <c r="F119" s="165"/>
    </row>
    <row r="120" spans="1:10" s="83" customFormat="1" ht="11.1" customHeight="1">
      <c r="A120" s="593"/>
      <c r="B120" s="357"/>
      <c r="C120" s="357" t="s">
        <v>593</v>
      </c>
      <c r="D120" s="357" t="s">
        <v>1264</v>
      </c>
      <c r="E120" s="357" t="s">
        <v>589</v>
      </c>
      <c r="F120" s="357" t="s">
        <v>289</v>
      </c>
    </row>
    <row r="121" spans="1:10" s="83" customFormat="1" ht="11.1" customHeight="1">
      <c r="A121" s="344"/>
      <c r="B121" s="357" t="s">
        <v>290</v>
      </c>
      <c r="C121" s="357" t="s">
        <v>291</v>
      </c>
      <c r="D121" s="357" t="s">
        <v>588</v>
      </c>
      <c r="E121" s="357" t="s">
        <v>590</v>
      </c>
      <c r="F121" s="357" t="s">
        <v>591</v>
      </c>
    </row>
    <row r="122" spans="1:10" s="85" customFormat="1" ht="11.1" customHeight="1">
      <c r="A122" s="68" t="s">
        <v>1</v>
      </c>
      <c r="B122" s="166" t="s">
        <v>291</v>
      </c>
      <c r="C122" s="166" t="s">
        <v>306</v>
      </c>
      <c r="D122" s="445" t="s">
        <v>362</v>
      </c>
      <c r="E122" s="166" t="s">
        <v>288</v>
      </c>
      <c r="F122" s="166" t="s">
        <v>592</v>
      </c>
      <c r="G122" s="84"/>
    </row>
    <row r="123" spans="1:10" s="85" customFormat="1" ht="12" customHeight="1">
      <c r="A123" s="335" t="s">
        <v>229</v>
      </c>
      <c r="B123" s="337"/>
      <c r="C123" s="337"/>
      <c r="D123" s="337"/>
      <c r="E123" s="337"/>
      <c r="F123" s="337"/>
      <c r="G123" s="84"/>
    </row>
    <row r="124" spans="1:10" s="85" customFormat="1" ht="12" customHeight="1">
      <c r="A124" s="446" t="s">
        <v>188</v>
      </c>
      <c r="B124" s="217">
        <v>1108681.4452200001</v>
      </c>
      <c r="C124" s="217">
        <v>903210.33025</v>
      </c>
      <c r="D124" s="2488">
        <v>0.46252831752308227</v>
      </c>
      <c r="E124" s="217">
        <v>417760.35441999999</v>
      </c>
      <c r="F124" s="217">
        <v>33420.828353600002</v>
      </c>
      <c r="G124" s="84"/>
    </row>
    <row r="125" spans="1:10" s="85" customFormat="1" ht="12" customHeight="1">
      <c r="A125" s="446" t="s">
        <v>232</v>
      </c>
      <c r="B125" s="217">
        <v>10813.212519999999</v>
      </c>
      <c r="C125" s="217">
        <v>10042.013550000001</v>
      </c>
      <c r="D125" s="2488">
        <v>0.58193432332104345</v>
      </c>
      <c r="E125" s="217">
        <v>5843.7923600000004</v>
      </c>
      <c r="F125" s="217">
        <v>467.50338880000004</v>
      </c>
      <c r="G125" s="84"/>
    </row>
    <row r="126" spans="1:10" s="85" customFormat="1" ht="12" customHeight="1">
      <c r="A126" s="446" t="s">
        <v>2018</v>
      </c>
      <c r="B126" s="217">
        <v>667611.83234000008</v>
      </c>
      <c r="C126" s="217">
        <v>667611.83234000008</v>
      </c>
      <c r="D126" s="2488">
        <v>0.22918702140688904</v>
      </c>
      <c r="E126" s="217">
        <v>153007.96731000001</v>
      </c>
      <c r="F126" s="217">
        <v>12240.6373848</v>
      </c>
      <c r="G126" s="84"/>
    </row>
    <row r="127" spans="1:10" s="85" customFormat="1" ht="12" customHeight="1">
      <c r="A127" s="446" t="s">
        <v>233</v>
      </c>
      <c r="B127" s="217">
        <v>111885.58481</v>
      </c>
      <c r="C127" s="217">
        <v>92131.687120000002</v>
      </c>
      <c r="D127" s="2488">
        <v>0.2666642397202636</v>
      </c>
      <c r="E127" s="217">
        <v>24568.226300000002</v>
      </c>
      <c r="F127" s="217">
        <v>1965.458104</v>
      </c>
      <c r="G127" s="84"/>
    </row>
    <row r="128" spans="1:10" s="85" customFormat="1" ht="12" customHeight="1">
      <c r="A128" s="447" t="s">
        <v>234</v>
      </c>
      <c r="B128" s="218">
        <v>19161.652999999998</v>
      </c>
      <c r="C128" s="218">
        <v>19161.652999999998</v>
      </c>
      <c r="D128" s="2489">
        <v>0.78317996260552269</v>
      </c>
      <c r="E128" s="218">
        <v>15007.02268</v>
      </c>
      <c r="F128" s="218">
        <v>1200.5618144</v>
      </c>
      <c r="G128" s="84"/>
    </row>
    <row r="129" spans="1:7" s="85" customFormat="1" ht="12" customHeight="1">
      <c r="A129" s="211" t="s">
        <v>235</v>
      </c>
      <c r="B129" s="219">
        <v>1918153.7278900002</v>
      </c>
      <c r="C129" s="219">
        <v>1692157.5162599999</v>
      </c>
      <c r="D129" s="2488">
        <v>0.36414302873641163</v>
      </c>
      <c r="E129" s="219">
        <v>616187.36307000008</v>
      </c>
      <c r="F129" s="219">
        <v>49294.989045599999</v>
      </c>
      <c r="G129" s="86"/>
    </row>
    <row r="130" spans="1:7" s="85" customFormat="1" ht="12" customHeight="1">
      <c r="A130" s="335" t="s">
        <v>230</v>
      </c>
      <c r="B130" s="216"/>
      <c r="C130" s="216"/>
      <c r="D130" s="2490"/>
      <c r="E130" s="216"/>
      <c r="F130" s="216"/>
      <c r="G130" s="84"/>
    </row>
    <row r="131" spans="1:7" s="85" customFormat="1" ht="12" customHeight="1">
      <c r="A131" s="446" t="s">
        <v>236</v>
      </c>
      <c r="B131" s="217">
        <v>60173.772457439998</v>
      </c>
      <c r="C131" s="217">
        <v>74103.253708140008</v>
      </c>
      <c r="D131" s="2488">
        <v>5.5443121914479348E-3</v>
      </c>
      <c r="E131" s="217">
        <v>410.85157296</v>
      </c>
      <c r="F131" s="217">
        <v>32.868125836800004</v>
      </c>
      <c r="G131" s="84"/>
    </row>
    <row r="132" spans="1:7" s="85" customFormat="1" ht="12" customHeight="1">
      <c r="A132" s="446" t="s">
        <v>237</v>
      </c>
      <c r="B132" s="217">
        <v>345489.19903997</v>
      </c>
      <c r="C132" s="217">
        <v>109774.57800258399</v>
      </c>
      <c r="D132" s="2488">
        <v>0.25391017076953737</v>
      </c>
      <c r="E132" s="217">
        <v>27872.881846790002</v>
      </c>
      <c r="F132" s="217">
        <v>2229.8305477432004</v>
      </c>
      <c r="G132" s="84"/>
    </row>
    <row r="133" spans="1:7" s="85" customFormat="1" ht="12" customHeight="1">
      <c r="A133" s="446" t="s">
        <v>188</v>
      </c>
      <c r="B133" s="217">
        <v>176199.42117535998</v>
      </c>
      <c r="C133" s="217">
        <v>138347.13438762398</v>
      </c>
      <c r="D133" s="2488">
        <v>0.87251648620473543</v>
      </c>
      <c r="E133" s="217">
        <v>120710.155572384</v>
      </c>
      <c r="F133" s="217">
        <v>9656.8124457907215</v>
      </c>
      <c r="G133" s="84"/>
    </row>
    <row r="134" spans="1:7" s="85" customFormat="1" ht="12" customHeight="1">
      <c r="A134" s="446" t="s">
        <v>2018</v>
      </c>
      <c r="B134" s="217">
        <v>48498.140152200001</v>
      </c>
      <c r="C134" s="217">
        <v>46474.891564581994</v>
      </c>
      <c r="D134" s="2488">
        <v>0.47436826555053607</v>
      </c>
      <c r="E134" s="217">
        <v>22046.213703140002</v>
      </c>
      <c r="F134" s="217">
        <v>1763.6970962512003</v>
      </c>
      <c r="G134" s="84"/>
    </row>
    <row r="135" spans="1:7" s="85" customFormat="1" ht="12" customHeight="1">
      <c r="A135" s="446" t="s">
        <v>238</v>
      </c>
      <c r="B135" s="217">
        <v>93084.958993959997</v>
      </c>
      <c r="C135" s="217">
        <v>43513.361804774002</v>
      </c>
      <c r="D135" s="2488">
        <v>0.75893212585281922</v>
      </c>
      <c r="E135" s="217">
        <v>33023.6881775</v>
      </c>
      <c r="F135" s="217">
        <v>2641.8950542000002</v>
      </c>
      <c r="G135" s="84"/>
    </row>
    <row r="136" spans="1:7" s="85" customFormat="1" ht="12" customHeight="1">
      <c r="A136" s="446" t="s">
        <v>239</v>
      </c>
      <c r="B136" s="217">
        <v>3193.3510000399983</v>
      </c>
      <c r="C136" s="217">
        <v>3193.3464981600009</v>
      </c>
      <c r="D136" s="2488">
        <v>1.0785407224504184</v>
      </c>
      <c r="E136" s="217">
        <v>3444.1542391600015</v>
      </c>
      <c r="F136" s="217">
        <v>275.53233913280013</v>
      </c>
      <c r="G136" s="84"/>
    </row>
    <row r="137" spans="1:7" s="85" customFormat="1" ht="12" customHeight="1">
      <c r="A137" s="446" t="s">
        <v>234</v>
      </c>
      <c r="B137" s="217">
        <v>2473.6819999999998</v>
      </c>
      <c r="C137" s="217">
        <v>2473.6819999999998</v>
      </c>
      <c r="D137" s="2488">
        <v>0.30231129142711149</v>
      </c>
      <c r="E137" s="217">
        <v>747.822</v>
      </c>
      <c r="F137" s="217">
        <v>59.825760000000002</v>
      </c>
      <c r="G137" s="84"/>
    </row>
    <row r="138" spans="1:7" s="85" customFormat="1" ht="12" customHeight="1">
      <c r="A138" s="447" t="s">
        <v>21</v>
      </c>
      <c r="B138" s="218">
        <v>5963.7789228622032</v>
      </c>
      <c r="C138" s="218">
        <v>5963.7789228622032</v>
      </c>
      <c r="D138" s="2489">
        <v>1.1423886172202127</v>
      </c>
      <c r="E138" s="218">
        <v>6812.9531570956024</v>
      </c>
      <c r="F138" s="218">
        <v>545.03625256764815</v>
      </c>
      <c r="G138" s="84"/>
    </row>
    <row r="139" spans="1:7" s="85" customFormat="1" ht="12" customHeight="1">
      <c r="A139" s="211" t="s">
        <v>240</v>
      </c>
      <c r="B139" s="219">
        <v>735076.30374183226</v>
      </c>
      <c r="C139" s="219">
        <v>423844.0268887261</v>
      </c>
      <c r="D139" s="2491">
        <v>0.50742420943799849</v>
      </c>
      <c r="E139" s="219">
        <v>215068.72026902961</v>
      </c>
      <c r="F139" s="219">
        <v>17205.497621522369</v>
      </c>
      <c r="G139" s="86"/>
    </row>
    <row r="140" spans="1:7" s="85" customFormat="1" ht="12" customHeight="1">
      <c r="A140" s="211" t="s">
        <v>241</v>
      </c>
      <c r="B140" s="219">
        <v>2653230.0316318325</v>
      </c>
      <c r="C140" s="219">
        <v>2116001.5431487262</v>
      </c>
      <c r="D140" s="2491">
        <v>0.39284285308321426</v>
      </c>
      <c r="E140" s="219">
        <v>831256.08333902969</v>
      </c>
      <c r="F140" s="219">
        <v>66500.486667122372</v>
      </c>
      <c r="G140" s="86"/>
    </row>
    <row r="142" spans="1:7" s="83" customFormat="1" ht="11.1" customHeight="1">
      <c r="A142" s="2182" t="s">
        <v>1750</v>
      </c>
      <c r="B142" s="165"/>
      <c r="C142" s="165"/>
      <c r="D142" s="165" t="s">
        <v>318</v>
      </c>
      <c r="E142" s="165"/>
      <c r="F142" s="165"/>
    </row>
    <row r="143" spans="1:7" s="83" customFormat="1" ht="11.1" customHeight="1">
      <c r="A143" s="593"/>
      <c r="B143" s="357"/>
      <c r="C143" s="357" t="s">
        <v>593</v>
      </c>
      <c r="D143" s="357" t="s">
        <v>1264</v>
      </c>
      <c r="E143" s="357" t="s">
        <v>589</v>
      </c>
      <c r="F143" s="357" t="s">
        <v>289</v>
      </c>
    </row>
    <row r="144" spans="1:7" s="83" customFormat="1" ht="11.1" customHeight="1">
      <c r="A144" s="344"/>
      <c r="B144" s="357" t="s">
        <v>290</v>
      </c>
      <c r="C144" s="357" t="s">
        <v>291</v>
      </c>
      <c r="D144" s="357" t="s">
        <v>588</v>
      </c>
      <c r="E144" s="357" t="s">
        <v>590</v>
      </c>
      <c r="F144" s="357" t="s">
        <v>591</v>
      </c>
    </row>
    <row r="145" spans="1:7" s="85" customFormat="1" ht="11.1" customHeight="1">
      <c r="A145" s="68" t="s">
        <v>1</v>
      </c>
      <c r="B145" s="166" t="s">
        <v>291</v>
      </c>
      <c r="C145" s="166" t="s">
        <v>306</v>
      </c>
      <c r="D145" s="445" t="s">
        <v>362</v>
      </c>
      <c r="E145" s="166" t="s">
        <v>288</v>
      </c>
      <c r="F145" s="166" t="s">
        <v>592</v>
      </c>
      <c r="G145" s="84"/>
    </row>
    <row r="146" spans="1:7" s="85" customFormat="1" ht="12" customHeight="1">
      <c r="A146" s="335" t="s">
        <v>229</v>
      </c>
      <c r="B146" s="337"/>
      <c r="C146" s="337"/>
      <c r="D146" s="337"/>
      <c r="E146" s="337"/>
      <c r="F146" s="337"/>
      <c r="G146" s="84"/>
    </row>
    <row r="147" spans="1:7" s="85" customFormat="1" ht="12" customHeight="1">
      <c r="A147" s="446" t="s">
        <v>188</v>
      </c>
      <c r="B147" s="217">
        <v>1065387.8089999999</v>
      </c>
      <c r="C147" s="217">
        <v>861933.54700000002</v>
      </c>
      <c r="D147" s="646">
        <v>42.639212185112918</v>
      </c>
      <c r="E147" s="217">
        <v>367521.674</v>
      </c>
      <c r="F147" s="217">
        <v>29401.733920000002</v>
      </c>
      <c r="G147" s="84"/>
    </row>
    <row r="148" spans="1:7" s="85" customFormat="1" ht="12" customHeight="1">
      <c r="A148" s="446" t="s">
        <v>232</v>
      </c>
      <c r="B148" s="217">
        <v>5437.1480000000001</v>
      </c>
      <c r="C148" s="217">
        <v>5106.6239999999998</v>
      </c>
      <c r="D148" s="646">
        <v>44.676894167261977</v>
      </c>
      <c r="E148" s="217">
        <v>2281.4810000000002</v>
      </c>
      <c r="F148" s="217">
        <v>182.51848000000001</v>
      </c>
      <c r="G148" s="84"/>
    </row>
    <row r="149" spans="1:7" s="85" customFormat="1" ht="12" customHeight="1">
      <c r="A149" s="446" t="s">
        <v>2018</v>
      </c>
      <c r="B149" s="217">
        <v>680497.63800000004</v>
      </c>
      <c r="C149" s="217">
        <v>680496.27800000005</v>
      </c>
      <c r="D149" s="646">
        <v>23.735841065099844</v>
      </c>
      <c r="E149" s="217">
        <v>161521.51500000001</v>
      </c>
      <c r="F149" s="217">
        <v>12921.7212</v>
      </c>
      <c r="G149" s="84"/>
    </row>
    <row r="150" spans="1:7" s="85" customFormat="1" ht="12" customHeight="1">
      <c r="A150" s="446" t="s">
        <v>233</v>
      </c>
      <c r="B150" s="217">
        <v>112146.17</v>
      </c>
      <c r="C150" s="217">
        <v>92382.53</v>
      </c>
      <c r="D150" s="646">
        <v>27.07652085302275</v>
      </c>
      <c r="E150" s="217">
        <v>25013.974999999999</v>
      </c>
      <c r="F150" s="217">
        <v>2001.1179999999999</v>
      </c>
      <c r="G150" s="84"/>
    </row>
    <row r="151" spans="1:7" s="85" customFormat="1" ht="12" customHeight="1">
      <c r="A151" s="447" t="s">
        <v>234</v>
      </c>
      <c r="B151" s="218">
        <v>23070.309000000001</v>
      </c>
      <c r="C151" s="218">
        <v>23070.309000000001</v>
      </c>
      <c r="D151" s="647">
        <v>91.835982777690589</v>
      </c>
      <c r="E151" s="218">
        <v>21186.845000000001</v>
      </c>
      <c r="F151" s="218">
        <v>1694.9476000000002</v>
      </c>
      <c r="G151" s="84"/>
    </row>
    <row r="152" spans="1:7" s="85" customFormat="1" ht="12" customHeight="1">
      <c r="A152" s="211" t="s">
        <v>235</v>
      </c>
      <c r="B152" s="219">
        <v>1886539.0739999998</v>
      </c>
      <c r="C152" s="219">
        <v>1662989.2879999999</v>
      </c>
      <c r="D152" s="646">
        <v>34.728154544793441</v>
      </c>
      <c r="E152" s="219">
        <v>577525.49</v>
      </c>
      <c r="F152" s="219">
        <v>46202.039199999999</v>
      </c>
      <c r="G152" s="86"/>
    </row>
    <row r="153" spans="1:7" s="85" customFormat="1" ht="12" customHeight="1">
      <c r="A153" s="335" t="s">
        <v>230</v>
      </c>
      <c r="B153" s="216"/>
      <c r="C153" s="216"/>
      <c r="D153" s="648"/>
      <c r="E153" s="216"/>
      <c r="F153" s="216"/>
      <c r="G153" s="84"/>
    </row>
    <row r="154" spans="1:7" s="85" customFormat="1" ht="12" customHeight="1">
      <c r="A154" s="446" t="s">
        <v>236</v>
      </c>
      <c r="B154" s="217">
        <v>56375.767976640003</v>
      </c>
      <c r="C154" s="217">
        <v>54230.4548469</v>
      </c>
      <c r="D154" s="646">
        <v>0.14541521260079912</v>
      </c>
      <c r="E154" s="217">
        <v>78.859331210000008</v>
      </c>
      <c r="F154" s="217">
        <v>6.3087464970000005</v>
      </c>
      <c r="G154" s="84"/>
    </row>
    <row r="155" spans="1:7" s="85" customFormat="1" ht="12" customHeight="1">
      <c r="A155" s="446" t="s">
        <v>237</v>
      </c>
      <c r="B155" s="217">
        <v>377318.47896631999</v>
      </c>
      <c r="C155" s="217">
        <v>133562.54677343002</v>
      </c>
      <c r="D155" s="646">
        <v>26.233765154110035</v>
      </c>
      <c r="E155" s="217">
        <v>35038.484854390001</v>
      </c>
      <c r="F155" s="217">
        <v>2803.0787883509997</v>
      </c>
      <c r="G155" s="84"/>
    </row>
    <row r="156" spans="1:7" s="85" customFormat="1" ht="12" customHeight="1">
      <c r="A156" s="446" t="s">
        <v>188</v>
      </c>
      <c r="B156" s="217">
        <v>273758.86215419002</v>
      </c>
      <c r="C156" s="217">
        <v>225254.31243409801</v>
      </c>
      <c r="D156" s="646">
        <v>92.602887149490272</v>
      </c>
      <c r="E156" s="217">
        <v>208591.996742708</v>
      </c>
      <c r="F156" s="217">
        <v>16687.359739416639</v>
      </c>
      <c r="G156" s="84"/>
    </row>
    <row r="157" spans="1:7" s="85" customFormat="1" ht="12" customHeight="1">
      <c r="A157" s="446" t="s">
        <v>2018</v>
      </c>
      <c r="B157" s="217">
        <v>47672.79408082</v>
      </c>
      <c r="C157" s="217">
        <v>45600.003928850005</v>
      </c>
      <c r="D157" s="646">
        <v>47.571920562042976</v>
      </c>
      <c r="E157" s="217">
        <v>21692.797645320999</v>
      </c>
      <c r="F157" s="217">
        <v>1735.4238116260001</v>
      </c>
      <c r="G157" s="84"/>
    </row>
    <row r="158" spans="1:7" s="85" customFormat="1" ht="12" customHeight="1">
      <c r="A158" s="446" t="s">
        <v>238</v>
      </c>
      <c r="B158" s="217">
        <v>102575.44816376001</v>
      </c>
      <c r="C158" s="217">
        <v>46498.411928120004</v>
      </c>
      <c r="D158" s="646">
        <v>75.849309664662258</v>
      </c>
      <c r="E158" s="217">
        <v>35268.724452509996</v>
      </c>
      <c r="F158" s="217">
        <v>2821.4979562010003</v>
      </c>
      <c r="G158" s="84"/>
    </row>
    <row r="159" spans="1:7" s="85" customFormat="1" ht="12" customHeight="1">
      <c r="A159" s="446" t="s">
        <v>239</v>
      </c>
      <c r="B159" s="217">
        <v>2088.07454456</v>
      </c>
      <c r="C159" s="217">
        <v>2088.07454456</v>
      </c>
      <c r="D159" s="646">
        <v>112.57222883560021</v>
      </c>
      <c r="E159" s="217">
        <v>2350.5920545600002</v>
      </c>
      <c r="F159" s="217">
        <v>188.04736436499999</v>
      </c>
      <c r="G159" s="84"/>
    </row>
    <row r="160" spans="1:7" s="85" customFormat="1" ht="12" customHeight="1">
      <c r="A160" s="446" t="s">
        <v>234</v>
      </c>
      <c r="B160" s="217">
        <v>2651.9367999999999</v>
      </c>
      <c r="C160" s="217">
        <v>2651.9367999999999</v>
      </c>
      <c r="D160" s="646">
        <v>29.958451498542498</v>
      </c>
      <c r="E160" s="217">
        <v>794.47919999999999</v>
      </c>
      <c r="F160" s="217">
        <v>63.558336000000004</v>
      </c>
      <c r="G160" s="84"/>
    </row>
    <row r="161" spans="1:10" s="85" customFormat="1" ht="12" customHeight="1">
      <c r="A161" s="447" t="s">
        <v>21</v>
      </c>
      <c r="B161" s="218">
        <v>2643.6636979398968</v>
      </c>
      <c r="C161" s="218">
        <v>2643.6636979398968</v>
      </c>
      <c r="D161" s="647">
        <v>144.72551424969984</v>
      </c>
      <c r="E161" s="218">
        <v>3826.0558818761469</v>
      </c>
      <c r="F161" s="218">
        <v>306.08447055009174</v>
      </c>
      <c r="G161" s="84"/>
    </row>
    <row r="162" spans="1:10" s="85" customFormat="1" ht="12" customHeight="1">
      <c r="A162" s="211" t="s">
        <v>240</v>
      </c>
      <c r="B162" s="219">
        <v>865085.02638423012</v>
      </c>
      <c r="C162" s="219">
        <v>512529.40495389793</v>
      </c>
      <c r="D162" s="647">
        <v>60.024261474372885</v>
      </c>
      <c r="E162" s="219">
        <v>307641.99016257515</v>
      </c>
      <c r="F162" s="219">
        <v>24611.35921300673</v>
      </c>
      <c r="G162" s="86"/>
    </row>
    <row r="163" spans="1:10" s="85" customFormat="1" ht="12" customHeight="1">
      <c r="A163" s="211" t="s">
        <v>241</v>
      </c>
      <c r="B163" s="219">
        <v>2751624.1003842298</v>
      </c>
      <c r="C163" s="219">
        <v>2175518.6929538976</v>
      </c>
      <c r="D163" s="647">
        <v>40.687652238037245</v>
      </c>
      <c r="E163" s="219">
        <v>885167.48016257514</v>
      </c>
      <c r="F163" s="219">
        <v>70813.398413006726</v>
      </c>
      <c r="G163" s="86"/>
    </row>
    <row r="164" spans="1:10" s="85" customFormat="1" ht="12" customHeight="1">
      <c r="A164" s="685"/>
      <c r="B164" s="686"/>
      <c r="C164" s="686"/>
      <c r="D164" s="687"/>
      <c r="E164" s="686"/>
      <c r="F164" s="686"/>
      <c r="G164" s="86"/>
    </row>
    <row r="165" spans="1:10" s="98" customFormat="1" ht="22.5" customHeight="1">
      <c r="A165" s="671"/>
      <c r="B165" s="672"/>
      <c r="C165" s="672"/>
      <c r="D165" s="672"/>
      <c r="E165" s="672"/>
      <c r="F165" s="672"/>
      <c r="G165" s="672"/>
      <c r="H165" s="672"/>
      <c r="I165" s="672"/>
      <c r="J165" s="672"/>
    </row>
    <row r="166" spans="1:10" s="485" customFormat="1" ht="18.75" customHeight="1">
      <c r="A166" s="484" t="s">
        <v>1049</v>
      </c>
    </row>
    <row r="167" spans="1:10" s="50" customFormat="1" ht="46.5" customHeight="1">
      <c r="A167" s="2643" t="s">
        <v>1802</v>
      </c>
      <c r="B167" s="2643"/>
      <c r="C167" s="2643"/>
      <c r="D167" s="2643"/>
      <c r="E167" s="2643"/>
      <c r="F167" s="2643"/>
      <c r="G167" s="2643"/>
      <c r="H167" s="2643"/>
      <c r="I167" s="2643"/>
      <c r="J167" s="2643"/>
    </row>
    <row r="168" spans="1:10" s="83" customFormat="1" ht="12" customHeight="1">
      <c r="A168" s="173"/>
      <c r="B168" s="2640" t="s">
        <v>488</v>
      </c>
      <c r="C168" s="2641"/>
      <c r="D168" s="2642"/>
      <c r="E168" s="2640" t="s">
        <v>490</v>
      </c>
      <c r="F168" s="2641"/>
      <c r="G168" s="2642"/>
      <c r="H168" s="2640" t="s">
        <v>489</v>
      </c>
      <c r="I168" s="2641"/>
      <c r="J168" s="2642"/>
    </row>
    <row r="169" spans="1:10" s="83" customFormat="1" ht="12" customHeight="1">
      <c r="A169" s="173"/>
      <c r="B169" s="676" t="s">
        <v>1922</v>
      </c>
      <c r="C169" s="165" t="s">
        <v>1747</v>
      </c>
      <c r="D169" s="165" t="s">
        <v>1922</v>
      </c>
      <c r="E169" s="676" t="s">
        <v>1922</v>
      </c>
      <c r="F169" s="165" t="s">
        <v>1747</v>
      </c>
      <c r="G169" s="165" t="s">
        <v>1922</v>
      </c>
      <c r="H169" s="676" t="s">
        <v>1922</v>
      </c>
      <c r="I169" s="165" t="s">
        <v>1747</v>
      </c>
      <c r="J169" s="165" t="s">
        <v>1922</v>
      </c>
    </row>
    <row r="170" spans="1:10" s="85" customFormat="1" ht="12" customHeight="1">
      <c r="A170" s="2166" t="s">
        <v>1665</v>
      </c>
      <c r="B170" s="677" t="s">
        <v>1363</v>
      </c>
      <c r="C170" s="166" t="s">
        <v>1363</v>
      </c>
      <c r="D170" s="445" t="s">
        <v>1069</v>
      </c>
      <c r="E170" s="677" t="s">
        <v>1363</v>
      </c>
      <c r="F170" s="166" t="s">
        <v>1363</v>
      </c>
      <c r="G170" s="445" t="s">
        <v>1069</v>
      </c>
      <c r="H170" s="677" t="s">
        <v>1363</v>
      </c>
      <c r="I170" s="166" t="s">
        <v>1363</v>
      </c>
      <c r="J170" s="445" t="s">
        <v>1069</v>
      </c>
    </row>
    <row r="171" spans="1:10" s="85" customFormat="1" ht="12" customHeight="1">
      <c r="A171" s="167" t="s">
        <v>1407</v>
      </c>
      <c r="B171" s="1233">
        <v>151532.55445003405</v>
      </c>
      <c r="C171" s="216">
        <v>136121.09131193243</v>
      </c>
      <c r="D171" s="216">
        <v>127720.39696200201</v>
      </c>
      <c r="E171" s="1233">
        <v>173411.70992517201</v>
      </c>
      <c r="F171" s="649">
        <v>148737.64493381951</v>
      </c>
      <c r="G171" s="216">
        <v>141309</v>
      </c>
      <c r="H171" s="1233">
        <v>190078.44079767205</v>
      </c>
      <c r="I171" s="649">
        <v>164180.83688182713</v>
      </c>
      <c r="J171" s="216">
        <v>158722.5</v>
      </c>
    </row>
    <row r="172" spans="1:10" s="85" customFormat="1" ht="12" customHeight="1">
      <c r="A172" s="171" t="s">
        <v>1406</v>
      </c>
      <c r="B172" s="1234"/>
      <c r="C172" s="217"/>
      <c r="D172" s="217"/>
      <c r="E172" s="1234">
        <v>-540.9772325429916</v>
      </c>
      <c r="F172" s="650">
        <v>-273.84904382029828</v>
      </c>
      <c r="G172" s="650">
        <v>-56</v>
      </c>
      <c r="H172" s="1234">
        <v>-540.9772325429916</v>
      </c>
      <c r="I172" s="650">
        <v>-273.84904382079839</v>
      </c>
      <c r="J172" s="650">
        <v>150</v>
      </c>
    </row>
    <row r="173" spans="1:10" s="85" customFormat="1" ht="12" customHeight="1">
      <c r="A173" s="171" t="s">
        <v>1635</v>
      </c>
      <c r="B173" s="1234"/>
      <c r="C173" s="217"/>
      <c r="D173" s="217"/>
      <c r="E173" s="1234"/>
      <c r="F173" s="650"/>
      <c r="G173" s="650"/>
      <c r="H173" s="1234">
        <v>-402.57894501999999</v>
      </c>
      <c r="I173" s="650">
        <v>-1248.8120900299998</v>
      </c>
      <c r="J173" s="217">
        <v>-1252.7809999999999</v>
      </c>
    </row>
    <row r="174" spans="1:10" s="85" customFormat="1" ht="12" customHeight="1">
      <c r="A174" s="171" t="s">
        <v>1652</v>
      </c>
      <c r="B174" s="1234">
        <v>-8053.3625000000002</v>
      </c>
      <c r="C174" s="217">
        <v>-8053.3625000000002</v>
      </c>
      <c r="D174" s="217"/>
      <c r="E174" s="1234">
        <v>-8053.3625000000002</v>
      </c>
      <c r="F174" s="650">
        <v>-8053.3625000000002</v>
      </c>
      <c r="G174" s="650"/>
      <c r="H174" s="1234">
        <v>-8053.3625000000002</v>
      </c>
      <c r="I174" s="650">
        <v>-8053.3625000000002</v>
      </c>
      <c r="J174" s="650"/>
    </row>
    <row r="175" spans="1:10" s="85" customFormat="1" ht="12" customHeight="1">
      <c r="A175" s="171" t="s">
        <v>1653</v>
      </c>
      <c r="B175" s="1235">
        <v>-218.53842829999999</v>
      </c>
      <c r="C175" s="217">
        <v>-144.6303812999997</v>
      </c>
      <c r="D175" s="217"/>
      <c r="E175" s="1235">
        <v>-218.53842829999999</v>
      </c>
      <c r="F175" s="650">
        <v>-144.6303812999997</v>
      </c>
      <c r="G175" s="650"/>
      <c r="H175" s="1235">
        <v>-218.53842829999999</v>
      </c>
      <c r="I175" s="650">
        <v>-144.6303812999997</v>
      </c>
      <c r="J175" s="650"/>
    </row>
    <row r="176" spans="1:10" s="85" customFormat="1" ht="12" customHeight="1">
      <c r="A176" s="169" t="s">
        <v>494</v>
      </c>
      <c r="B176" s="1236">
        <v>143260.65352173406</v>
      </c>
      <c r="C176" s="219">
        <v>127923.09843063242</v>
      </c>
      <c r="D176" s="219">
        <v>127720.39696200201</v>
      </c>
      <c r="E176" s="1236">
        <v>164598.83176432902</v>
      </c>
      <c r="F176" s="651">
        <v>140265.80300869924</v>
      </c>
      <c r="G176" s="219">
        <v>141252.71463928401</v>
      </c>
      <c r="H176" s="1236">
        <v>180862.98369180906</v>
      </c>
      <c r="I176" s="651">
        <v>154460.18286667633</v>
      </c>
      <c r="J176" s="219">
        <v>157619.38813394902</v>
      </c>
    </row>
    <row r="177" spans="1:10" s="85" customFormat="1" ht="12" customHeight="1">
      <c r="A177" s="167" t="s">
        <v>35</v>
      </c>
      <c r="B177" s="1237"/>
      <c r="C177" s="652"/>
      <c r="D177" s="652"/>
      <c r="E177" s="1237"/>
      <c r="F177" s="652"/>
      <c r="G177" s="652"/>
      <c r="H177" s="1237"/>
      <c r="I177" s="653"/>
      <c r="J177" s="652"/>
    </row>
    <row r="178" spans="1:10" s="85" customFormat="1" ht="12" customHeight="1">
      <c r="A178" s="170" t="s">
        <v>495</v>
      </c>
      <c r="B178" s="1238">
        <v>-38.441814429836995</v>
      </c>
      <c r="C178" s="654">
        <v>-17.667928781253</v>
      </c>
      <c r="D178" s="654">
        <v>-6.6628560218999997</v>
      </c>
      <c r="E178" s="1237">
        <v>-38.441814429836995</v>
      </c>
      <c r="F178" s="652">
        <v>-17.667928781253</v>
      </c>
      <c r="G178" s="652">
        <v>-6.6628560218999988</v>
      </c>
      <c r="H178" s="1237">
        <v>-38.441814429836995</v>
      </c>
      <c r="I178" s="652">
        <v>-29.458491661252996</v>
      </c>
      <c r="J178" s="652">
        <v>-6.6628560218999988</v>
      </c>
    </row>
    <row r="179" spans="1:10" s="85" customFormat="1" ht="12" customHeight="1">
      <c r="A179" s="170" t="s">
        <v>496</v>
      </c>
      <c r="B179" s="1237">
        <v>-3012.3243606495002</v>
      </c>
      <c r="C179" s="652">
        <v>-2993.8374058516001</v>
      </c>
      <c r="D179" s="652">
        <v>-2963.051552247</v>
      </c>
      <c r="E179" s="1237">
        <v>-3028.9640768294998</v>
      </c>
      <c r="F179" s="652">
        <v>-3010.4499265516001</v>
      </c>
      <c r="G179" s="652">
        <v>-2979.4721215770001</v>
      </c>
      <c r="H179" s="1237">
        <v>-4763.0620768295003</v>
      </c>
      <c r="I179" s="652">
        <v>-4744.5479265515996</v>
      </c>
      <c r="J179" s="652">
        <v>-4713.5701215770005</v>
      </c>
    </row>
    <row r="180" spans="1:10" s="85" customFormat="1" ht="21" customHeight="1">
      <c r="A180" s="561" t="s">
        <v>1801</v>
      </c>
      <c r="B180" s="1238">
        <v>-146.875</v>
      </c>
      <c r="C180" s="652">
        <v>-82</v>
      </c>
      <c r="D180" s="652">
        <v>0</v>
      </c>
      <c r="E180" s="1237">
        <v>-581.48099999999999</v>
      </c>
      <c r="F180" s="652">
        <v>-513.798</v>
      </c>
      <c r="G180" s="652">
        <v>-513.798</v>
      </c>
      <c r="H180" s="1237">
        <v>-581.48099999999999</v>
      </c>
      <c r="I180" s="652">
        <v>-513.798</v>
      </c>
      <c r="J180" s="652">
        <v>-513.798</v>
      </c>
    </row>
    <row r="181" spans="1:10" s="85" customFormat="1" ht="12" customHeight="1">
      <c r="A181" s="170" t="s">
        <v>497</v>
      </c>
      <c r="B181" s="1237">
        <v>-662.71286013000019</v>
      </c>
      <c r="C181" s="652">
        <v>-704.39577685000006</v>
      </c>
      <c r="D181" s="652">
        <v>-831.32805953000025</v>
      </c>
      <c r="E181" s="1237">
        <v>-1075.2359140549997</v>
      </c>
      <c r="F181" s="652">
        <v>-1121.9222707335002</v>
      </c>
      <c r="G181" s="652">
        <v>-1223.683702497</v>
      </c>
      <c r="H181" s="1237">
        <v>-1241.2659510550006</v>
      </c>
      <c r="I181" s="652">
        <v>-1306.0400042525703</v>
      </c>
      <c r="J181" s="652">
        <v>-1460.2718457300005</v>
      </c>
    </row>
    <row r="182" spans="1:10" s="85" customFormat="1" ht="12" customHeight="1">
      <c r="A182" s="170" t="s">
        <v>498</v>
      </c>
      <c r="B182" s="1238"/>
      <c r="C182" s="654"/>
      <c r="D182" s="654"/>
      <c r="E182" s="1238">
        <v>-5000</v>
      </c>
      <c r="F182" s="654"/>
      <c r="G182" s="654">
        <v>-4000</v>
      </c>
      <c r="H182" s="1238">
        <v>-7329.5954999999994</v>
      </c>
      <c r="I182" s="654"/>
      <c r="J182" s="654">
        <v>-6189.4356717999999</v>
      </c>
    </row>
    <row r="183" spans="1:10" s="85" customFormat="1" ht="12" customHeight="1">
      <c r="A183" s="170" t="s">
        <v>499</v>
      </c>
      <c r="B183" s="1234"/>
      <c r="C183" s="217"/>
      <c r="D183" s="654"/>
      <c r="E183" s="1234"/>
      <c r="F183" s="217"/>
      <c r="G183" s="654"/>
      <c r="H183" s="1234"/>
      <c r="I183" s="217"/>
      <c r="J183" s="654"/>
    </row>
    <row r="184" spans="1:10" s="85" customFormat="1" ht="21" customHeight="1">
      <c r="A184" s="561" t="s">
        <v>1800</v>
      </c>
      <c r="B184" s="1239">
        <v>-1382.8899584256001</v>
      </c>
      <c r="C184" s="655">
        <v>-1290.3603278822716</v>
      </c>
      <c r="D184" s="655">
        <v>-1465.559</v>
      </c>
      <c r="E184" s="1239">
        <v>-2309.269518031972</v>
      </c>
      <c r="F184" s="655">
        <v>-2392.483439477619</v>
      </c>
      <c r="G184" s="655">
        <v>-2075.2443647800801</v>
      </c>
      <c r="H184" s="1239">
        <v>-2309.269518031972</v>
      </c>
      <c r="I184" s="655">
        <v>-2392.483439477619</v>
      </c>
      <c r="J184" s="655">
        <v>-2075.2443647800801</v>
      </c>
    </row>
    <row r="185" spans="1:10" s="85" customFormat="1" ht="21" customHeight="1">
      <c r="A185" s="561" t="s">
        <v>1637</v>
      </c>
      <c r="B185" s="1239">
        <v>-670.68828066395406</v>
      </c>
      <c r="C185" s="655">
        <v>-661.23833710911117</v>
      </c>
      <c r="D185" s="655">
        <v>-508.88</v>
      </c>
      <c r="E185" s="1239">
        <v>-1055.4284089153059</v>
      </c>
      <c r="F185" s="655">
        <v>-1095.832851725052</v>
      </c>
      <c r="G185" s="655">
        <v>-916.69</v>
      </c>
      <c r="H185" s="1239">
        <v>-1055.4284089153059</v>
      </c>
      <c r="I185" s="655">
        <v>-1095.832851725052</v>
      </c>
      <c r="J185" s="655">
        <v>-916.69</v>
      </c>
    </row>
    <row r="186" spans="1:10" s="85" customFormat="1" ht="21" customHeight="1">
      <c r="A186" s="561" t="s">
        <v>1135</v>
      </c>
      <c r="B186" s="1239">
        <v>-15.265419280953401</v>
      </c>
      <c r="C186" s="655">
        <v>277.99309402837764</v>
      </c>
      <c r="D186" s="655">
        <v>277.99309402837764</v>
      </c>
      <c r="E186" s="1239">
        <v>-412.01894873013703</v>
      </c>
      <c r="F186" s="655">
        <v>646.45567404847736</v>
      </c>
      <c r="G186" s="655">
        <v>646.45567404847736</v>
      </c>
      <c r="H186" s="1239">
        <v>-412.01894873013703</v>
      </c>
      <c r="I186" s="655">
        <v>646.45567404847736</v>
      </c>
      <c r="J186" s="655">
        <v>646.45567404847736</v>
      </c>
    </row>
    <row r="187" spans="1:10" s="85" customFormat="1" ht="21" customHeight="1">
      <c r="A187" s="561" t="s">
        <v>1295</v>
      </c>
      <c r="B187" s="1239">
        <v>-784.80323199999998</v>
      </c>
      <c r="C187" s="655">
        <v>-930.66728699999999</v>
      </c>
      <c r="D187" s="655">
        <v>-820.93</v>
      </c>
      <c r="E187" s="1239">
        <v>-150.443893</v>
      </c>
      <c r="F187" s="655">
        <v>-205.68441100000001</v>
      </c>
      <c r="G187" s="655">
        <v>-268.38</v>
      </c>
      <c r="H187" s="1239">
        <v>-150.40632099999999</v>
      </c>
      <c r="I187" s="655">
        <v>-205.63438500000001</v>
      </c>
      <c r="J187" s="655">
        <v>-266.12</v>
      </c>
    </row>
    <row r="188" spans="1:10" s="85" customFormat="1" ht="12" customHeight="1">
      <c r="A188" s="136" t="s">
        <v>500</v>
      </c>
      <c r="B188" s="1972"/>
      <c r="C188" s="656"/>
      <c r="D188" s="656"/>
      <c r="E188" s="1972"/>
      <c r="F188" s="656"/>
      <c r="G188" s="656"/>
      <c r="H188" s="1531">
        <v>-16.638999999999999</v>
      </c>
      <c r="I188" s="657">
        <v>-18.780999999999999</v>
      </c>
      <c r="J188" s="657">
        <v>-15.951000000000001</v>
      </c>
    </row>
    <row r="189" spans="1:10" s="85" customFormat="1" ht="12" customHeight="1">
      <c r="A189" s="167" t="s">
        <v>501</v>
      </c>
      <c r="B189" s="1237">
        <v>136546.65259615422</v>
      </c>
      <c r="C189" s="652">
        <v>121520.92446118656</v>
      </c>
      <c r="D189" s="1478">
        <v>121401.9785882315</v>
      </c>
      <c r="E189" s="1237">
        <v>150947.54819033731</v>
      </c>
      <c r="F189" s="652">
        <v>132554.41985447868</v>
      </c>
      <c r="G189" s="1478">
        <v>129915.2392684565</v>
      </c>
      <c r="H189" s="1237">
        <v>162965.37515281735</v>
      </c>
      <c r="I189" s="653">
        <v>144800.06244205669</v>
      </c>
      <c r="J189" s="1478">
        <v>142108.09994808852</v>
      </c>
    </row>
    <row r="190" spans="1:10" s="85" customFormat="1" ht="21" customHeight="1">
      <c r="A190" s="240" t="s">
        <v>521</v>
      </c>
      <c r="B190" s="1529"/>
      <c r="C190" s="1807">
        <v>126548.19601600761</v>
      </c>
      <c r="D190" s="1480"/>
      <c r="E190" s="1529"/>
      <c r="F190" s="1807">
        <v>139953.65247157236</v>
      </c>
      <c r="G190" s="1480"/>
      <c r="H190" s="1529"/>
      <c r="I190" s="1807">
        <v>152778.31421763755</v>
      </c>
      <c r="J190" s="1480"/>
    </row>
    <row r="191" spans="1:10" s="85" customFormat="1" ht="12" customHeight="1">
      <c r="A191" s="168" t="s">
        <v>1239</v>
      </c>
      <c r="B191" s="1241">
        <v>10266.981110000001</v>
      </c>
      <c r="C191" s="657">
        <v>10266.981110000001</v>
      </c>
      <c r="D191" s="657">
        <v>4028.3967499999999</v>
      </c>
      <c r="E191" s="1241">
        <v>10266.981110000001</v>
      </c>
      <c r="F191" s="657">
        <v>10266.981110000001</v>
      </c>
      <c r="G191" s="657">
        <v>4028.3967499999999</v>
      </c>
      <c r="H191" s="1241">
        <v>10266.981110000001</v>
      </c>
      <c r="I191" s="657">
        <v>10266.981110000001</v>
      </c>
      <c r="J191" s="657">
        <v>4028.3967499999999</v>
      </c>
    </row>
    <row r="192" spans="1:10" s="85" customFormat="1" ht="12" customHeight="1">
      <c r="A192" s="171" t="s">
        <v>502</v>
      </c>
      <c r="B192" s="1237">
        <v>146813.63370615421</v>
      </c>
      <c r="C192" s="652">
        <v>131787.90557118657</v>
      </c>
      <c r="D192" s="652">
        <v>125430.3753382315</v>
      </c>
      <c r="E192" s="1237">
        <v>161214.52930033731</v>
      </c>
      <c r="F192" s="652">
        <v>142821.40096447867</v>
      </c>
      <c r="G192" s="652">
        <v>133943.63601845648</v>
      </c>
      <c r="H192" s="1237">
        <v>173232.35626281734</v>
      </c>
      <c r="I192" s="653">
        <v>155067.04355205668</v>
      </c>
      <c r="J192" s="652">
        <v>146136.49669808854</v>
      </c>
    </row>
    <row r="193" spans="1:10" s="85" customFormat="1" ht="12" customHeight="1">
      <c r="A193" s="168" t="s">
        <v>503</v>
      </c>
      <c r="B193" s="1240"/>
      <c r="C193" s="656">
        <v>136815.17712600762</v>
      </c>
      <c r="D193" s="656"/>
      <c r="E193" s="1240"/>
      <c r="F193" s="656">
        <v>150220.63358157236</v>
      </c>
      <c r="G193" s="656"/>
      <c r="H193" s="1240"/>
      <c r="I193" s="656">
        <v>163045.29532763755</v>
      </c>
      <c r="J193" s="656"/>
    </row>
    <row r="194" spans="1:10" s="85" customFormat="1" ht="12" customHeight="1">
      <c r="A194" s="171" t="s">
        <v>504</v>
      </c>
      <c r="B194" s="1237">
        <v>5701.5602500000005</v>
      </c>
      <c r="C194" s="652">
        <v>5520.4897499999997</v>
      </c>
      <c r="D194" s="652">
        <v>4792.4420499999997</v>
      </c>
      <c r="E194" s="1237">
        <v>5701.5602500000005</v>
      </c>
      <c r="F194" s="652">
        <v>5520.4897499999997</v>
      </c>
      <c r="G194" s="652">
        <v>4792.4420499999997</v>
      </c>
      <c r="H194" s="1237">
        <v>5701.5602500000005</v>
      </c>
      <c r="I194" s="652">
        <v>5520.4897499999997</v>
      </c>
      <c r="J194" s="652">
        <v>4792.4420499999997</v>
      </c>
    </row>
    <row r="195" spans="1:10" s="85" customFormat="1" ht="12" customHeight="1">
      <c r="A195" s="171" t="s">
        <v>1346</v>
      </c>
      <c r="B195" s="1237">
        <v>22185.47625</v>
      </c>
      <c r="C195" s="652">
        <v>21897.076370000002</v>
      </c>
      <c r="D195" s="652">
        <v>19322.1315</v>
      </c>
      <c r="E195" s="1237">
        <v>22185.47625</v>
      </c>
      <c r="F195" s="652">
        <v>21897.076370000002</v>
      </c>
      <c r="G195" s="652">
        <v>19322.1315</v>
      </c>
      <c r="H195" s="1237">
        <v>22185.47625</v>
      </c>
      <c r="I195" s="652">
        <v>21897.076370000002</v>
      </c>
      <c r="J195" s="652">
        <v>19322.1315</v>
      </c>
    </row>
    <row r="196" spans="1:10" s="85" customFormat="1" ht="12" customHeight="1">
      <c r="A196" s="171" t="s">
        <v>505</v>
      </c>
      <c r="B196" s="1237"/>
      <c r="C196" s="652"/>
      <c r="D196" s="652"/>
      <c r="E196" s="1237"/>
      <c r="F196" s="652"/>
      <c r="G196" s="652"/>
      <c r="H196" s="1237"/>
      <c r="I196" s="652"/>
      <c r="J196" s="652"/>
    </row>
    <row r="197" spans="1:10" s="85" customFormat="1" ht="12" customHeight="1">
      <c r="A197" s="171" t="s">
        <v>506</v>
      </c>
      <c r="B197" s="1972"/>
      <c r="C197" s="217"/>
      <c r="D197" s="217"/>
      <c r="E197" s="1972"/>
      <c r="F197" s="217"/>
      <c r="G197" s="652"/>
      <c r="H197" s="1972"/>
      <c r="I197" s="217"/>
      <c r="J197" s="652"/>
    </row>
    <row r="198" spans="1:10" s="85" customFormat="1" ht="12" customHeight="1">
      <c r="A198" s="169" t="s">
        <v>151</v>
      </c>
      <c r="B198" s="1242">
        <v>27887.036500000002</v>
      </c>
      <c r="C198" s="651">
        <v>27417.566120000003</v>
      </c>
      <c r="D198" s="651">
        <v>24114.573550000001</v>
      </c>
      <c r="E198" s="1242">
        <v>27887.036500000002</v>
      </c>
      <c r="F198" s="651">
        <v>27417.566120000003</v>
      </c>
      <c r="G198" s="651">
        <v>24114.573550000001</v>
      </c>
      <c r="H198" s="1242">
        <v>27887.036500000002</v>
      </c>
      <c r="I198" s="651">
        <v>27417.566120000003</v>
      </c>
      <c r="J198" s="651">
        <v>24114.573550000001</v>
      </c>
    </row>
    <row r="199" spans="1:10" s="85" customFormat="1" ht="12" customHeight="1">
      <c r="A199" s="171" t="s">
        <v>1636</v>
      </c>
      <c r="B199" s="1235">
        <v>174700.67020615423</v>
      </c>
      <c r="C199" s="650">
        <v>159205.47169118657</v>
      </c>
      <c r="D199" s="650">
        <v>149544.94888823151</v>
      </c>
      <c r="E199" s="1235">
        <v>189101.5658003373</v>
      </c>
      <c r="F199" s="650">
        <v>170238.96708447867</v>
      </c>
      <c r="G199" s="650">
        <v>158058.20956845648</v>
      </c>
      <c r="H199" s="1235">
        <v>201119.39276281733</v>
      </c>
      <c r="I199" s="650">
        <v>182484.60967205669</v>
      </c>
      <c r="J199" s="650">
        <v>170251.07024808854</v>
      </c>
    </row>
    <row r="200" spans="1:10" s="85" customFormat="1" ht="21" customHeight="1">
      <c r="A200" s="499" t="s">
        <v>1638</v>
      </c>
      <c r="B200" s="1530"/>
      <c r="C200" s="658">
        <v>164232.74324600762</v>
      </c>
      <c r="D200" s="1479"/>
      <c r="E200" s="1530"/>
      <c r="F200" s="658">
        <v>177638.19970157236</v>
      </c>
      <c r="G200" s="1479"/>
      <c r="H200" s="1530"/>
      <c r="I200" s="658">
        <v>190462.86144763755</v>
      </c>
      <c r="J200" s="1479"/>
    </row>
    <row r="201" spans="1:10" s="85" customFormat="1" ht="12" customHeight="1">
      <c r="A201" s="169" t="s">
        <v>508</v>
      </c>
      <c r="B201" s="1242">
        <v>906096.71754175902</v>
      </c>
      <c r="C201" s="651">
        <v>925194.40608921181</v>
      </c>
      <c r="D201" s="651">
        <v>919238.15730702749</v>
      </c>
      <c r="E201" s="1242">
        <v>1056731.3386170371</v>
      </c>
      <c r="F201" s="651">
        <v>1089254.3715411632</v>
      </c>
      <c r="G201" s="651">
        <v>1038396.1904491785</v>
      </c>
      <c r="H201" s="1242">
        <v>1129373.2546511192</v>
      </c>
      <c r="I201" s="651">
        <v>1166293.1254248314</v>
      </c>
      <c r="J201" s="651">
        <v>1120658.9986427363</v>
      </c>
    </row>
    <row r="202" spans="1:10" s="88" customFormat="1" ht="12" customHeight="1">
      <c r="A202" s="169" t="s">
        <v>507</v>
      </c>
      <c r="B202" s="1242">
        <v>72487.737403340725</v>
      </c>
      <c r="C202" s="651">
        <v>74015.552487136942</v>
      </c>
      <c r="D202" s="651">
        <v>73539.052584562203</v>
      </c>
      <c r="E202" s="1242">
        <v>84538.50708936296</v>
      </c>
      <c r="F202" s="651">
        <v>87140.349723293053</v>
      </c>
      <c r="G202" s="651">
        <v>83071.695235934283</v>
      </c>
      <c r="H202" s="1242">
        <v>90349.860372089533</v>
      </c>
      <c r="I202" s="651">
        <v>93303.450033986519</v>
      </c>
      <c r="J202" s="651">
        <v>89652.719891418907</v>
      </c>
    </row>
    <row r="203" spans="1:10" s="90" customFormat="1" ht="12" customHeight="1">
      <c r="A203" s="1420" t="s">
        <v>2007</v>
      </c>
      <c r="B203" s="1421">
        <v>15.069765727284102</v>
      </c>
      <c r="C203" s="1422">
        <v>13.678011365300582</v>
      </c>
      <c r="D203" s="1422">
        <v>13.206803658356295</v>
      </c>
      <c r="E203" s="1421">
        <v>14.284382668908545</v>
      </c>
      <c r="F203" s="1422">
        <v>12.84857386191206</v>
      </c>
      <c r="G203" s="1422">
        <v>12.511143671690391</v>
      </c>
      <c r="H203" s="1421">
        <v>14.42971794149312</v>
      </c>
      <c r="I203" s="1422">
        <v>13.099478243257831</v>
      </c>
      <c r="J203" s="1422">
        <v>12.680761955260245</v>
      </c>
    </row>
    <row r="204" spans="1:10" s="90" customFormat="1" ht="12" customHeight="1">
      <c r="A204" s="1417" t="s">
        <v>223</v>
      </c>
      <c r="B204" s="1421">
        <v>16.202865639383365</v>
      </c>
      <c r="C204" s="1422">
        <v>14.787722042583903</v>
      </c>
      <c r="D204" s="1422">
        <v>13.645035765887762</v>
      </c>
      <c r="E204" s="1421">
        <v>15.255961795485465</v>
      </c>
      <c r="F204" s="1422">
        <v>13.791143511228544</v>
      </c>
      <c r="G204" s="1422">
        <v>12.899087771163389</v>
      </c>
      <c r="H204" s="1421">
        <v>15.338804558137998</v>
      </c>
      <c r="I204" s="1422">
        <v>13.979787051239542</v>
      </c>
      <c r="J204" s="1422">
        <v>13.040228729263658</v>
      </c>
    </row>
    <row r="205" spans="1:10" s="90" customFormat="1" ht="12" customHeight="1">
      <c r="A205" s="1423" t="s">
        <v>509</v>
      </c>
      <c r="B205" s="1424">
        <v>19.280576435605823</v>
      </c>
      <c r="C205" s="1425">
        <v>17.751160422620572</v>
      </c>
      <c r="D205" s="1425">
        <v>16.268357410916657</v>
      </c>
      <c r="E205" s="1424">
        <v>17.894951998662012</v>
      </c>
      <c r="F205" s="1425">
        <v>16.308238400754433</v>
      </c>
      <c r="G205" s="1425">
        <v>15.221378027213808</v>
      </c>
      <c r="H205" s="1424">
        <v>17.808053443318542</v>
      </c>
      <c r="I205" s="1425">
        <v>16.33061683170429</v>
      </c>
      <c r="J205" s="1425">
        <v>15.192049539983591</v>
      </c>
    </row>
    <row r="206" spans="1:10" s="88" customFormat="1" ht="21" customHeight="1">
      <c r="A206" s="403" t="s">
        <v>1840</v>
      </c>
      <c r="B206" s="1243"/>
      <c r="C206" s="659">
        <v>13.134636748924411</v>
      </c>
      <c r="D206" s="659"/>
      <c r="E206" s="1243"/>
      <c r="F206" s="660">
        <v>12.169280502122769</v>
      </c>
      <c r="G206" s="659"/>
      <c r="H206" s="1243"/>
      <c r="I206" s="660">
        <v>12.415409067022678</v>
      </c>
      <c r="J206" s="659"/>
    </row>
    <row r="207" spans="1:10" s="88" customFormat="1" ht="21" customHeight="1">
      <c r="A207" s="403" t="s">
        <v>1841</v>
      </c>
      <c r="B207" s="1244"/>
      <c r="C207" s="661">
        <v>14.244347426207732</v>
      </c>
      <c r="D207" s="661"/>
      <c r="E207" s="1244"/>
      <c r="F207" s="660">
        <v>13.111850151439253</v>
      </c>
      <c r="G207" s="661"/>
      <c r="H207" s="1244"/>
      <c r="I207" s="660">
        <v>13.295717875004391</v>
      </c>
      <c r="J207" s="661"/>
    </row>
    <row r="208" spans="1:10" s="88" customFormat="1" ht="21" customHeight="1">
      <c r="A208" s="499" t="s">
        <v>1842</v>
      </c>
      <c r="B208" s="1245"/>
      <c r="C208" s="662">
        <v>17.207785806244399</v>
      </c>
      <c r="D208" s="662"/>
      <c r="E208" s="1245"/>
      <c r="F208" s="663">
        <v>15.628945040965144</v>
      </c>
      <c r="G208" s="662"/>
      <c r="H208" s="1245"/>
      <c r="I208" s="663">
        <v>15.646547655469137</v>
      </c>
      <c r="J208" s="662"/>
    </row>
    <row r="209" spans="1:10" ht="4.5" customHeight="1">
      <c r="B209" s="547"/>
      <c r="C209" s="547"/>
      <c r="D209" s="547"/>
      <c r="E209" s="547"/>
      <c r="F209" s="547"/>
    </row>
    <row r="210" spans="1:10" ht="3" hidden="1" customHeight="1">
      <c r="A210" s="2542"/>
      <c r="B210" s="2542"/>
      <c r="C210" s="2542"/>
      <c r="D210" s="2542"/>
      <c r="E210" s="2542"/>
      <c r="F210" s="2542"/>
      <c r="G210" s="2542"/>
      <c r="H210" s="2542"/>
      <c r="I210" s="2542"/>
      <c r="J210" s="2542"/>
    </row>
    <row r="211" spans="1:10" ht="22.5" customHeight="1">
      <c r="A211" s="2638" t="s">
        <v>1287</v>
      </c>
      <c r="B211" s="2638"/>
      <c r="C211" s="2638"/>
      <c r="D211" s="2638"/>
      <c r="E211" s="2638"/>
      <c r="F211" s="2638"/>
      <c r="G211" s="2638"/>
      <c r="H211" s="2638"/>
      <c r="I211" s="2638"/>
      <c r="J211" s="2638"/>
    </row>
  </sheetData>
  <mergeCells count="11">
    <mergeCell ref="A45:J45"/>
    <mergeCell ref="A3:J3"/>
    <mergeCell ref="A211:J211"/>
    <mergeCell ref="B168:D168"/>
    <mergeCell ref="E168:G168"/>
    <mergeCell ref="H168:J168"/>
    <mergeCell ref="A48:J48"/>
    <mergeCell ref="A167:J167"/>
    <mergeCell ref="A113:J113"/>
    <mergeCell ref="A44:J44"/>
    <mergeCell ref="A210:J210"/>
  </mergeCells>
  <pageMargins left="0.70866141732283472" right="0.70866141732283472" top="0.6692913385826772" bottom="0.39370078740157483" header="0.51181102362204722" footer="0.51181102362204722"/>
  <pageSetup paperSize="9" scale="95" fitToHeight="0" orientation="portrait" r:id="rId1"/>
  <headerFooter scaleWithDoc="0">
    <oddHeader xml:space="preserve">&amp;L&amp;8FACT BOOK DNB - 4Q15&amp;C&amp;8CHAPTER 1&amp;R&amp;8FINANCIAL RESULTS DNB GROUP </oddHeader>
  </headerFooter>
  <rowBreaks count="3" manualBreakCount="3">
    <brk id="48" max="16383" man="1"/>
    <brk id="115" max="16383" man="1"/>
    <brk id="164"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C26"/>
  <sheetViews>
    <sheetView showGridLines="0" zoomScale="140" zoomScaleNormal="140" workbookViewId="0"/>
  </sheetViews>
  <sheetFormatPr baseColWidth="10" defaultColWidth="11.42578125" defaultRowHeight="12.75"/>
  <cols>
    <col min="1" max="1" width="8" customWidth="1"/>
    <col min="2" max="2" width="77.85546875" customWidth="1"/>
    <col min="3" max="3" width="8" customWidth="1"/>
  </cols>
  <sheetData>
    <row r="1" spans="1:3">
      <c r="A1" s="1405"/>
      <c r="B1" s="1405"/>
      <c r="C1" s="1405"/>
    </row>
    <row r="8" spans="1:3">
      <c r="B8" s="1385"/>
    </row>
    <row r="9" spans="1:3" ht="26.25">
      <c r="B9" s="1386" t="s">
        <v>619</v>
      </c>
    </row>
    <row r="10" spans="1:3">
      <c r="B10" s="1387"/>
    </row>
    <row r="11" spans="1:3" s="272" customFormat="1" ht="11.1" customHeight="1">
      <c r="A11" s="1379"/>
      <c r="B11" s="1406" t="s">
        <v>620</v>
      </c>
      <c r="C11" s="273"/>
    </row>
    <row r="12" spans="1:3" ht="8.25" customHeight="1">
      <c r="A12" s="1378"/>
      <c r="B12" s="1406"/>
      <c r="C12" s="673"/>
    </row>
    <row r="13" spans="1:3" s="698" customFormat="1" ht="11.1" customHeight="1">
      <c r="A13" s="1379"/>
      <c r="B13" s="1407" t="s">
        <v>566</v>
      </c>
      <c r="C13" s="697"/>
    </row>
    <row r="14" spans="1:3" ht="8.25" customHeight="1">
      <c r="A14" s="1378"/>
      <c r="B14" s="1406"/>
      <c r="C14" s="673"/>
    </row>
    <row r="15" spans="1:3" s="698" customFormat="1" ht="11.1" customHeight="1">
      <c r="A15" s="1380"/>
      <c r="B15" s="1408" t="s">
        <v>524</v>
      </c>
      <c r="C15" s="566"/>
    </row>
    <row r="16" spans="1:3" ht="8.25" customHeight="1">
      <c r="A16" s="1378"/>
      <c r="B16" s="1406"/>
      <c r="C16" s="673"/>
    </row>
    <row r="17" spans="1:3" s="698" customFormat="1" ht="11.1" customHeight="1">
      <c r="A17" s="1380"/>
      <c r="B17" s="1408" t="s">
        <v>525</v>
      </c>
      <c r="C17" s="566"/>
    </row>
    <row r="18" spans="1:3" ht="8.25" customHeight="1">
      <c r="A18" s="1378"/>
      <c r="B18" s="1406"/>
      <c r="C18" s="673"/>
    </row>
    <row r="19" spans="1:3" s="698" customFormat="1" ht="11.1" customHeight="1">
      <c r="A19" s="1380"/>
      <c r="B19" s="1408" t="s">
        <v>630</v>
      </c>
      <c r="C19" s="566"/>
    </row>
    <row r="20" spans="1:3" ht="8.25" customHeight="1">
      <c r="A20" s="1378"/>
      <c r="B20" s="1406"/>
      <c r="C20" s="673"/>
    </row>
    <row r="21" spans="1:3" s="698" customFormat="1" ht="11.1" customHeight="1">
      <c r="A21" s="1380"/>
      <c r="B21" s="1408" t="s">
        <v>1000</v>
      </c>
      <c r="C21" s="566"/>
    </row>
    <row r="22" spans="1:3" ht="8.25" customHeight="1">
      <c r="A22" s="1378"/>
      <c r="B22" s="1406"/>
      <c r="C22" s="673"/>
    </row>
    <row r="23" spans="1:3" s="698" customFormat="1" ht="11.1" customHeight="1">
      <c r="A23" s="1380"/>
      <c r="B23" s="1408" t="s">
        <v>631</v>
      </c>
      <c r="C23" s="566"/>
    </row>
    <row r="24" spans="1:3" ht="8.25" customHeight="1">
      <c r="A24" s="1378"/>
      <c r="B24" s="1406"/>
      <c r="C24" s="673"/>
    </row>
    <row r="25" spans="1:3" s="701" customFormat="1" ht="11.1" customHeight="1">
      <c r="A25" s="1380"/>
      <c r="B25" s="1408" t="s">
        <v>632</v>
      </c>
      <c r="C25" s="700"/>
    </row>
    <row r="26" spans="1:3">
      <c r="B26" s="1409"/>
    </row>
  </sheetData>
  <pageMargins left="0.70866141732283472" right="0.70866141732283472" top="0.6692913385826772" bottom="0.39370078740157483" header="0.51181102362204722" footer="0.51181102362204722"/>
  <pageSetup paperSize="9" scale="94" fitToHeight="0" orientation="portrait" r:id="rId1"/>
  <headerFooter scaleWithDoc="0">
    <oddHeader>&amp;L&amp;8FACT BOOK DNB - 4Q15</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E38"/>
  <sheetViews>
    <sheetView showGridLines="0" zoomScale="140" zoomScaleNormal="140" zoomScaleSheetLayoutView="90" workbookViewId="0"/>
  </sheetViews>
  <sheetFormatPr baseColWidth="10" defaultColWidth="11.42578125" defaultRowHeight="22.5" customHeight="1"/>
  <cols>
    <col min="1" max="1" width="14.85546875" style="114" customWidth="1"/>
    <col min="2" max="2" width="23.42578125" style="114" customWidth="1"/>
    <col min="3" max="3" width="26.28515625" style="114" customWidth="1"/>
    <col min="4" max="4" width="28.5703125" style="114" customWidth="1"/>
    <col min="5" max="6" width="11.5703125" style="114" customWidth="1"/>
    <col min="7" max="16384" width="11.42578125" style="114"/>
  </cols>
  <sheetData>
    <row r="1" spans="1:4" s="619" customFormat="1" ht="22.5" customHeight="1">
      <c r="B1" s="2380"/>
    </row>
    <row r="2" spans="1:4" s="617" customFormat="1" ht="26.25">
      <c r="A2" s="614" t="s">
        <v>584</v>
      </c>
      <c r="B2" s="613"/>
      <c r="C2" s="618"/>
      <c r="D2" s="618"/>
    </row>
    <row r="3" spans="1:4" s="583" customFormat="1" ht="12" customHeight="1"/>
    <row r="4" spans="1:4" s="615" customFormat="1" ht="15" customHeight="1">
      <c r="A4" s="616" t="s">
        <v>583</v>
      </c>
      <c r="B4" s="616"/>
    </row>
    <row r="5" spans="1:4" s="607" customFormat="1" ht="12.95" customHeight="1">
      <c r="A5" s="610" t="s">
        <v>582</v>
      </c>
      <c r="B5" s="610"/>
      <c r="C5" s="610"/>
      <c r="D5" s="610"/>
    </row>
    <row r="6" spans="1:4" s="583" customFormat="1" ht="12" customHeight="1"/>
    <row r="7" spans="1:4" s="615" customFormat="1" ht="15" customHeight="1">
      <c r="A7" s="616" t="s">
        <v>581</v>
      </c>
      <c r="B7" s="616"/>
    </row>
    <row r="8" spans="1:4" s="607" customFormat="1" ht="12.95" customHeight="1">
      <c r="A8" s="610" t="s">
        <v>580</v>
      </c>
      <c r="B8" s="610"/>
      <c r="C8" s="610" t="s">
        <v>579</v>
      </c>
      <c r="D8" s="608" t="s">
        <v>578</v>
      </c>
    </row>
    <row r="9" spans="1:4" s="607" customFormat="1" ht="12.95" customHeight="1">
      <c r="A9" s="610" t="s">
        <v>1252</v>
      </c>
      <c r="B9" s="610"/>
      <c r="C9" s="610" t="s">
        <v>577</v>
      </c>
      <c r="D9" s="608" t="s">
        <v>576</v>
      </c>
    </row>
    <row r="10" spans="1:4" s="607" customFormat="1" ht="12.95" customHeight="1">
      <c r="A10" s="610" t="s">
        <v>1658</v>
      </c>
      <c r="B10" s="610"/>
      <c r="C10" s="610" t="s">
        <v>1659</v>
      </c>
      <c r="D10" s="2428" t="s">
        <v>1687</v>
      </c>
    </row>
    <row r="11" spans="1:4" s="607" customFormat="1" ht="12.95" customHeight="1">
      <c r="A11" s="610" t="s">
        <v>1866</v>
      </c>
      <c r="B11" s="610"/>
      <c r="C11" s="610" t="s">
        <v>1867</v>
      </c>
      <c r="D11" s="2080" t="s">
        <v>1868</v>
      </c>
    </row>
    <row r="12" spans="1:4" s="607" customFormat="1" ht="12.95" customHeight="1">
      <c r="A12" s="2079" t="s">
        <v>1869</v>
      </c>
      <c r="B12" s="2079"/>
      <c r="C12" s="2079" t="s">
        <v>1870</v>
      </c>
      <c r="D12" s="2428" t="s">
        <v>1871</v>
      </c>
    </row>
    <row r="13" spans="1:4" s="607" customFormat="1" ht="12.95" customHeight="1">
      <c r="A13" s="2079" t="s">
        <v>1774</v>
      </c>
      <c r="B13" s="2079"/>
      <c r="C13" s="610" t="s">
        <v>1768</v>
      </c>
      <c r="D13" s="608" t="s">
        <v>1769</v>
      </c>
    </row>
    <row r="14" spans="1:4" s="583" customFormat="1" ht="12" customHeight="1"/>
    <row r="15" spans="1:4" s="615" customFormat="1" ht="15" customHeight="1">
      <c r="A15" s="616" t="s">
        <v>575</v>
      </c>
      <c r="B15" s="616"/>
      <c r="D15" s="608"/>
    </row>
    <row r="16" spans="1:4" s="607" customFormat="1" ht="12.95" customHeight="1">
      <c r="A16" s="610" t="s">
        <v>574</v>
      </c>
      <c r="B16" s="610"/>
      <c r="C16" s="610"/>
      <c r="D16" s="608"/>
    </row>
    <row r="17" spans="1:5" s="607" customFormat="1" ht="12.95" customHeight="1">
      <c r="A17" s="610" t="s">
        <v>1142</v>
      </c>
      <c r="B17" s="610"/>
      <c r="C17" s="610"/>
      <c r="D17" s="608"/>
    </row>
    <row r="18" spans="1:5" s="607" customFormat="1" ht="7.5" customHeight="1">
      <c r="A18" s="610"/>
      <c r="B18" s="610"/>
      <c r="C18" s="610"/>
      <c r="D18" s="608"/>
    </row>
    <row r="19" spans="1:5" s="607" customFormat="1" ht="12.95" customHeight="1">
      <c r="A19" s="610" t="s">
        <v>573</v>
      </c>
      <c r="B19" s="610"/>
      <c r="C19" s="610"/>
      <c r="D19" s="608"/>
    </row>
    <row r="20" spans="1:5" s="607" customFormat="1" ht="12.95" customHeight="1">
      <c r="A20" s="610" t="s">
        <v>1253</v>
      </c>
      <c r="B20" s="610"/>
      <c r="C20" s="610"/>
      <c r="D20" s="608"/>
    </row>
    <row r="21" spans="1:5" s="607" customFormat="1" ht="12.95" customHeight="1">
      <c r="A21" s="610" t="s">
        <v>572</v>
      </c>
      <c r="B21" s="610"/>
      <c r="C21" s="610"/>
      <c r="D21" s="608"/>
    </row>
    <row r="22" spans="1:5" s="583" customFormat="1" ht="12" customHeight="1"/>
    <row r="23" spans="1:5" s="615" customFormat="1" ht="15" customHeight="1">
      <c r="A23" s="616" t="s">
        <v>571</v>
      </c>
      <c r="B23" s="616"/>
    </row>
    <row r="24" spans="1:5" s="607" customFormat="1" ht="12.95" customHeight="1">
      <c r="A24" s="610" t="s">
        <v>618</v>
      </c>
      <c r="B24" s="610"/>
      <c r="C24" s="610"/>
      <c r="D24" s="608"/>
    </row>
    <row r="25" spans="1:5" s="607" customFormat="1" ht="25.5" customHeight="1">
      <c r="A25" s="2518" t="s">
        <v>616</v>
      </c>
      <c r="B25" s="2518"/>
      <c r="C25" s="2518"/>
      <c r="D25" s="2518"/>
    </row>
    <row r="26" spans="1:5" s="607" customFormat="1" ht="58.5" customHeight="1">
      <c r="A26" s="675"/>
      <c r="B26" s="675"/>
      <c r="C26" s="675"/>
      <c r="D26" s="675"/>
    </row>
    <row r="27" spans="1:5" ht="30" customHeight="1"/>
    <row r="28" spans="1:5" s="611" customFormat="1" ht="26.25">
      <c r="A28" s="614" t="s">
        <v>1689</v>
      </c>
      <c r="B28" s="613"/>
      <c r="C28" s="612"/>
      <c r="D28" s="618"/>
    </row>
    <row r="29" spans="1:5" ht="9" customHeight="1"/>
    <row r="30" spans="1:5" s="607" customFormat="1" ht="12.95" customHeight="1">
      <c r="A30" s="2079" t="s">
        <v>1700</v>
      </c>
      <c r="B30" s="610"/>
      <c r="C30" s="609" t="s">
        <v>1690</v>
      </c>
      <c r="D30" s="608"/>
      <c r="E30" s="609"/>
    </row>
    <row r="31" spans="1:5" s="607" customFormat="1" ht="12.95" customHeight="1">
      <c r="A31" s="2079" t="s">
        <v>1692</v>
      </c>
      <c r="B31" s="610"/>
      <c r="C31" s="609" t="s">
        <v>1691</v>
      </c>
      <c r="D31" s="608"/>
      <c r="E31" s="609"/>
    </row>
    <row r="32" spans="1:5" s="607" customFormat="1" ht="12.95" customHeight="1">
      <c r="A32" s="2079" t="s">
        <v>1693</v>
      </c>
      <c r="B32" s="610"/>
      <c r="C32" s="609" t="s">
        <v>1694</v>
      </c>
      <c r="D32" s="608"/>
      <c r="E32" s="609"/>
    </row>
    <row r="33" spans="1:5" s="607" customFormat="1" ht="12.95" customHeight="1">
      <c r="A33" s="2079" t="s">
        <v>1865</v>
      </c>
      <c r="B33" s="610"/>
      <c r="C33" s="1925" t="s">
        <v>1884</v>
      </c>
      <c r="D33" s="608"/>
      <c r="E33" s="609"/>
    </row>
    <row r="34" spans="1:5" s="607" customFormat="1" ht="12.95" customHeight="1">
      <c r="A34" s="2079" t="s">
        <v>1684</v>
      </c>
      <c r="B34" s="610"/>
      <c r="C34" s="1925" t="s">
        <v>1695</v>
      </c>
      <c r="D34" s="608"/>
      <c r="E34" s="1925"/>
    </row>
    <row r="35" spans="1:5" s="607" customFormat="1" ht="12.95" customHeight="1">
      <c r="A35" s="2079" t="s">
        <v>1685</v>
      </c>
      <c r="B35" s="610"/>
      <c r="C35" s="609" t="s">
        <v>1696</v>
      </c>
      <c r="D35" s="608"/>
      <c r="E35" s="609"/>
    </row>
    <row r="36" spans="1:5" s="607" customFormat="1" ht="12.95" customHeight="1">
      <c r="A36" s="2079" t="s">
        <v>1686</v>
      </c>
      <c r="B36" s="610"/>
      <c r="C36" s="609" t="s">
        <v>1697</v>
      </c>
      <c r="D36" s="608"/>
      <c r="E36" s="609"/>
    </row>
    <row r="37" spans="1:5" s="607" customFormat="1" ht="19.5" customHeight="1">
      <c r="A37" s="610"/>
      <c r="B37" s="610"/>
      <c r="C37" s="609"/>
      <c r="D37" s="608"/>
    </row>
    <row r="38" spans="1:5" ht="21" customHeight="1">
      <c r="A38" s="2517" t="s">
        <v>570</v>
      </c>
      <c r="B38" s="2517"/>
      <c r="C38" s="2517"/>
      <c r="D38" s="2517"/>
    </row>
  </sheetData>
  <mergeCells count="2">
    <mergeCell ref="A38:D38"/>
    <mergeCell ref="A25:D25"/>
  </mergeCells>
  <pageMargins left="0.70866141732283472" right="0.70866141732283472" top="0.6692913385826772" bottom="0.59055118110236227" header="0.51181102362204722" footer="0.51181102362204722"/>
  <pageSetup paperSize="9" scale="95" fitToHeight="0" orientation="portrait" r:id="rId1"/>
  <headerFooter scaleWithDoc="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8"/>
  <sheetViews>
    <sheetView showGridLines="0" zoomScale="140" zoomScaleNormal="140" zoomScaleSheetLayoutView="90" workbookViewId="0"/>
  </sheetViews>
  <sheetFormatPr baseColWidth="10" defaultColWidth="11.42578125" defaultRowHeight="22.5" customHeight="1"/>
  <cols>
    <col min="1" max="1" width="50.28515625" style="114" customWidth="1"/>
    <col min="2" max="4" width="14.28515625" style="114" customWidth="1"/>
    <col min="5" max="16384" width="11.42578125" style="114"/>
  </cols>
  <sheetData>
    <row r="1" spans="1:7" s="596" customFormat="1" ht="22.5" customHeight="1">
      <c r="A1" s="704"/>
      <c r="B1" s="705"/>
      <c r="C1" s="705"/>
      <c r="D1" s="705"/>
    </row>
    <row r="2" spans="1:7" s="583" customFormat="1" ht="18.75" customHeight="1">
      <c r="A2" s="706" t="s">
        <v>1397</v>
      </c>
    </row>
    <row r="3" spans="1:7" s="583" customFormat="1" ht="12" customHeight="1"/>
    <row r="4" spans="1:7" s="50" customFormat="1" ht="12.75" customHeight="1">
      <c r="A4" s="2176" t="s">
        <v>636</v>
      </c>
      <c r="B4" s="708"/>
      <c r="C4" s="708"/>
      <c r="D4" s="708"/>
    </row>
    <row r="5" spans="1:7" ht="10.5" customHeight="1">
      <c r="A5" s="709"/>
      <c r="B5" s="1255"/>
      <c r="C5" s="208" t="s">
        <v>12</v>
      </c>
      <c r="D5" s="208" t="s">
        <v>12</v>
      </c>
    </row>
    <row r="6" spans="1:7" ht="13.5" customHeight="1">
      <c r="A6" s="147" t="s">
        <v>1</v>
      </c>
      <c r="B6" s="1256" t="s">
        <v>1814</v>
      </c>
      <c r="C6" s="710" t="s">
        <v>1826</v>
      </c>
      <c r="D6" s="710" t="s">
        <v>1827</v>
      </c>
    </row>
    <row r="7" spans="1:7" s="133" customFormat="1" ht="13.5" customHeight="1">
      <c r="A7" s="237" t="s">
        <v>13</v>
      </c>
      <c r="B7" s="1184">
        <v>9062.4727820934895</v>
      </c>
      <c r="C7" s="148">
        <v>81.518528337488533</v>
      </c>
      <c r="D7" s="148">
        <v>362.09937785048896</v>
      </c>
    </row>
    <row r="8" spans="1:7" s="210" customFormat="1" ht="13.5" customHeight="1">
      <c r="A8" s="711" t="s">
        <v>566</v>
      </c>
      <c r="B8" s="1257">
        <v>3496.1245359899995</v>
      </c>
      <c r="C8" s="712">
        <v>51.487620930000048</v>
      </c>
      <c r="D8" s="712">
        <v>96.572974209999302</v>
      </c>
    </row>
    <row r="9" spans="1:7" s="210" customFormat="1" ht="13.5" customHeight="1">
      <c r="A9" s="711" t="s">
        <v>524</v>
      </c>
      <c r="B9" s="1258">
        <v>1610.1031499999997</v>
      </c>
      <c r="C9" s="713">
        <v>59.072248199998739</v>
      </c>
      <c r="D9" s="713">
        <v>55.037904000000026</v>
      </c>
    </row>
    <row r="10" spans="1:7" s="210" customFormat="1" ht="13.5" customHeight="1">
      <c r="A10" s="711" t="s">
        <v>525</v>
      </c>
      <c r="B10" s="1258">
        <v>3929.2393787751994</v>
      </c>
      <c r="C10" s="713">
        <v>21.305784078799206</v>
      </c>
      <c r="D10" s="713">
        <v>203.68949169319876</v>
      </c>
    </row>
    <row r="11" spans="1:7" s="210" customFormat="1" ht="13.5" customHeight="1">
      <c r="A11" s="711" t="s">
        <v>630</v>
      </c>
      <c r="B11" s="1258">
        <v>3.3981805888998053</v>
      </c>
      <c r="C11" s="713">
        <v>109.35015882199963</v>
      </c>
      <c r="D11" s="713">
        <v>-125.0597826151002</v>
      </c>
    </row>
    <row r="12" spans="1:7" s="210" customFormat="1" ht="13.5" customHeight="1">
      <c r="A12" s="714" t="s">
        <v>15</v>
      </c>
      <c r="B12" s="1259">
        <v>23.607536739390952</v>
      </c>
      <c r="C12" s="715">
        <v>-159.69728369330909</v>
      </c>
      <c r="D12" s="715">
        <v>131.85879056239108</v>
      </c>
    </row>
    <row r="13" spans="1:7" s="131" customFormat="1" ht="30" customHeight="1">
      <c r="A13" s="716"/>
      <c r="B13" s="145"/>
      <c r="C13" s="145"/>
      <c r="D13" s="145"/>
      <c r="F13" s="210"/>
      <c r="G13" s="210"/>
    </row>
    <row r="14" spans="1:7" s="50" customFormat="1" ht="12.75" customHeight="1">
      <c r="A14" s="2176" t="s">
        <v>637</v>
      </c>
      <c r="B14" s="708"/>
      <c r="C14" s="708"/>
      <c r="D14" s="708"/>
    </row>
    <row r="15" spans="1:7" ht="10.5" customHeight="1">
      <c r="A15" s="709"/>
      <c r="B15" s="1255"/>
      <c r="C15" s="208" t="s">
        <v>12</v>
      </c>
      <c r="D15" s="208" t="s">
        <v>12</v>
      </c>
    </row>
    <row r="16" spans="1:7" ht="13.5" customHeight="1">
      <c r="A16" s="147" t="s">
        <v>1</v>
      </c>
      <c r="B16" s="1256" t="s">
        <v>1814</v>
      </c>
      <c r="C16" s="710" t="s">
        <v>1826</v>
      </c>
      <c r="D16" s="710" t="s">
        <v>1827</v>
      </c>
    </row>
    <row r="17" spans="1:4" s="133" customFormat="1" ht="13.5" customHeight="1">
      <c r="A17" s="237" t="s">
        <v>4</v>
      </c>
      <c r="B17" s="1184">
        <v>3852.9558210965201</v>
      </c>
      <c r="C17" s="148">
        <v>-610.46553922478006</v>
      </c>
      <c r="D17" s="148">
        <v>501.29734090752027</v>
      </c>
    </row>
    <row r="18" spans="1:4" s="210" customFormat="1" ht="13.5" customHeight="1">
      <c r="A18" s="711" t="s">
        <v>566</v>
      </c>
      <c r="B18" s="1257">
        <v>1119.5445505499999</v>
      </c>
      <c r="C18" s="712">
        <v>-175.2660589699999</v>
      </c>
      <c r="D18" s="712">
        <v>-21.34939670999961</v>
      </c>
    </row>
    <row r="19" spans="1:4" s="210" customFormat="1" ht="13.5" customHeight="1">
      <c r="A19" s="711" t="s">
        <v>524</v>
      </c>
      <c r="B19" s="1258">
        <v>448.73260999999997</v>
      </c>
      <c r="C19" s="713">
        <v>52.548557999999957</v>
      </c>
      <c r="D19" s="713">
        <v>-28.623758956000188</v>
      </c>
    </row>
    <row r="20" spans="1:4" s="210" customFormat="1" ht="13.5" customHeight="1">
      <c r="A20" s="711" t="s">
        <v>525</v>
      </c>
      <c r="B20" s="1258">
        <v>1358.1069979966098</v>
      </c>
      <c r="C20" s="713">
        <v>-71.205442626680451</v>
      </c>
      <c r="D20" s="713">
        <v>-208.84179541439084</v>
      </c>
    </row>
    <row r="21" spans="1:4" s="210" customFormat="1" ht="13.5" customHeight="1">
      <c r="A21" s="711" t="s">
        <v>630</v>
      </c>
      <c r="B21" s="1258">
        <v>796.02577067150003</v>
      </c>
      <c r="C21" s="713">
        <v>1138.1616514926998</v>
      </c>
      <c r="D21" s="713">
        <v>898.01930259750009</v>
      </c>
    </row>
    <row r="22" spans="1:4" s="210" customFormat="1" ht="13.5" customHeight="1">
      <c r="A22" s="711" t="s">
        <v>1949</v>
      </c>
      <c r="B22" s="1258">
        <v>-521.50175600000102</v>
      </c>
      <c r="C22" s="713">
        <v>-805.14606700000104</v>
      </c>
      <c r="D22" s="713">
        <v>-999.15559500000086</v>
      </c>
    </row>
    <row r="23" spans="1:4" s="210" customFormat="1" ht="13.5" customHeight="1">
      <c r="A23" s="714" t="s">
        <v>15</v>
      </c>
      <c r="B23" s="1259">
        <v>652.04764787841111</v>
      </c>
      <c r="C23" s="715">
        <v>-749.5581801207984</v>
      </c>
      <c r="D23" s="715">
        <v>861.24858439041168</v>
      </c>
    </row>
    <row r="24" spans="1:4" s="131" customFormat="1" ht="30" customHeight="1">
      <c r="A24" s="717"/>
      <c r="B24" s="718"/>
      <c r="C24" s="718"/>
      <c r="D24" s="153"/>
    </row>
    <row r="25" spans="1:4" s="50" customFormat="1" ht="12.75" customHeight="1">
      <c r="A25" s="2176" t="s">
        <v>638</v>
      </c>
      <c r="B25" s="708"/>
      <c r="C25" s="708"/>
      <c r="D25" s="708"/>
    </row>
    <row r="26" spans="1:4" ht="10.5" customHeight="1">
      <c r="A26" s="709"/>
      <c r="B26" s="1255"/>
      <c r="C26" s="208" t="s">
        <v>12</v>
      </c>
      <c r="D26" s="208" t="s">
        <v>12</v>
      </c>
    </row>
    <row r="27" spans="1:4" ht="13.5" customHeight="1">
      <c r="A27" s="147" t="s">
        <v>1</v>
      </c>
      <c r="B27" s="1256" t="s">
        <v>1814</v>
      </c>
      <c r="C27" s="710" t="s">
        <v>1826</v>
      </c>
      <c r="D27" s="710" t="s">
        <v>1827</v>
      </c>
    </row>
    <row r="28" spans="1:4" s="133" customFormat="1" ht="13.5" customHeight="1">
      <c r="A28" s="237" t="s">
        <v>170</v>
      </c>
      <c r="B28" s="1184">
        <v>-3625.90572344054</v>
      </c>
      <c r="C28" s="148">
        <v>1693.4061915196598</v>
      </c>
      <c r="D28" s="148">
        <v>1461.7067495604597</v>
      </c>
    </row>
    <row r="29" spans="1:4" s="210" customFormat="1" ht="13.5" customHeight="1">
      <c r="A29" s="711" t="s">
        <v>566</v>
      </c>
      <c r="B29" s="1257">
        <v>-2156.9171812400009</v>
      </c>
      <c r="C29" s="712">
        <v>117.46282343999883</v>
      </c>
      <c r="D29" s="712">
        <v>-50.37159266900062</v>
      </c>
    </row>
    <row r="30" spans="1:4" s="210" customFormat="1" ht="13.5" customHeight="1">
      <c r="A30" s="711" t="s">
        <v>524</v>
      </c>
      <c r="B30" s="1258">
        <v>-807.07655100000011</v>
      </c>
      <c r="C30" s="713">
        <v>-67.08355500000016</v>
      </c>
      <c r="D30" s="713">
        <v>-32.224799724999912</v>
      </c>
    </row>
    <row r="31" spans="1:4" s="210" customFormat="1" ht="13.5" customHeight="1">
      <c r="A31" s="711" t="s">
        <v>525</v>
      </c>
      <c r="B31" s="1258">
        <v>-2201.5717221264313</v>
      </c>
      <c r="C31" s="713">
        <v>-159.07022269916183</v>
      </c>
      <c r="D31" s="713">
        <v>-287.10577143543128</v>
      </c>
    </row>
    <row r="32" spans="1:4" s="210" customFormat="1" ht="13.5" customHeight="1">
      <c r="A32" s="711" t="s">
        <v>630</v>
      </c>
      <c r="B32" s="1258">
        <v>-97.115693731500016</v>
      </c>
      <c r="C32" s="713">
        <v>58.375995273699971</v>
      </c>
      <c r="D32" s="713">
        <v>34.603717790499957</v>
      </c>
    </row>
    <row r="33" spans="1:15" s="210" customFormat="1" ht="13.5" customHeight="1">
      <c r="A33" s="711" t="s">
        <v>631</v>
      </c>
      <c r="B33" s="1258">
        <v>-74.331718000000023</v>
      </c>
      <c r="C33" s="713">
        <v>51.482984999999985</v>
      </c>
      <c r="D33" s="713">
        <v>90.847378999999989</v>
      </c>
    </row>
    <row r="34" spans="1:15" s="210" customFormat="1" ht="13.5" customHeight="1">
      <c r="A34" s="714" t="s">
        <v>1950</v>
      </c>
      <c r="B34" s="1259">
        <v>1711.1071426573922</v>
      </c>
      <c r="C34" s="715">
        <v>1692.2381655051231</v>
      </c>
      <c r="D34" s="715">
        <v>1705.9578165993914</v>
      </c>
    </row>
    <row r="35" spans="1:15" s="131" customFormat="1" ht="30" customHeight="1">
      <c r="A35" s="717"/>
      <c r="B35" s="718"/>
      <c r="C35" s="718"/>
      <c r="D35" s="153"/>
    </row>
    <row r="36" spans="1:15" s="50" customFormat="1" ht="12.75" customHeight="1">
      <c r="A36" s="2176" t="s">
        <v>639</v>
      </c>
      <c r="B36" s="708"/>
      <c r="C36" s="708"/>
      <c r="D36" s="708"/>
    </row>
    <row r="37" spans="1:15" ht="10.5" customHeight="1">
      <c r="A37" s="709"/>
      <c r="B37" s="1255"/>
      <c r="C37" s="208" t="s">
        <v>12</v>
      </c>
      <c r="D37" s="208" t="s">
        <v>12</v>
      </c>
    </row>
    <row r="38" spans="1:15" ht="13.5" customHeight="1">
      <c r="A38" s="147" t="s">
        <v>1</v>
      </c>
      <c r="B38" s="1256" t="s">
        <v>1814</v>
      </c>
      <c r="C38" s="710" t="s">
        <v>1826</v>
      </c>
      <c r="D38" s="710" t="s">
        <v>1827</v>
      </c>
    </row>
    <row r="39" spans="1:15" s="133" customFormat="1" ht="13.5" customHeight="1">
      <c r="A39" s="237" t="s">
        <v>255</v>
      </c>
      <c r="B39" s="1184">
        <v>-1420.4156189323</v>
      </c>
      <c r="C39" s="148">
        <v>-1812.1392110488</v>
      </c>
      <c r="D39" s="148">
        <v>-598.97433843530007</v>
      </c>
    </row>
    <row r="40" spans="1:15" s="210" customFormat="1" ht="13.5" customHeight="1">
      <c r="A40" s="711" t="s">
        <v>566</v>
      </c>
      <c r="B40" s="1257">
        <v>15.309629999999999</v>
      </c>
      <c r="C40" s="712">
        <v>-947.43532700000003</v>
      </c>
      <c r="D40" s="712">
        <v>-64.283893000000035</v>
      </c>
    </row>
    <row r="41" spans="1:15" s="210" customFormat="1" ht="13.5" customHeight="1">
      <c r="A41" s="711" t="s">
        <v>524</v>
      </c>
      <c r="B41" s="1258">
        <v>-359.92219000000011</v>
      </c>
      <c r="C41" s="713">
        <v>-221.68440600000008</v>
      </c>
      <c r="D41" s="713">
        <v>101.97736899999984</v>
      </c>
    </row>
    <row r="42" spans="1:15" s="210" customFormat="1" ht="13.5" customHeight="1">
      <c r="A42" s="711" t="s">
        <v>525</v>
      </c>
      <c r="B42" s="1258">
        <v>-1079.1382759356998</v>
      </c>
      <c r="C42" s="713">
        <v>-645.7078378566996</v>
      </c>
      <c r="D42" s="713">
        <v>-614.14401031069974</v>
      </c>
    </row>
    <row r="43" spans="1:15" s="210" customFormat="1" ht="13.5" customHeight="1">
      <c r="A43" s="714" t="s">
        <v>15</v>
      </c>
      <c r="B43" s="1259">
        <v>3.3352170033999755</v>
      </c>
      <c r="C43" s="715">
        <v>2.6883598078997011</v>
      </c>
      <c r="D43" s="715">
        <v>-22.523804124600133</v>
      </c>
    </row>
    <row r="44" spans="1:15" s="131" customFormat="1" ht="13.5" customHeight="1">
      <c r="A44" s="718"/>
      <c r="B44" s="718"/>
      <c r="C44" s="718"/>
      <c r="D44" s="153"/>
    </row>
    <row r="45" spans="1:15" ht="13.5" customHeight="1">
      <c r="A45" s="718"/>
      <c r="B45" s="719"/>
      <c r="C45" s="719"/>
      <c r="D45" s="719"/>
    </row>
    <row r="46" spans="1:15" ht="29.25" customHeight="1">
      <c r="A46" s="2519" t="s">
        <v>1642</v>
      </c>
      <c r="B46" s="2519"/>
      <c r="C46" s="2519"/>
      <c r="D46" s="2519"/>
      <c r="E46" s="2088"/>
      <c r="F46" s="2088"/>
      <c r="G46" s="2088"/>
      <c r="H46" s="2088"/>
      <c r="I46" s="2088"/>
      <c r="J46" s="2088"/>
      <c r="K46" s="2088"/>
      <c r="L46" s="2088"/>
      <c r="M46" s="2088"/>
      <c r="N46" s="2088"/>
      <c r="O46" s="2088"/>
    </row>
    <row r="47" spans="1:15" ht="10.5" customHeight="1">
      <c r="A47" s="2519" t="s">
        <v>1958</v>
      </c>
      <c r="B47" s="2519"/>
      <c r="C47" s="2519"/>
      <c r="D47" s="2519"/>
    </row>
    <row r="48" spans="1:15" ht="39.75" customHeight="1">
      <c r="A48" s="2519" t="s">
        <v>2008</v>
      </c>
      <c r="B48" s="2519"/>
      <c r="C48" s="2519"/>
      <c r="D48" s="2519"/>
      <c r="E48" s="2502"/>
      <c r="F48" s="2502"/>
      <c r="G48" s="2502"/>
      <c r="H48" s="2502"/>
      <c r="I48" s="2502"/>
      <c r="J48" s="2502"/>
      <c r="K48" s="2502"/>
      <c r="L48" s="2502"/>
      <c r="M48" s="2502"/>
      <c r="N48" s="2502"/>
      <c r="O48" s="2502"/>
    </row>
    <row r="49" spans="1:6" s="131" customFormat="1" ht="14.25" customHeight="1">
      <c r="A49" s="142"/>
      <c r="B49" s="142"/>
      <c r="C49" s="142"/>
      <c r="D49" s="142"/>
    </row>
    <row r="50" spans="1:6" s="131" customFormat="1" ht="22.5" customHeight="1">
      <c r="A50" s="142"/>
      <c r="B50" s="142"/>
      <c r="C50" s="142"/>
      <c r="D50" s="142"/>
    </row>
    <row r="51" spans="1:6" s="131" customFormat="1" ht="22.5" customHeight="1">
      <c r="A51" s="142"/>
      <c r="B51" s="142"/>
      <c r="C51" s="142"/>
      <c r="D51" s="142"/>
      <c r="F51" s="114"/>
    </row>
    <row r="52" spans="1:6" s="131" customFormat="1" ht="22.5" customHeight="1">
      <c r="A52" s="142"/>
      <c r="B52" s="142"/>
      <c r="C52" s="142"/>
      <c r="D52" s="142"/>
      <c r="F52" s="114"/>
    </row>
    <row r="53" spans="1:6" s="131" customFormat="1" ht="22.5" customHeight="1">
      <c r="F53" s="114"/>
    </row>
    <row r="54" spans="1:6" s="131" customFormat="1" ht="22.5" customHeight="1">
      <c r="F54" s="114"/>
    </row>
    <row r="55" spans="1:6" s="131" customFormat="1" ht="22.5" customHeight="1">
      <c r="F55" s="114"/>
    </row>
    <row r="56" spans="1:6" ht="22.5" customHeight="1">
      <c r="A56" s="131"/>
      <c r="B56" s="131"/>
      <c r="C56" s="131"/>
      <c r="D56" s="131"/>
    </row>
    <row r="60" spans="1:6" s="131" customFormat="1" ht="22.5" customHeight="1">
      <c r="A60" s="114"/>
      <c r="B60" s="114"/>
      <c r="C60" s="114"/>
      <c r="D60" s="114"/>
      <c r="F60" s="114"/>
    </row>
    <row r="61" spans="1:6" s="131" customFormat="1" ht="22.5" customHeight="1">
      <c r="A61" s="114"/>
      <c r="B61" s="114"/>
      <c r="C61" s="114"/>
      <c r="D61" s="114"/>
      <c r="F61" s="114"/>
    </row>
    <row r="62" spans="1:6" s="131" customFormat="1" ht="22.5" customHeight="1">
      <c r="A62" s="114"/>
      <c r="B62" s="114"/>
      <c r="C62" s="114"/>
      <c r="D62" s="114"/>
      <c r="F62" s="114"/>
    </row>
    <row r="63" spans="1:6" s="131" customFormat="1" ht="22.5" customHeight="1">
      <c r="A63" s="114"/>
      <c r="B63" s="114"/>
      <c r="C63" s="114"/>
      <c r="D63" s="114"/>
      <c r="F63" s="114"/>
    </row>
    <row r="64" spans="1:6" s="131" customFormat="1" ht="22.5" customHeight="1">
      <c r="A64" s="114"/>
      <c r="B64" s="114"/>
      <c r="C64" s="114"/>
      <c r="D64" s="114"/>
      <c r="F64" s="114"/>
    </row>
    <row r="65" spans="1:6" s="131" customFormat="1" ht="22.5" customHeight="1">
      <c r="A65" s="114"/>
      <c r="B65" s="114"/>
      <c r="C65" s="114"/>
      <c r="D65" s="114"/>
      <c r="F65" s="114"/>
    </row>
    <row r="66" spans="1:6" s="131" customFormat="1" ht="22.5" customHeight="1">
      <c r="A66" s="114"/>
      <c r="B66" s="114"/>
      <c r="C66" s="114"/>
      <c r="D66" s="114"/>
      <c r="F66" s="114"/>
    </row>
    <row r="67" spans="1:6" s="131" customFormat="1" ht="22.5" customHeight="1">
      <c r="A67" s="114"/>
      <c r="B67" s="114"/>
      <c r="C67" s="114"/>
      <c r="D67" s="114"/>
      <c r="F67" s="114"/>
    </row>
    <row r="68" spans="1:6" s="131" customFormat="1" ht="22.5" customHeight="1">
      <c r="A68" s="114"/>
      <c r="B68" s="114"/>
      <c r="C68" s="114"/>
      <c r="D68" s="114"/>
      <c r="F68" s="114"/>
    </row>
  </sheetData>
  <mergeCells count="3">
    <mergeCell ref="A46:D46"/>
    <mergeCell ref="A47:D47"/>
    <mergeCell ref="A48:D48"/>
  </mergeCells>
  <pageMargins left="0.70866141732283472" right="0.70866141732283472" top="0.6692913385826772" bottom="0.59055118110236227" header="0.51181102362204722" footer="0.51181102362204722"/>
  <pageSetup paperSize="9" scale="95" orientation="portrait" r:id="rId1"/>
  <headerFooter scaleWithDoc="0">
    <oddHeader xml:space="preserve">&amp;L&amp;8FACT BOOK DNB - 4Q15&amp;C&amp;8CHAPTER 2 SEGMENTAL REPORTING&amp;R&amp;8Financial performance </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72"/>
  <sheetViews>
    <sheetView showGridLines="0" showZeros="0" zoomScale="140" zoomScaleNormal="140" zoomScaleSheetLayoutView="150" workbookViewId="0"/>
  </sheetViews>
  <sheetFormatPr baseColWidth="10" defaultColWidth="10.85546875" defaultRowHeight="22.5" customHeight="1"/>
  <cols>
    <col min="1" max="1" width="23.140625" style="535" customWidth="1"/>
    <col min="2" max="15" width="5" style="535" customWidth="1"/>
    <col min="16" max="19" width="5.7109375" style="535" customWidth="1"/>
    <col min="20" max="20" width="5.42578125" style="735" customWidth="1"/>
    <col min="21" max="22" width="5.42578125" style="535" customWidth="1"/>
    <col min="23" max="23" width="4.85546875" style="535" customWidth="1"/>
    <col min="24" max="24" width="4.7109375" style="535" customWidth="1"/>
    <col min="25" max="25" width="10.85546875" style="535" customWidth="1"/>
    <col min="26" max="26" width="49" style="535" customWidth="1"/>
    <col min="27" max="33" width="10.42578125" style="535" customWidth="1"/>
    <col min="34" max="34" width="10.85546875" style="535" customWidth="1"/>
    <col min="35" max="35" width="49" style="535" customWidth="1"/>
    <col min="36" max="42" width="10.42578125" style="535" customWidth="1"/>
    <col min="43" max="16384" width="10.85546875" style="535"/>
  </cols>
  <sheetData>
    <row r="1" spans="1:18" s="596" customFormat="1" ht="22.5" customHeight="1">
      <c r="A1" s="704"/>
      <c r="B1" s="705"/>
      <c r="C1" s="705"/>
      <c r="D1" s="705"/>
      <c r="E1" s="705"/>
      <c r="F1" s="705"/>
      <c r="G1" s="705"/>
      <c r="H1" s="705"/>
      <c r="I1" s="705"/>
      <c r="J1" s="705"/>
      <c r="K1" s="705"/>
      <c r="L1" s="705"/>
      <c r="M1" s="705"/>
      <c r="N1" s="705"/>
      <c r="O1" s="705"/>
    </row>
    <row r="2" spans="1:18" s="583" customFormat="1" ht="18.75" customHeight="1">
      <c r="A2" s="706" t="s">
        <v>1386</v>
      </c>
    </row>
    <row r="3" spans="1:18" s="583" customFormat="1" ht="12" customHeight="1"/>
    <row r="4" spans="1:18" s="99" customFormat="1" ht="33" customHeight="1">
      <c r="B4" s="2652" t="s">
        <v>640</v>
      </c>
      <c r="C4" s="2652"/>
      <c r="D4" s="2652" t="s">
        <v>524</v>
      </c>
      <c r="E4" s="2652"/>
      <c r="F4" s="2652" t="s">
        <v>525</v>
      </c>
      <c r="G4" s="2652"/>
      <c r="H4" s="2652" t="s">
        <v>630</v>
      </c>
      <c r="I4" s="2652"/>
      <c r="J4" s="2652" t="s">
        <v>1387</v>
      </c>
      <c r="K4" s="2652"/>
      <c r="L4" s="2651" t="s">
        <v>1388</v>
      </c>
      <c r="M4" s="2651"/>
      <c r="N4" s="2651" t="s">
        <v>641</v>
      </c>
      <c r="O4" s="2651"/>
      <c r="P4" s="2656"/>
      <c r="Q4" s="2656"/>
      <c r="R4" s="720"/>
    </row>
    <row r="5" spans="1:18" s="95" customFormat="1" ht="11.1" customHeight="1">
      <c r="A5" s="721" t="s">
        <v>1</v>
      </c>
      <c r="B5" s="1260" t="s">
        <v>1814</v>
      </c>
      <c r="C5" s="722" t="s">
        <v>1322</v>
      </c>
      <c r="D5" s="1260" t="s">
        <v>1814</v>
      </c>
      <c r="E5" s="722" t="s">
        <v>1322</v>
      </c>
      <c r="F5" s="1260" t="s">
        <v>1814</v>
      </c>
      <c r="G5" s="722" t="s">
        <v>1322</v>
      </c>
      <c r="H5" s="1260" t="s">
        <v>1814</v>
      </c>
      <c r="I5" s="722" t="s">
        <v>1322</v>
      </c>
      <c r="J5" s="1260" t="s">
        <v>1814</v>
      </c>
      <c r="K5" s="722" t="s">
        <v>1322</v>
      </c>
      <c r="L5" s="1260" t="s">
        <v>1814</v>
      </c>
      <c r="M5" s="722" t="s">
        <v>1322</v>
      </c>
      <c r="N5" s="1260" t="s">
        <v>1814</v>
      </c>
      <c r="O5" s="722" t="s">
        <v>1322</v>
      </c>
      <c r="P5" s="100"/>
      <c r="Q5" s="100"/>
      <c r="R5" s="723"/>
    </row>
    <row r="6" spans="1:18" s="95" customFormat="1" ht="11.1" customHeight="1">
      <c r="A6" s="727" t="s">
        <v>13</v>
      </c>
      <c r="B6" s="1261">
        <v>3496.1245359899995</v>
      </c>
      <c r="C6" s="724">
        <v>3399.5515617800002</v>
      </c>
      <c r="D6" s="1261">
        <v>1610.1031499999997</v>
      </c>
      <c r="E6" s="724">
        <v>1555.0652459999997</v>
      </c>
      <c r="F6" s="1261">
        <v>3929.2393787751994</v>
      </c>
      <c r="G6" s="724">
        <v>3725.5498870820006</v>
      </c>
      <c r="H6" s="1261">
        <v>3.3981805888998053</v>
      </c>
      <c r="I6" s="724">
        <v>128.45796320400001</v>
      </c>
      <c r="J6" s="1261">
        <v>0</v>
      </c>
      <c r="K6" s="724">
        <v>0</v>
      </c>
      <c r="L6" s="1261">
        <v>23.607536739390952</v>
      </c>
      <c r="M6" s="724">
        <v>-108.25125406600051</v>
      </c>
      <c r="N6" s="1261">
        <v>9062.4727820934895</v>
      </c>
      <c r="O6" s="724">
        <v>8700.3734039999999</v>
      </c>
      <c r="P6" s="96"/>
      <c r="Q6" s="96"/>
      <c r="R6" s="723"/>
    </row>
    <row r="7" spans="1:18" s="95" customFormat="1" ht="11.1" customHeight="1">
      <c r="A7" s="725" t="s">
        <v>4</v>
      </c>
      <c r="B7" s="1262">
        <v>1119.5445505499999</v>
      </c>
      <c r="C7" s="726">
        <v>1140.8939472599995</v>
      </c>
      <c r="D7" s="1262">
        <v>448.73260999999997</v>
      </c>
      <c r="E7" s="726">
        <v>477.35636895600015</v>
      </c>
      <c r="F7" s="1262">
        <v>1358.1069979966098</v>
      </c>
      <c r="G7" s="726">
        <v>1566.9487934110007</v>
      </c>
      <c r="H7" s="1262">
        <v>796.02577067150003</v>
      </c>
      <c r="I7" s="726">
        <v>-101.99353192600006</v>
      </c>
      <c r="J7" s="1262">
        <v>-521.50175600000102</v>
      </c>
      <c r="K7" s="726">
        <v>477.65383899999983</v>
      </c>
      <c r="L7" s="1262">
        <v>652.04764787841157</v>
      </c>
      <c r="M7" s="726">
        <v>-209.20093670100005</v>
      </c>
      <c r="N7" s="1262">
        <v>3852.9558210965201</v>
      </c>
      <c r="O7" s="726">
        <v>3351.6584800000001</v>
      </c>
      <c r="P7" s="96"/>
      <c r="Q7" s="96"/>
      <c r="R7" s="723"/>
    </row>
    <row r="8" spans="1:18" s="95" customFormat="1" ht="11.1" customHeight="1">
      <c r="A8" s="728" t="s">
        <v>120</v>
      </c>
      <c r="B8" s="1263">
        <v>4615.6690865399996</v>
      </c>
      <c r="C8" s="729">
        <v>4540.4455090399997</v>
      </c>
      <c r="D8" s="1263">
        <v>2058.8357599999995</v>
      </c>
      <c r="E8" s="729">
        <v>2032.4216149559998</v>
      </c>
      <c r="F8" s="1263">
        <v>5287.3463767718094</v>
      </c>
      <c r="G8" s="729">
        <v>5292.4986804930013</v>
      </c>
      <c r="H8" s="1263">
        <v>799.42395126039969</v>
      </c>
      <c r="I8" s="729">
        <v>26.46443127799995</v>
      </c>
      <c r="J8" s="1263">
        <v>-521.50175600000102</v>
      </c>
      <c r="K8" s="729">
        <v>477.65383899999983</v>
      </c>
      <c r="L8" s="1263">
        <v>675.65518461779152</v>
      </c>
      <c r="M8" s="729">
        <v>-317.45218976700022</v>
      </c>
      <c r="N8" s="1263">
        <v>12915.428603189999</v>
      </c>
      <c r="O8" s="729">
        <v>12052.031885</v>
      </c>
      <c r="P8" s="97"/>
      <c r="Q8" s="97"/>
      <c r="R8" s="723"/>
    </row>
    <row r="9" spans="1:18" s="95" customFormat="1" ht="11.1" customHeight="1">
      <c r="A9" s="2274" t="s">
        <v>170</v>
      </c>
      <c r="B9" s="1264">
        <v>-2156.9171812400009</v>
      </c>
      <c r="C9" s="731">
        <v>-2106.5455885710003</v>
      </c>
      <c r="D9" s="1264">
        <v>-807.07655100000011</v>
      </c>
      <c r="E9" s="731">
        <v>-774.8517512750002</v>
      </c>
      <c r="F9" s="1264">
        <v>-2201.5717221264313</v>
      </c>
      <c r="G9" s="731">
        <v>-1914.465950691</v>
      </c>
      <c r="H9" s="1264">
        <v>-97.115693731500016</v>
      </c>
      <c r="I9" s="731">
        <v>-131.71941152199997</v>
      </c>
      <c r="J9" s="1264">
        <v>-74.331718000000023</v>
      </c>
      <c r="K9" s="731">
        <v>-165.17909700000001</v>
      </c>
      <c r="L9" s="1264">
        <v>1711.1071426574022</v>
      </c>
      <c r="M9" s="731">
        <v>5.1493260590000887</v>
      </c>
      <c r="N9" s="1264">
        <v>-3625.90572344053</v>
      </c>
      <c r="O9" s="731">
        <v>-5087.6124730000001</v>
      </c>
      <c r="P9" s="97"/>
      <c r="Q9" s="97"/>
      <c r="R9" s="723"/>
    </row>
    <row r="10" spans="1:18" s="95" customFormat="1" ht="11.1" customHeight="1">
      <c r="A10" s="732" t="s">
        <v>250</v>
      </c>
      <c r="B10" s="1261">
        <v>2458.7519052999987</v>
      </c>
      <c r="C10" s="724">
        <v>2433.8999204689994</v>
      </c>
      <c r="D10" s="1261">
        <v>1251.7592089999994</v>
      </c>
      <c r="E10" s="724">
        <v>1257.5698636809996</v>
      </c>
      <c r="F10" s="1261">
        <v>3085.7746546453782</v>
      </c>
      <c r="G10" s="724">
        <v>3378.0327298020011</v>
      </c>
      <c r="H10" s="1261">
        <v>702.30825752889962</v>
      </c>
      <c r="I10" s="724">
        <v>-105.25498024400002</v>
      </c>
      <c r="J10" s="1261">
        <v>-595.83347400000105</v>
      </c>
      <c r="K10" s="724">
        <v>312.47474199999982</v>
      </c>
      <c r="L10" s="1261">
        <v>2386.7623272752057</v>
      </c>
      <c r="M10" s="724">
        <v>-312.3028637079999</v>
      </c>
      <c r="N10" s="1261">
        <v>9289.5228797494801</v>
      </c>
      <c r="O10" s="724">
        <v>6964.4194120000002</v>
      </c>
      <c r="P10" s="97"/>
      <c r="Q10" s="97"/>
      <c r="R10" s="723"/>
    </row>
    <row r="11" spans="1:18" s="95" customFormat="1" ht="11.1" customHeight="1">
      <c r="A11" s="2275" t="s">
        <v>30</v>
      </c>
      <c r="B11" s="1264">
        <v>6.6299999999994697E-3</v>
      </c>
      <c r="C11" s="731">
        <v>0.7200000000000002</v>
      </c>
      <c r="D11" s="1264">
        <v>-2.3689999999999989E-2</v>
      </c>
      <c r="E11" s="731">
        <v>42.551485999999997</v>
      </c>
      <c r="F11" s="1264">
        <v>4.5856208556999984</v>
      </c>
      <c r="G11" s="731">
        <v>9.4338967679999968</v>
      </c>
      <c r="H11" s="1264">
        <v>0</v>
      </c>
      <c r="I11" s="731">
        <v>-1.0889999999999999E-3</v>
      </c>
      <c r="J11" s="1264">
        <v>0</v>
      </c>
      <c r="K11" s="731">
        <v>0</v>
      </c>
      <c r="L11" s="1264">
        <v>-13.391104777599988</v>
      </c>
      <c r="M11" s="731">
        <v>-11.203071767999994</v>
      </c>
      <c r="N11" s="1264">
        <v>-8.8225439218999906</v>
      </c>
      <c r="O11" s="731">
        <v>41.501221999999999</v>
      </c>
      <c r="P11" s="97"/>
      <c r="Q11" s="97"/>
      <c r="R11" s="733"/>
    </row>
    <row r="12" spans="1:18" s="95" customFormat="1" ht="11.1" customHeight="1">
      <c r="A12" s="2275" t="s">
        <v>255</v>
      </c>
      <c r="B12" s="1264">
        <v>15.309629999999999</v>
      </c>
      <c r="C12" s="731">
        <v>79.593523000000033</v>
      </c>
      <c r="D12" s="1264">
        <v>-359.92219000000011</v>
      </c>
      <c r="E12" s="731">
        <v>-461.89955899999995</v>
      </c>
      <c r="F12" s="1264">
        <v>-1079.1382759356998</v>
      </c>
      <c r="G12" s="731">
        <v>-464.99426562500003</v>
      </c>
      <c r="H12" s="1264">
        <v>0</v>
      </c>
      <c r="I12" s="731">
        <v>0</v>
      </c>
      <c r="J12" s="1264">
        <v>0</v>
      </c>
      <c r="K12" s="731">
        <v>0</v>
      </c>
      <c r="L12" s="1264">
        <v>3.3352170033999755</v>
      </c>
      <c r="M12" s="731">
        <v>25.859021624999968</v>
      </c>
      <c r="N12" s="1264">
        <v>-1420.4156189323</v>
      </c>
      <c r="O12" s="731">
        <v>-821.44128000000001</v>
      </c>
      <c r="P12" s="97"/>
      <c r="Q12" s="97" t="s">
        <v>0</v>
      </c>
      <c r="R12" s="733"/>
    </row>
    <row r="13" spans="1:18" s="95" customFormat="1" ht="11.1" customHeight="1">
      <c r="A13" s="2276" t="s">
        <v>642</v>
      </c>
      <c r="B13" s="1262">
        <v>0</v>
      </c>
      <c r="C13" s="726">
        <v>0</v>
      </c>
      <c r="D13" s="1262">
        <v>35.236999999999995</v>
      </c>
      <c r="E13" s="726">
        <v>16.260999999999999</v>
      </c>
      <c r="F13" s="1262">
        <v>-5.6710000000000136</v>
      </c>
      <c r="G13" s="726">
        <v>-13.820477081999996</v>
      </c>
      <c r="H13" s="1262">
        <v>0</v>
      </c>
      <c r="I13" s="726">
        <v>0</v>
      </c>
      <c r="J13" s="1262">
        <v>0</v>
      </c>
      <c r="K13" s="726">
        <v>0</v>
      </c>
      <c r="L13" s="1262">
        <v>-29.565999999999981</v>
      </c>
      <c r="M13" s="726">
        <v>-2.4405229180000028</v>
      </c>
      <c r="N13" s="1262">
        <v>0</v>
      </c>
      <c r="O13" s="726">
        <v>0</v>
      </c>
      <c r="P13" s="97"/>
      <c r="Q13" s="97"/>
      <c r="R13" s="723"/>
    </row>
    <row r="14" spans="1:18" s="95" customFormat="1" ht="11.1" customHeight="1">
      <c r="A14" s="748" t="s">
        <v>9</v>
      </c>
      <c r="B14" s="1261">
        <v>2474.0681652999988</v>
      </c>
      <c r="C14" s="724">
        <v>2514.2134434689992</v>
      </c>
      <c r="D14" s="1261">
        <v>927.05032899999924</v>
      </c>
      <c r="E14" s="724">
        <v>854.48279068099964</v>
      </c>
      <c r="F14" s="1261">
        <v>2005.5509995653786</v>
      </c>
      <c r="G14" s="724">
        <v>2908.6518838630013</v>
      </c>
      <c r="H14" s="1261">
        <v>702.30825752889962</v>
      </c>
      <c r="I14" s="724">
        <v>-105.25606924400002</v>
      </c>
      <c r="J14" s="1261">
        <v>-595.83347400000105</v>
      </c>
      <c r="K14" s="724">
        <v>312.47474199999982</v>
      </c>
      <c r="L14" s="1261">
        <v>2347.1404395010054</v>
      </c>
      <c r="M14" s="724">
        <v>-300.0874377690003</v>
      </c>
      <c r="N14" s="1261">
        <v>7860.2847168952803</v>
      </c>
      <c r="O14" s="724">
        <v>6184.4793529999997</v>
      </c>
      <c r="P14" s="97"/>
      <c r="Q14" s="97"/>
      <c r="R14" s="723"/>
    </row>
    <row r="15" spans="1:18" s="95" customFormat="1" ht="11.1" customHeight="1">
      <c r="A15" s="2274" t="s">
        <v>1113</v>
      </c>
      <c r="B15" s="1264">
        <v>-667.99840463099974</v>
      </c>
      <c r="C15" s="731">
        <v>-678.83762973662988</v>
      </c>
      <c r="D15" s="1264">
        <v>-250.3035888299998</v>
      </c>
      <c r="E15" s="731">
        <v>-230.71035348386991</v>
      </c>
      <c r="F15" s="1264">
        <v>-581.6097898739597</v>
      </c>
      <c r="G15" s="731">
        <v>-901.68208399753041</v>
      </c>
      <c r="H15" s="1264">
        <v>-182.60014695751391</v>
      </c>
      <c r="I15" s="731">
        <v>28.419138695880008</v>
      </c>
      <c r="J15" s="1264">
        <v>705.23530000000005</v>
      </c>
      <c r="K15" s="731">
        <v>123.39387300000001</v>
      </c>
      <c r="L15" s="1264">
        <v>-106.62725993452682</v>
      </c>
      <c r="M15" s="731">
        <v>423.41053352215022</v>
      </c>
      <c r="N15" s="1264">
        <v>-1083.9038902269999</v>
      </c>
      <c r="O15" s="731">
        <v>-1236.0065219999999</v>
      </c>
      <c r="P15" s="97"/>
      <c r="Q15" s="97"/>
      <c r="R15" s="733"/>
    </row>
    <row r="16" spans="1:18" s="95" customFormat="1" ht="18.95" customHeight="1">
      <c r="A16" s="734" t="s">
        <v>1097</v>
      </c>
      <c r="B16" s="1262">
        <v>-0.83199999999999985</v>
      </c>
      <c r="C16" s="726">
        <v>0</v>
      </c>
      <c r="D16" s="1262">
        <v>0</v>
      </c>
      <c r="E16" s="726">
        <v>0</v>
      </c>
      <c r="F16" s="1262">
        <v>0</v>
      </c>
      <c r="G16" s="726">
        <v>1.6654622400000001</v>
      </c>
      <c r="H16" s="1262">
        <v>0</v>
      </c>
      <c r="I16" s="726">
        <v>0</v>
      </c>
      <c r="J16" s="1262">
        <v>0</v>
      </c>
      <c r="K16" s="726">
        <v>0</v>
      </c>
      <c r="L16" s="1262">
        <v>28.75985034</v>
      </c>
      <c r="M16" s="726">
        <v>14.799999759999999</v>
      </c>
      <c r="N16" s="1262">
        <v>27.927850339999999</v>
      </c>
      <c r="O16" s="726">
        <v>16.465461999999999</v>
      </c>
      <c r="P16" s="97"/>
      <c r="Q16" s="97"/>
      <c r="R16" s="733"/>
    </row>
    <row r="17" spans="1:20" s="95" customFormat="1" ht="11.1" customHeight="1">
      <c r="A17" s="728" t="s">
        <v>10</v>
      </c>
      <c r="B17" s="1263">
        <v>1805.237760668999</v>
      </c>
      <c r="C17" s="729">
        <v>1835.3758137323694</v>
      </c>
      <c r="D17" s="1263">
        <v>676.74674016999938</v>
      </c>
      <c r="E17" s="729">
        <v>623.77243719712976</v>
      </c>
      <c r="F17" s="1263">
        <v>1423.9412096914189</v>
      </c>
      <c r="G17" s="729">
        <v>2008.6352621054709</v>
      </c>
      <c r="H17" s="1263">
        <v>519.70811057138576</v>
      </c>
      <c r="I17" s="729">
        <v>-76.836930548120009</v>
      </c>
      <c r="J17" s="1263">
        <v>109.40182599999889</v>
      </c>
      <c r="K17" s="729">
        <v>435.86861499999986</v>
      </c>
      <c r="L17" s="1263">
        <v>2269.2730299064883</v>
      </c>
      <c r="M17" s="729">
        <v>138.12309651314956</v>
      </c>
      <c r="N17" s="1263">
        <v>6804.30867700829</v>
      </c>
      <c r="O17" s="729">
        <v>4964.9382939999996</v>
      </c>
      <c r="P17" s="97"/>
      <c r="Q17" s="97"/>
      <c r="R17" s="733"/>
    </row>
    <row r="18" spans="1:20" ht="7.5" customHeight="1">
      <c r="A18" s="735"/>
      <c r="B18" s="736"/>
      <c r="C18" s="736"/>
      <c r="D18" s="736"/>
      <c r="E18" s="736"/>
      <c r="F18" s="736"/>
      <c r="G18" s="736"/>
      <c r="H18" s="736"/>
      <c r="I18" s="736"/>
      <c r="J18" s="736"/>
      <c r="K18" s="736"/>
      <c r="L18" s="736"/>
      <c r="M18" s="736"/>
      <c r="N18" s="736"/>
      <c r="O18" s="736"/>
      <c r="P18" s="736"/>
      <c r="Q18" s="736"/>
      <c r="R18" s="736"/>
      <c r="S18" s="736"/>
    </row>
    <row r="19" spans="1:20" ht="30" customHeight="1">
      <c r="A19" s="2519" t="s">
        <v>1642</v>
      </c>
      <c r="B19" s="2519"/>
      <c r="C19" s="2519"/>
      <c r="D19" s="2519"/>
      <c r="E19" s="2519"/>
      <c r="F19" s="2519"/>
      <c r="G19" s="2519"/>
      <c r="H19" s="2519"/>
      <c r="I19" s="2519"/>
      <c r="J19" s="2519"/>
      <c r="K19" s="2519"/>
      <c r="L19" s="2519"/>
      <c r="M19" s="2519"/>
      <c r="N19" s="2519"/>
      <c r="O19" s="2519"/>
      <c r="P19" s="736"/>
      <c r="Q19" s="736"/>
      <c r="R19" s="736"/>
      <c r="S19" s="736"/>
    </row>
    <row r="20" spans="1:20" ht="10.5" customHeight="1">
      <c r="A20" s="2519" t="s">
        <v>1907</v>
      </c>
      <c r="B20" s="2519"/>
      <c r="C20" s="2519"/>
      <c r="D20" s="2519"/>
      <c r="E20" s="2519"/>
      <c r="F20" s="2519"/>
      <c r="G20" s="2519"/>
      <c r="H20" s="2519"/>
      <c r="I20" s="2519"/>
      <c r="J20" s="2519"/>
      <c r="K20" s="2519"/>
      <c r="L20" s="2519"/>
      <c r="M20" s="2519"/>
      <c r="N20" s="2519"/>
      <c r="O20" s="2519"/>
      <c r="P20" s="736"/>
      <c r="Q20" s="736"/>
      <c r="R20" s="736"/>
      <c r="S20" s="736"/>
    </row>
    <row r="21" spans="1:20" ht="10.5" customHeight="1">
      <c r="A21" s="2519" t="s">
        <v>1908</v>
      </c>
      <c r="B21" s="2519"/>
      <c r="C21" s="2519"/>
      <c r="D21" s="2519"/>
      <c r="E21" s="2519"/>
      <c r="F21" s="2519"/>
      <c r="G21" s="2519"/>
      <c r="H21" s="2519"/>
      <c r="I21" s="2519"/>
      <c r="J21" s="2519"/>
      <c r="K21" s="2519"/>
      <c r="L21" s="2519"/>
      <c r="M21" s="2519"/>
      <c r="N21" s="2519"/>
      <c r="O21" s="2519"/>
      <c r="P21" s="736"/>
      <c r="Q21" s="736"/>
      <c r="R21" s="736"/>
      <c r="S21" s="736"/>
    </row>
    <row r="22" spans="1:20" s="596" customFormat="1" ht="22.5" customHeight="1">
      <c r="A22" s="644"/>
    </row>
    <row r="23" spans="1:20" s="583" customFormat="1" ht="18.75" customHeight="1">
      <c r="A23" s="1805" t="s">
        <v>1784</v>
      </c>
    </row>
    <row r="24" spans="1:20" s="289" customFormat="1" ht="71.25" customHeight="1">
      <c r="A24" s="2655" t="s">
        <v>1782</v>
      </c>
      <c r="B24" s="2655"/>
      <c r="C24" s="2655"/>
      <c r="D24" s="2655"/>
      <c r="E24" s="2655"/>
      <c r="F24" s="2655"/>
      <c r="G24" s="2655"/>
      <c r="H24" s="2655"/>
      <c r="I24" s="2655"/>
      <c r="J24" s="2655"/>
      <c r="K24" s="2655"/>
      <c r="L24" s="2655"/>
      <c r="M24" s="2655"/>
      <c r="N24" s="2655"/>
      <c r="O24" s="2655"/>
      <c r="R24" s="749"/>
    </row>
    <row r="25" spans="1:20" ht="6.75" customHeight="1">
      <c r="R25" s="735"/>
      <c r="T25" s="535"/>
    </row>
    <row r="26" spans="1:20" s="757" customFormat="1" ht="13.5" customHeight="1">
      <c r="A26" s="755" t="s">
        <v>9</v>
      </c>
      <c r="B26" s="755"/>
      <c r="C26" s="755"/>
      <c r="D26" s="755"/>
      <c r="E26" s="755"/>
      <c r="F26" s="755"/>
      <c r="G26" s="755"/>
      <c r="H26" s="755"/>
      <c r="I26" s="755"/>
      <c r="J26" s="755"/>
      <c r="K26" s="755"/>
      <c r="L26" s="755"/>
      <c r="M26" s="755"/>
      <c r="N26" s="755"/>
      <c r="O26" s="755"/>
      <c r="P26" s="756"/>
    </row>
    <row r="27" spans="1:20" s="95" customFormat="1" ht="11.1" customHeight="1">
      <c r="A27" s="750" t="s">
        <v>1</v>
      </c>
      <c r="B27" s="751"/>
      <c r="C27" s="751"/>
      <c r="D27" s="751"/>
      <c r="E27" s="751"/>
      <c r="F27" s="751"/>
      <c r="G27" s="751"/>
      <c r="H27" s="752"/>
      <c r="I27" s="752"/>
      <c r="J27" s="752"/>
      <c r="L27" s="1269"/>
      <c r="M27" s="1270"/>
      <c r="N27" s="2242" t="s">
        <v>1814</v>
      </c>
      <c r="O27" s="2243" t="s">
        <v>1322</v>
      </c>
    </row>
    <row r="28" spans="1:20" s="95" customFormat="1" ht="11.1" customHeight="1">
      <c r="A28" s="2309" t="s">
        <v>1803</v>
      </c>
      <c r="B28" s="97"/>
      <c r="C28" s="97"/>
      <c r="D28" s="97"/>
      <c r="E28" s="97"/>
      <c r="F28" s="97"/>
      <c r="G28" s="97"/>
      <c r="H28" s="738"/>
      <c r="I28" s="738"/>
      <c r="J28" s="738"/>
      <c r="K28" s="741"/>
      <c r="L28" s="2653"/>
      <c r="M28" s="2654"/>
      <c r="N28" s="1265">
        <v>-43.407826547799772</v>
      </c>
      <c r="O28" s="739">
        <v>-172.68859934499994</v>
      </c>
    </row>
    <row r="29" spans="1:20" s="95" customFormat="1" ht="11.1" customHeight="1">
      <c r="A29" s="2309" t="s">
        <v>1265</v>
      </c>
      <c r="B29" s="97"/>
      <c r="C29" s="97"/>
      <c r="D29" s="97"/>
      <c r="E29" s="97"/>
      <c r="F29" s="97"/>
      <c r="G29" s="97"/>
      <c r="H29" s="97"/>
      <c r="I29" s="97"/>
      <c r="J29" s="97"/>
      <c r="L29" s="2645"/>
      <c r="M29" s="2646"/>
      <c r="N29" s="1268">
        <v>288.49833757587419</v>
      </c>
      <c r="O29" s="747">
        <v>-113.31585730299525</v>
      </c>
    </row>
    <row r="30" spans="1:20" s="95" customFormat="1" ht="11.1" customHeight="1">
      <c r="A30" s="2309" t="s">
        <v>643</v>
      </c>
      <c r="B30" s="97"/>
      <c r="C30" s="97"/>
      <c r="D30" s="97"/>
      <c r="E30" s="97"/>
      <c r="F30" s="97"/>
      <c r="G30" s="97"/>
      <c r="H30" s="97"/>
      <c r="I30" s="97"/>
      <c r="J30" s="97"/>
      <c r="L30" s="2645"/>
      <c r="M30" s="2646"/>
      <c r="N30" s="1268">
        <v>-12.5657231032</v>
      </c>
      <c r="O30" s="747">
        <v>-11.203072000000001</v>
      </c>
      <c r="R30" s="753"/>
    </row>
    <row r="31" spans="1:20" s="95" customFormat="1" ht="11.1" customHeight="1">
      <c r="A31" s="2310" t="s">
        <v>1133</v>
      </c>
      <c r="B31" s="97"/>
      <c r="C31" s="97"/>
      <c r="D31" s="97"/>
      <c r="E31" s="97"/>
      <c r="F31" s="97"/>
      <c r="G31" s="97"/>
      <c r="H31" s="97"/>
      <c r="I31" s="97"/>
      <c r="J31" s="97"/>
      <c r="L31" s="2645"/>
      <c r="M31" s="2646"/>
      <c r="N31" s="1268">
        <v>194.69032660912217</v>
      </c>
      <c r="O31" s="747">
        <v>-780.83635950713256</v>
      </c>
    </row>
    <row r="32" spans="1:20" s="95" customFormat="1" ht="11.1" customHeight="1">
      <c r="A32" s="2310" t="s">
        <v>220</v>
      </c>
      <c r="B32" s="97"/>
      <c r="C32" s="97"/>
      <c r="D32" s="97"/>
      <c r="E32" s="97"/>
      <c r="F32" s="97"/>
      <c r="G32" s="97"/>
      <c r="H32" s="97"/>
      <c r="I32" s="97"/>
      <c r="J32" s="97"/>
      <c r="L32" s="2645"/>
      <c r="M32" s="2646"/>
      <c r="N32" s="1268">
        <v>-4.3022706038227625</v>
      </c>
      <c r="O32" s="747">
        <v>508.00893897713263</v>
      </c>
    </row>
    <row r="33" spans="1:15" s="95" customFormat="1" ht="11.1" customHeight="1">
      <c r="A33" s="2309" t="s">
        <v>644</v>
      </c>
      <c r="B33" s="97"/>
      <c r="C33" s="97"/>
      <c r="D33" s="97"/>
      <c r="E33" s="97"/>
      <c r="F33" s="97"/>
      <c r="G33" s="97"/>
      <c r="H33" s="97"/>
      <c r="I33" s="97"/>
      <c r="J33" s="97"/>
      <c r="L33" s="2645"/>
      <c r="M33" s="2646"/>
      <c r="N33" s="1268">
        <v>-4.8569999999999993</v>
      </c>
      <c r="O33" s="747">
        <v>51.89100000000002</v>
      </c>
    </row>
    <row r="34" spans="1:15" s="95" customFormat="1" ht="11.1" customHeight="1">
      <c r="A34" s="2309" t="s">
        <v>210</v>
      </c>
      <c r="B34" s="97"/>
      <c r="C34" s="97"/>
      <c r="D34" s="97"/>
      <c r="E34" s="97"/>
      <c r="F34" s="97"/>
      <c r="G34" s="97"/>
      <c r="H34" s="97"/>
      <c r="I34" s="97"/>
      <c r="J34" s="97"/>
      <c r="L34" s="2645"/>
      <c r="M34" s="2646"/>
      <c r="N34" s="1268">
        <v>167.12619253000003</v>
      </c>
      <c r="O34" s="747">
        <v>111.12124967600001</v>
      </c>
    </row>
    <row r="35" spans="1:15" s="95" customFormat="1" ht="11.1" customHeight="1">
      <c r="A35" s="2309" t="s">
        <v>642</v>
      </c>
      <c r="B35" s="97"/>
      <c r="C35" s="97"/>
      <c r="D35" s="97"/>
      <c r="E35" s="97"/>
      <c r="F35" s="97"/>
      <c r="G35" s="97"/>
      <c r="H35" s="97"/>
      <c r="I35" s="97"/>
      <c r="J35" s="97"/>
      <c r="L35" s="2645"/>
      <c r="M35" s="2646"/>
      <c r="N35" s="1268">
        <v>-29.566000000000003</v>
      </c>
      <c r="O35" s="747">
        <v>-2.4405229180000134</v>
      </c>
    </row>
    <row r="36" spans="1:15" s="95" customFormat="1" ht="11.1" customHeight="1">
      <c r="A36" s="2311" t="s">
        <v>645</v>
      </c>
      <c r="B36" s="2264"/>
      <c r="C36" s="2264"/>
      <c r="D36" s="2264"/>
      <c r="E36" s="2264"/>
      <c r="F36" s="2264"/>
      <c r="G36" s="2264"/>
      <c r="H36" s="97"/>
      <c r="I36" s="97"/>
      <c r="J36" s="97"/>
      <c r="L36" s="2645"/>
      <c r="M36" s="2646"/>
      <c r="N36" s="1268">
        <v>3.3352170033999968</v>
      </c>
      <c r="O36" s="747">
        <v>25.859021128000002</v>
      </c>
    </row>
    <row r="37" spans="1:15" s="95" customFormat="1" ht="11.1" customHeight="1">
      <c r="A37" s="2311" t="s">
        <v>646</v>
      </c>
      <c r="B37" s="2264"/>
      <c r="C37" s="2264"/>
      <c r="D37" s="2264"/>
      <c r="E37" s="2264"/>
      <c r="F37" s="2264"/>
      <c r="G37" s="2264"/>
      <c r="H37" s="97"/>
      <c r="I37" s="97"/>
      <c r="J37" s="97"/>
      <c r="L37" s="2645"/>
      <c r="M37" s="2646"/>
      <c r="N37" s="1268">
        <v>-99.764439999999979</v>
      </c>
      <c r="O37" s="747">
        <v>-97.061000000000035</v>
      </c>
    </row>
    <row r="38" spans="1:15" s="95" customFormat="1" ht="11.1" customHeight="1">
      <c r="A38" s="2311" t="s">
        <v>1901</v>
      </c>
      <c r="B38" s="2264"/>
      <c r="C38" s="2264"/>
      <c r="D38" s="2264"/>
      <c r="E38" s="2264"/>
      <c r="F38" s="2264"/>
      <c r="G38" s="2264"/>
      <c r="H38" s="97"/>
      <c r="I38" s="97"/>
      <c r="J38" s="97"/>
      <c r="L38" s="2645"/>
      <c r="M38" s="2646"/>
      <c r="N38" s="1268">
        <v>1633.2083507865</v>
      </c>
      <c r="O38" s="747">
        <v>30.05288894499995</v>
      </c>
    </row>
    <row r="39" spans="1:15" s="95" customFormat="1" ht="11.1" customHeight="1">
      <c r="A39" s="2311" t="s">
        <v>1292</v>
      </c>
      <c r="B39" s="2264"/>
      <c r="C39" s="2264"/>
      <c r="D39" s="2264"/>
      <c r="E39" s="2264"/>
      <c r="F39" s="2264"/>
      <c r="G39" s="2264"/>
      <c r="H39" s="97"/>
      <c r="I39" s="97"/>
      <c r="J39" s="97"/>
      <c r="L39" s="2645"/>
      <c r="M39" s="2646"/>
      <c r="N39" s="1268">
        <v>114.06807223259972</v>
      </c>
      <c r="O39" s="747">
        <v>139.90596784899998</v>
      </c>
    </row>
    <row r="40" spans="1:15" s="95" customFormat="1" ht="11.1" customHeight="1">
      <c r="A40" s="2311" t="s">
        <v>1405</v>
      </c>
      <c r="B40" s="2264"/>
      <c r="C40" s="2264"/>
      <c r="D40" s="2264"/>
      <c r="E40" s="2264"/>
      <c r="F40" s="2264"/>
      <c r="G40" s="2264"/>
      <c r="H40" s="2040"/>
      <c r="I40" s="2040"/>
      <c r="J40" s="2040"/>
      <c r="L40" s="2040"/>
      <c r="M40" s="2041"/>
      <c r="N40" s="1268">
        <v>-24.65431838966812</v>
      </c>
      <c r="O40" s="747">
        <v>-8.7768805778683117</v>
      </c>
    </row>
    <row r="41" spans="1:15" s="95" customFormat="1" ht="11.1" customHeight="1">
      <c r="A41" s="2311" t="s">
        <v>1349</v>
      </c>
      <c r="B41" s="2264"/>
      <c r="C41" s="2264"/>
      <c r="D41" s="2264"/>
      <c r="E41" s="2264"/>
      <c r="F41" s="2264"/>
      <c r="G41" s="2264"/>
      <c r="H41" s="2036"/>
      <c r="I41" s="2036"/>
      <c r="J41" s="2036"/>
      <c r="L41" s="2036"/>
      <c r="M41" s="2037"/>
      <c r="N41" s="1268">
        <v>8.7781047699999988</v>
      </c>
      <c r="O41" s="747">
        <v>0</v>
      </c>
    </row>
    <row r="42" spans="1:15" s="95" customFormat="1" ht="11.1" customHeight="1">
      <c r="A42" s="2311" t="s">
        <v>1889</v>
      </c>
      <c r="B42" s="2451"/>
      <c r="C42" s="2451"/>
      <c r="D42" s="2451"/>
      <c r="E42" s="2451"/>
      <c r="F42" s="2451"/>
      <c r="G42" s="2451"/>
      <c r="H42" s="2451"/>
      <c r="I42" s="2451"/>
      <c r="J42" s="2451"/>
      <c r="L42" s="2451"/>
      <c r="M42" s="2452"/>
      <c r="N42" s="1268">
        <v>46.255000000000003</v>
      </c>
      <c r="O42" s="747">
        <v>73.487808999999999</v>
      </c>
    </row>
    <row r="43" spans="1:15" s="95" customFormat="1" ht="11.1" customHeight="1">
      <c r="A43" s="2311" t="s">
        <v>1057</v>
      </c>
      <c r="B43" s="2451"/>
      <c r="C43" s="2451"/>
      <c r="D43" s="2451"/>
      <c r="E43" s="2451"/>
      <c r="F43" s="2451"/>
      <c r="G43" s="2451"/>
      <c r="H43" s="2451"/>
      <c r="I43" s="2451"/>
      <c r="J43" s="2451"/>
      <c r="L43" s="2451"/>
      <c r="M43" s="2452"/>
      <c r="N43" s="1268">
        <v>-4.5500000000000043</v>
      </c>
      <c r="O43" s="747">
        <v>-7.0227596999999946</v>
      </c>
    </row>
    <row r="44" spans="1:15" s="95" customFormat="1" ht="11.1" customHeight="1">
      <c r="A44" s="754" t="s">
        <v>15</v>
      </c>
      <c r="B44" s="742"/>
      <c r="C44" s="742"/>
      <c r="D44" s="742"/>
      <c r="E44" s="742"/>
      <c r="F44" s="742"/>
      <c r="G44" s="742"/>
      <c r="H44" s="742"/>
      <c r="I44" s="742"/>
      <c r="J44" s="742"/>
      <c r="K44" s="743"/>
      <c r="L44" s="2647"/>
      <c r="M44" s="2648"/>
      <c r="N44" s="1266">
        <v>114.84841663800898</v>
      </c>
      <c r="O44" s="740">
        <v>-47.069261993131676</v>
      </c>
    </row>
    <row r="45" spans="1:15" s="95" customFormat="1" ht="11.1" customHeight="1">
      <c r="A45" s="728" t="s">
        <v>9</v>
      </c>
      <c r="B45" s="744"/>
      <c r="C45" s="744"/>
      <c r="D45" s="744"/>
      <c r="E45" s="744"/>
      <c r="F45" s="744"/>
      <c r="G45" s="744"/>
      <c r="H45" s="744"/>
      <c r="I45" s="744"/>
      <c r="J45" s="744"/>
      <c r="K45" s="746"/>
      <c r="L45" s="2649"/>
      <c r="M45" s="2650"/>
      <c r="N45" s="1267">
        <v>2347.1404395010154</v>
      </c>
      <c r="O45" s="745">
        <v>-300.08743776899519</v>
      </c>
    </row>
    <row r="46" spans="1:15" s="95" customFormat="1" ht="7.5" customHeight="1">
      <c r="A46" s="730"/>
      <c r="B46" s="2462"/>
      <c r="C46" s="2462"/>
      <c r="D46" s="2462"/>
      <c r="E46" s="2462"/>
      <c r="F46" s="2462"/>
      <c r="G46" s="2462"/>
      <c r="H46" s="2462"/>
      <c r="I46" s="2462"/>
      <c r="J46" s="2462"/>
      <c r="L46" s="2462"/>
      <c r="M46" s="2462"/>
      <c r="N46" s="2462"/>
      <c r="O46" s="2462"/>
    </row>
    <row r="47" spans="1:15" s="114" customFormat="1" ht="40.5" customHeight="1">
      <c r="A47" s="2519" t="s">
        <v>2009</v>
      </c>
      <c r="B47" s="2519"/>
      <c r="C47" s="2519"/>
      <c r="D47" s="2519"/>
      <c r="E47" s="2519"/>
      <c r="F47" s="2519"/>
      <c r="G47" s="2519"/>
      <c r="H47" s="2519"/>
      <c r="I47" s="2519"/>
      <c r="J47" s="2519"/>
      <c r="K47" s="2519"/>
      <c r="L47" s="2519"/>
      <c r="M47" s="2519"/>
      <c r="N47" s="2519"/>
      <c r="O47" s="2519"/>
    </row>
    <row r="48" spans="1:15" s="596" customFormat="1" ht="14.25" customHeight="1">
      <c r="A48" s="644"/>
    </row>
    <row r="49" spans="1:20" s="596" customFormat="1" ht="22.5" customHeight="1">
      <c r="A49" s="704"/>
      <c r="B49" s="705"/>
      <c r="C49" s="705"/>
      <c r="D49" s="705"/>
      <c r="E49" s="705"/>
      <c r="F49" s="705"/>
      <c r="G49" s="705"/>
      <c r="H49" s="705"/>
      <c r="I49" s="705"/>
      <c r="J49" s="705"/>
      <c r="K49" s="705"/>
      <c r="L49" s="705"/>
      <c r="M49" s="705"/>
      <c r="N49" s="705"/>
      <c r="O49" s="705"/>
    </row>
    <row r="50" spans="1:20" s="583" customFormat="1" ht="18.75" customHeight="1">
      <c r="A50" s="706" t="s">
        <v>1783</v>
      </c>
    </row>
    <row r="51" spans="1:20" s="583" customFormat="1" ht="12" customHeight="1"/>
    <row r="52" spans="1:20" s="757" customFormat="1" ht="13.5" customHeight="1">
      <c r="A52" s="755" t="s">
        <v>647</v>
      </c>
      <c r="B52" s="755"/>
      <c r="C52" s="755"/>
      <c r="D52" s="755"/>
      <c r="E52" s="755"/>
      <c r="F52" s="755"/>
      <c r="G52" s="755"/>
      <c r="H52" s="755"/>
      <c r="I52" s="755"/>
      <c r="J52" s="755"/>
      <c r="K52" s="755"/>
      <c r="L52" s="755"/>
      <c r="M52" s="755"/>
      <c r="N52" s="755"/>
      <c r="O52" s="755"/>
      <c r="P52" s="756"/>
    </row>
    <row r="53" spans="1:20" s="99" customFormat="1" ht="33" customHeight="1">
      <c r="B53" s="2652" t="s">
        <v>640</v>
      </c>
      <c r="C53" s="2652"/>
      <c r="D53" s="2652" t="s">
        <v>524</v>
      </c>
      <c r="E53" s="2652"/>
      <c r="F53" s="2652" t="s">
        <v>525</v>
      </c>
      <c r="G53" s="2652"/>
      <c r="H53" s="2652" t="s">
        <v>630</v>
      </c>
      <c r="I53" s="2652"/>
      <c r="J53" s="2652" t="s">
        <v>631</v>
      </c>
      <c r="K53" s="2652"/>
      <c r="L53" s="2651" t="s">
        <v>648</v>
      </c>
      <c r="M53" s="2651"/>
      <c r="N53" s="2651" t="s">
        <v>641</v>
      </c>
      <c r="O53" s="2651"/>
      <c r="P53" s="758"/>
    </row>
    <row r="54" spans="1:20" s="95" customFormat="1" ht="11.1" customHeight="1">
      <c r="A54" s="737" t="s">
        <v>11</v>
      </c>
      <c r="B54" s="1260" t="s">
        <v>1814</v>
      </c>
      <c r="C54" s="722" t="s">
        <v>1322</v>
      </c>
      <c r="D54" s="1260" t="s">
        <v>1814</v>
      </c>
      <c r="E54" s="722" t="s">
        <v>1322</v>
      </c>
      <c r="F54" s="1260" t="s">
        <v>1814</v>
      </c>
      <c r="G54" s="722" t="s">
        <v>1322</v>
      </c>
      <c r="H54" s="1260" t="s">
        <v>1814</v>
      </c>
      <c r="I54" s="722" t="s">
        <v>1322</v>
      </c>
      <c r="J54" s="1260" t="s">
        <v>1814</v>
      </c>
      <c r="K54" s="722" t="s">
        <v>1322</v>
      </c>
      <c r="L54" s="1260" t="s">
        <v>1814</v>
      </c>
      <c r="M54" s="722" t="s">
        <v>1322</v>
      </c>
      <c r="N54" s="1260" t="s">
        <v>1814</v>
      </c>
      <c r="O54" s="722" t="s">
        <v>1322</v>
      </c>
      <c r="P54" s="100"/>
    </row>
    <row r="55" spans="1:20" s="95" customFormat="1" ht="11.1" customHeight="1">
      <c r="A55" s="727" t="s">
        <v>1389</v>
      </c>
      <c r="B55" s="1271">
        <v>695.73992890930549</v>
      </c>
      <c r="C55" s="759">
        <v>674.77817341625473</v>
      </c>
      <c r="D55" s="1271">
        <v>220.2657253068632</v>
      </c>
      <c r="E55" s="759">
        <v>209.55912486803913</v>
      </c>
      <c r="F55" s="1271">
        <v>579.30967137432594</v>
      </c>
      <c r="G55" s="759">
        <v>520.75269831541016</v>
      </c>
      <c r="H55" s="1271">
        <v>28.331230573358521</v>
      </c>
      <c r="I55" s="759">
        <v>7.9199431399553477</v>
      </c>
      <c r="J55" s="1271">
        <v>13.033504318013343</v>
      </c>
      <c r="K55" s="759">
        <v>2.4181784420532617</v>
      </c>
      <c r="L55" s="1271">
        <v>2.6407879142743873</v>
      </c>
      <c r="M55" s="759">
        <v>-1.1698989604106895</v>
      </c>
      <c r="N55" s="1271">
        <v>1539.3208483961409</v>
      </c>
      <c r="O55" s="759">
        <v>1414.2582192213019</v>
      </c>
      <c r="P55" s="96"/>
    </row>
    <row r="56" spans="1:20" s="95" customFormat="1" ht="11.1" customHeight="1">
      <c r="A56" s="730" t="s">
        <v>1390</v>
      </c>
      <c r="B56" s="1272">
        <v>391.12100832276644</v>
      </c>
      <c r="C56" s="760">
        <v>363.80556645432063</v>
      </c>
      <c r="D56" s="1272">
        <v>172.83794938395067</v>
      </c>
      <c r="E56" s="760">
        <v>169.34187837370433</v>
      </c>
      <c r="F56" s="1272">
        <v>403.45536767001238</v>
      </c>
      <c r="G56" s="760">
        <v>385.71561250696391</v>
      </c>
      <c r="H56" s="1272">
        <v>203.72614513021804</v>
      </c>
      <c r="I56" s="760">
        <v>133.33663899021261</v>
      </c>
      <c r="J56" s="1272"/>
      <c r="K56" s="760"/>
      <c r="L56" s="1272">
        <v>-5.9709388051266217</v>
      </c>
      <c r="M56" s="760">
        <v>-1.5859673206453238</v>
      </c>
      <c r="N56" s="1272">
        <v>1165.1695317018209</v>
      </c>
      <c r="O56" s="760">
        <v>1050.613729004556</v>
      </c>
      <c r="P56" s="97"/>
    </row>
    <row r="57" spans="1:20" s="95" customFormat="1" ht="11.1" customHeight="1">
      <c r="A57" s="730" t="s">
        <v>649</v>
      </c>
      <c r="B57" s="1272">
        <v>75.16355566143416</v>
      </c>
      <c r="C57" s="760">
        <v>68.078720936817376</v>
      </c>
      <c r="D57" s="1272">
        <v>64.070817549076608</v>
      </c>
      <c r="E57" s="760">
        <v>53.77019962258403</v>
      </c>
      <c r="F57" s="1272">
        <v>222.74645448437457</v>
      </c>
      <c r="G57" s="760">
        <v>211.80429046465974</v>
      </c>
      <c r="H57" s="1272"/>
      <c r="I57" s="760"/>
      <c r="J57" s="1272">
        <v>200.26651787386433</v>
      </c>
      <c r="K57" s="760">
        <v>212.85322849658945</v>
      </c>
      <c r="L57" s="1272">
        <v>15.186380782439784</v>
      </c>
      <c r="M57" s="760">
        <v>11.968017706140017</v>
      </c>
      <c r="N57" s="1272">
        <v>577.43372635118942</v>
      </c>
      <c r="O57" s="760">
        <v>558.47445722679061</v>
      </c>
      <c r="P57" s="97"/>
    </row>
    <row r="58" spans="1:20" s="99" customFormat="1" ht="11.1" customHeight="1">
      <c r="A58" s="725" t="s">
        <v>1391</v>
      </c>
      <c r="B58" s="1273">
        <v>33.805236776261282</v>
      </c>
      <c r="C58" s="761">
        <v>29.756516347826068</v>
      </c>
      <c r="D58" s="1273">
        <v>20.958498569289453</v>
      </c>
      <c r="E58" s="761">
        <v>20.03525096739131</v>
      </c>
      <c r="F58" s="1273">
        <v>70.867659494551191</v>
      </c>
      <c r="G58" s="761">
        <v>57.545214728260852</v>
      </c>
      <c r="H58" s="1273">
        <v>7.2556781240927872</v>
      </c>
      <c r="I58" s="761">
        <v>6.2729201739130431</v>
      </c>
      <c r="J58" s="1273">
        <v>18.198071389036148</v>
      </c>
      <c r="K58" s="761">
        <v>17.353058119565219</v>
      </c>
      <c r="L58" s="1273"/>
      <c r="M58" s="761"/>
      <c r="N58" s="1273"/>
      <c r="O58" s="761"/>
      <c r="P58" s="762"/>
    </row>
    <row r="59" spans="1:20" ht="9.75" customHeight="1">
      <c r="A59" s="763"/>
      <c r="B59" s="735"/>
      <c r="C59" s="735"/>
      <c r="D59" s="735"/>
      <c r="E59" s="735"/>
      <c r="F59" s="735"/>
      <c r="G59" s="735"/>
      <c r="H59" s="735"/>
      <c r="I59" s="735"/>
      <c r="J59" s="735"/>
      <c r="K59" s="735"/>
      <c r="L59" s="735"/>
      <c r="M59" s="735"/>
      <c r="N59" s="735"/>
      <c r="O59" s="735"/>
      <c r="P59" s="735"/>
      <c r="T59" s="535"/>
    </row>
    <row r="60" spans="1:20" s="757" customFormat="1" ht="13.5" customHeight="1">
      <c r="A60" s="755" t="s">
        <v>600</v>
      </c>
      <c r="B60" s="755"/>
      <c r="C60" s="755"/>
      <c r="D60" s="755"/>
      <c r="E60" s="755"/>
      <c r="F60" s="755"/>
      <c r="G60" s="755"/>
      <c r="H60" s="755"/>
      <c r="I60" s="755"/>
      <c r="J60" s="755"/>
      <c r="K60" s="755"/>
      <c r="L60" s="755"/>
      <c r="M60" s="755"/>
      <c r="N60" s="755"/>
      <c r="O60" s="755"/>
      <c r="P60" s="756"/>
    </row>
    <row r="61" spans="1:20" s="99" customFormat="1" ht="33" customHeight="1">
      <c r="B61" s="2652" t="s">
        <v>640</v>
      </c>
      <c r="C61" s="2652"/>
      <c r="D61" s="2652" t="s">
        <v>524</v>
      </c>
      <c r="E61" s="2652"/>
      <c r="F61" s="2652" t="s">
        <v>525</v>
      </c>
      <c r="G61" s="2652"/>
      <c r="H61" s="2652" t="s">
        <v>630</v>
      </c>
      <c r="I61" s="2652"/>
      <c r="J61" s="2652" t="s">
        <v>631</v>
      </c>
      <c r="K61" s="2652"/>
      <c r="L61" s="2651" t="s">
        <v>650</v>
      </c>
      <c r="M61" s="2651"/>
      <c r="N61" s="2651" t="s">
        <v>641</v>
      </c>
      <c r="O61" s="2651"/>
      <c r="P61" s="758"/>
    </row>
    <row r="62" spans="1:20" s="95" customFormat="1" ht="11.1" customHeight="1">
      <c r="A62" s="737" t="s">
        <v>50</v>
      </c>
      <c r="B62" s="1260" t="s">
        <v>1814</v>
      </c>
      <c r="C62" s="722" t="s">
        <v>1322</v>
      </c>
      <c r="D62" s="1260" t="s">
        <v>1814</v>
      </c>
      <c r="E62" s="722" t="s">
        <v>1322</v>
      </c>
      <c r="F62" s="1260" t="s">
        <v>1814</v>
      </c>
      <c r="G62" s="722" t="s">
        <v>1322</v>
      </c>
      <c r="H62" s="1260" t="s">
        <v>1814</v>
      </c>
      <c r="I62" s="722" t="s">
        <v>1322</v>
      </c>
      <c r="J62" s="1260" t="s">
        <v>1814</v>
      </c>
      <c r="K62" s="722" t="s">
        <v>1322</v>
      </c>
      <c r="L62" s="1260" t="s">
        <v>1814</v>
      </c>
      <c r="M62" s="722" t="s">
        <v>1322</v>
      </c>
      <c r="N62" s="1260" t="s">
        <v>1814</v>
      </c>
      <c r="O62" s="722" t="s">
        <v>1322</v>
      </c>
      <c r="P62" s="100"/>
    </row>
    <row r="63" spans="1:20" s="95" customFormat="1" ht="11.1" customHeight="1">
      <c r="A63" s="727" t="s">
        <v>1394</v>
      </c>
      <c r="B63" s="1272">
        <v>46.730325350443835</v>
      </c>
      <c r="C63" s="760">
        <v>46.395129825407679</v>
      </c>
      <c r="D63" s="1272">
        <v>39.200628174439728</v>
      </c>
      <c r="E63" s="760">
        <v>38.12455769871228</v>
      </c>
      <c r="F63" s="1272">
        <v>41.638500019561825</v>
      </c>
      <c r="G63" s="760">
        <v>36.173196561149936</v>
      </c>
      <c r="H63" s="1272">
        <v>12.148209167161431</v>
      </c>
      <c r="I63" s="760">
        <v>497.72243407890329</v>
      </c>
      <c r="J63" s="1272">
        <v>-14.253397451647293</v>
      </c>
      <c r="K63" s="760">
        <v>34.581339772294818</v>
      </c>
      <c r="L63" s="1272"/>
      <c r="M63" s="760"/>
      <c r="N63" s="1272">
        <v>28.074219097498343</v>
      </c>
      <c r="O63" s="760">
        <v>42.213732269759923</v>
      </c>
      <c r="P63" s="96"/>
    </row>
    <row r="64" spans="1:20" s="95" customFormat="1" ht="11.1" customHeight="1">
      <c r="A64" s="730" t="s">
        <v>1395</v>
      </c>
      <c r="B64" s="1272">
        <v>56.216553351468164</v>
      </c>
      <c r="C64" s="760">
        <v>53.914839096299204</v>
      </c>
      <c r="D64" s="1272">
        <v>78.467927383237424</v>
      </c>
      <c r="E64" s="760">
        <v>80.808639795733129</v>
      </c>
      <c r="F64" s="1272">
        <v>69.644162285928118</v>
      </c>
      <c r="G64" s="760">
        <v>74.068864886292573</v>
      </c>
      <c r="H64" s="1272"/>
      <c r="I64" s="760"/>
      <c r="J64" s="1272"/>
      <c r="K64" s="760"/>
      <c r="L64" s="1272"/>
      <c r="M64" s="760"/>
      <c r="N64" s="1272">
        <v>75.693740711421</v>
      </c>
      <c r="O64" s="760">
        <v>74.287263437862819</v>
      </c>
      <c r="P64" s="96"/>
    </row>
    <row r="65" spans="1:20" s="95" customFormat="1" ht="11.1" customHeight="1">
      <c r="A65" s="734" t="s">
        <v>1396</v>
      </c>
      <c r="B65" s="1273">
        <v>21.186316905160357</v>
      </c>
      <c r="C65" s="761">
        <v>24.470788040160137</v>
      </c>
      <c r="D65" s="1273">
        <v>12.810646351024463</v>
      </c>
      <c r="E65" s="761">
        <v>12.351975761399547</v>
      </c>
      <c r="F65" s="1273">
        <v>7.971664386159981</v>
      </c>
      <c r="G65" s="761">
        <v>13.848314078094855</v>
      </c>
      <c r="H65" s="1273">
        <v>28.417542832190644</v>
      </c>
      <c r="I65" s="761">
        <v>-4.8596532660677685</v>
      </c>
      <c r="J65" s="1273">
        <v>2.3850871000191094</v>
      </c>
      <c r="K65" s="761">
        <v>9.9651677593324202</v>
      </c>
      <c r="L65" s="1273"/>
      <c r="M65" s="761"/>
      <c r="N65" s="1273">
        <v>15</v>
      </c>
      <c r="O65" s="761">
        <v>12.6</v>
      </c>
      <c r="P65" s="96"/>
    </row>
    <row r="66" spans="1:20" ht="7.5" customHeight="1">
      <c r="P66" s="735"/>
      <c r="T66" s="535"/>
    </row>
    <row r="67" spans="1:20" s="292" customFormat="1" ht="30" customHeight="1">
      <c r="A67" s="2519" t="s">
        <v>1642</v>
      </c>
      <c r="B67" s="2519"/>
      <c r="C67" s="2519"/>
      <c r="D67" s="2519"/>
      <c r="E67" s="2519"/>
      <c r="F67" s="2519"/>
      <c r="G67" s="2519"/>
      <c r="H67" s="2519"/>
      <c r="I67" s="2519"/>
      <c r="J67" s="2519"/>
      <c r="K67" s="2519"/>
      <c r="L67" s="2519"/>
      <c r="M67" s="2519"/>
      <c r="N67" s="2519"/>
      <c r="O67" s="2519"/>
    </row>
    <row r="68" spans="1:20" s="292" customFormat="1" ht="39" customHeight="1">
      <c r="A68" s="2528" t="s">
        <v>2026</v>
      </c>
      <c r="B68" s="2528"/>
      <c r="C68" s="2528"/>
      <c r="D68" s="2528"/>
      <c r="E68" s="2528"/>
      <c r="F68" s="2528"/>
      <c r="G68" s="2528"/>
      <c r="H68" s="2528"/>
      <c r="I68" s="2528"/>
      <c r="J68" s="2528"/>
      <c r="K68" s="2528"/>
      <c r="L68" s="2528"/>
      <c r="M68" s="2528"/>
      <c r="N68" s="2528"/>
      <c r="O68" s="2528"/>
    </row>
    <row r="69" spans="1:20" s="604" customFormat="1" ht="38.25" customHeight="1">
      <c r="A69" s="2519" t="s">
        <v>1951</v>
      </c>
      <c r="B69" s="2519"/>
      <c r="C69" s="2519"/>
      <c r="D69" s="2519"/>
      <c r="E69" s="2519"/>
      <c r="F69" s="2519"/>
      <c r="G69" s="2519"/>
      <c r="H69" s="2519"/>
      <c r="I69" s="2519"/>
      <c r="J69" s="2519"/>
      <c r="K69" s="2519"/>
      <c r="L69" s="2519"/>
      <c r="M69" s="2519"/>
      <c r="N69" s="2519"/>
      <c r="O69" s="2519"/>
      <c r="P69" s="1815"/>
      <c r="Q69" s="1815"/>
      <c r="R69" s="1815"/>
      <c r="S69" s="1815"/>
      <c r="T69" s="1816"/>
    </row>
    <row r="70" spans="1:20" s="292" customFormat="1" ht="9.75" customHeight="1">
      <c r="A70" s="2528" t="s">
        <v>1392</v>
      </c>
      <c r="B70" s="2528"/>
      <c r="C70" s="2528"/>
      <c r="D70" s="2528"/>
      <c r="E70" s="2528"/>
      <c r="F70" s="2528"/>
      <c r="G70" s="2528"/>
      <c r="H70" s="2528"/>
      <c r="I70" s="2528"/>
      <c r="J70" s="2528"/>
      <c r="K70" s="2528"/>
      <c r="L70" s="2528"/>
      <c r="M70" s="2528"/>
      <c r="N70" s="2528"/>
      <c r="O70" s="2528"/>
    </row>
    <row r="71" spans="1:20" s="292" customFormat="1" ht="9.75" customHeight="1">
      <c r="A71" s="2546" t="s">
        <v>1393</v>
      </c>
      <c r="B71" s="2546"/>
      <c r="C71" s="2546"/>
      <c r="D71" s="2546"/>
      <c r="E71" s="2546"/>
      <c r="F71" s="2546"/>
      <c r="G71" s="2546"/>
      <c r="H71" s="2546"/>
      <c r="I71" s="2546"/>
      <c r="J71" s="2546"/>
      <c r="K71" s="2546"/>
      <c r="L71" s="2546"/>
      <c r="M71" s="2546"/>
      <c r="N71" s="2546"/>
      <c r="O71" s="2546"/>
    </row>
    <row r="72" spans="1:20" s="289" customFormat="1" ht="12.75" customHeight="1">
      <c r="A72" s="2540"/>
      <c r="B72" s="2540"/>
      <c r="C72" s="2540"/>
      <c r="D72" s="2540"/>
      <c r="E72" s="2540"/>
      <c r="F72" s="2540"/>
      <c r="G72" s="2540"/>
      <c r="H72" s="2540"/>
      <c r="I72" s="2540"/>
      <c r="J72" s="2540"/>
      <c r="K72" s="2540"/>
      <c r="L72" s="2540"/>
      <c r="M72" s="2540"/>
      <c r="N72" s="2540"/>
      <c r="O72" s="2540"/>
      <c r="R72" s="749"/>
    </row>
  </sheetData>
  <mergeCells count="47">
    <mergeCell ref="A20:O20"/>
    <mergeCell ref="L61:M61"/>
    <mergeCell ref="N61:O61"/>
    <mergeCell ref="B53:C53"/>
    <mergeCell ref="D53:E53"/>
    <mergeCell ref="F53:G53"/>
    <mergeCell ref="A47:O47"/>
    <mergeCell ref="B4:C4"/>
    <mergeCell ref="D4:E4"/>
    <mergeCell ref="F4:G4"/>
    <mergeCell ref="H4:I4"/>
    <mergeCell ref="P4:Q4"/>
    <mergeCell ref="J4:K4"/>
    <mergeCell ref="N4:O4"/>
    <mergeCell ref="L4:M4"/>
    <mergeCell ref="A72:O72"/>
    <mergeCell ref="A68:O68"/>
    <mergeCell ref="L53:M53"/>
    <mergeCell ref="A19:O19"/>
    <mergeCell ref="A67:O67"/>
    <mergeCell ref="H53:I53"/>
    <mergeCell ref="J53:K53"/>
    <mergeCell ref="A70:O70"/>
    <mergeCell ref="A71:O71"/>
    <mergeCell ref="L28:M28"/>
    <mergeCell ref="A24:O24"/>
    <mergeCell ref="L38:M38"/>
    <mergeCell ref="L39:M39"/>
    <mergeCell ref="L35:M35"/>
    <mergeCell ref="L36:M36"/>
    <mergeCell ref="A21:O21"/>
    <mergeCell ref="A69:O69"/>
    <mergeCell ref="L34:M34"/>
    <mergeCell ref="L29:M29"/>
    <mergeCell ref="L30:M30"/>
    <mergeCell ref="L31:M31"/>
    <mergeCell ref="L37:M37"/>
    <mergeCell ref="L44:M44"/>
    <mergeCell ref="L45:M45"/>
    <mergeCell ref="L32:M32"/>
    <mergeCell ref="L33:M33"/>
    <mergeCell ref="N53:O53"/>
    <mergeCell ref="B61:C61"/>
    <mergeCell ref="D61:E61"/>
    <mergeCell ref="F61:G61"/>
    <mergeCell ref="H61:I61"/>
    <mergeCell ref="J61:K61"/>
  </mergeCells>
  <pageMargins left="0.70866141732283472" right="0.70866141732283472" top="0.6692913385826772" bottom="0.59055118110236227" header="0.51181102362204722" footer="0.51181102362204722"/>
  <pageSetup paperSize="9" scale="95" fitToHeight="0" orientation="portrait" r:id="rId1"/>
  <headerFooter scaleWithDoc="0">
    <oddHeader xml:space="preserve">&amp;L&amp;8FACT BOOK DNB - 4Q15&amp;C&amp;8CHAPTER 2 SEGMENTAL REPORTING&amp;R&amp;8Financial performance </oddHeader>
  </headerFooter>
  <rowBreaks count="1" manualBreakCount="1">
    <brk id="48" max="14"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25"/>
  <sheetViews>
    <sheetView showGridLines="0" zoomScale="140" zoomScaleNormal="140" zoomScaleSheetLayoutView="90" workbookViewId="0"/>
  </sheetViews>
  <sheetFormatPr baseColWidth="10" defaultColWidth="11.42578125" defaultRowHeight="22.5" customHeight="1"/>
  <cols>
    <col min="1" max="1" width="35.28515625" style="783" customWidth="1"/>
    <col min="2" max="3" width="6.42578125" style="783" customWidth="1"/>
    <col min="4" max="4" width="6.5703125" style="783" customWidth="1"/>
    <col min="5" max="12" width="6.42578125" style="783" customWidth="1"/>
    <col min="13" max="16384" width="11.42578125" style="783"/>
  </cols>
  <sheetData>
    <row r="1" spans="1:10" s="596" customFormat="1" ht="22.5" customHeight="1">
      <c r="A1" s="704"/>
      <c r="B1" s="705"/>
      <c r="C1" s="705"/>
      <c r="D1" s="705"/>
      <c r="E1" s="705"/>
      <c r="F1" s="705"/>
      <c r="G1" s="705"/>
      <c r="H1" s="705"/>
      <c r="I1" s="705"/>
      <c r="J1" s="705"/>
    </row>
    <row r="2" spans="1:10" s="583" customFormat="1" ht="18.75" customHeight="1">
      <c r="A2" s="706" t="s">
        <v>1131</v>
      </c>
    </row>
    <row r="3" spans="1:10" s="583" customFormat="1" ht="12" customHeight="1"/>
    <row r="4" spans="1:10" s="765" customFormat="1" ht="12.75">
      <c r="A4" s="2183" t="s">
        <v>651</v>
      </c>
      <c r="B4" s="764"/>
      <c r="C4" s="764"/>
      <c r="D4" s="764"/>
      <c r="E4" s="764"/>
      <c r="F4" s="764"/>
      <c r="G4" s="764"/>
      <c r="H4" s="764"/>
      <c r="I4" s="764"/>
      <c r="J4" s="764"/>
    </row>
    <row r="5" spans="1:10" s="768" customFormat="1" ht="13.5" customHeight="1">
      <c r="A5" s="766" t="s">
        <v>50</v>
      </c>
      <c r="B5" s="1126" t="s">
        <v>1814</v>
      </c>
      <c r="C5" s="302" t="s">
        <v>1745</v>
      </c>
      <c r="D5" s="767" t="s">
        <v>1660</v>
      </c>
      <c r="E5" s="767" t="s">
        <v>1362</v>
      </c>
      <c r="F5" s="767" t="s">
        <v>1322</v>
      </c>
      <c r="G5" s="767" t="s">
        <v>1246</v>
      </c>
      <c r="H5" s="767" t="s">
        <v>1146</v>
      </c>
      <c r="I5" s="767" t="s">
        <v>1099</v>
      </c>
      <c r="J5" s="767" t="s">
        <v>972</v>
      </c>
    </row>
    <row r="6" spans="1:10" s="768" customFormat="1" ht="12" customHeight="1">
      <c r="A6" s="769" t="s">
        <v>1266</v>
      </c>
      <c r="B6" s="1274">
        <v>73.900000000000006</v>
      </c>
      <c r="C6" s="1670">
        <v>77.400000000000006</v>
      </c>
      <c r="D6" s="770">
        <v>77.2</v>
      </c>
      <c r="E6" s="770">
        <v>80.3</v>
      </c>
      <c r="F6" s="770">
        <v>76.900000000000006</v>
      </c>
      <c r="G6" s="770">
        <v>80.599999999999994</v>
      </c>
      <c r="H6" s="770">
        <v>80.099999999999994</v>
      </c>
      <c r="I6" s="770">
        <v>80.8</v>
      </c>
      <c r="J6" s="770">
        <v>79.900000000000006</v>
      </c>
    </row>
    <row r="7" spans="1:10" s="768" customFormat="1" ht="12" customHeight="1">
      <c r="A7" s="631" t="s">
        <v>1709</v>
      </c>
      <c r="B7" s="1275">
        <v>24.1</v>
      </c>
      <c r="C7" s="1671">
        <v>39.4</v>
      </c>
      <c r="D7" s="771">
        <v>43.7</v>
      </c>
      <c r="E7" s="771">
        <v>35.5</v>
      </c>
      <c r="F7" s="771">
        <v>40.9</v>
      </c>
      <c r="G7" s="771">
        <v>39.6</v>
      </c>
      <c r="H7" s="771">
        <v>43.2</v>
      </c>
      <c r="I7" s="771">
        <v>40.700000000000003</v>
      </c>
      <c r="J7" s="771">
        <v>37.9</v>
      </c>
    </row>
    <row r="8" spans="1:10" s="768" customFormat="1" ht="12" customHeight="1">
      <c r="A8" s="631" t="s">
        <v>1267</v>
      </c>
      <c r="B8" s="1275">
        <v>81</v>
      </c>
      <c r="C8" s="1671">
        <v>80.239999999999995</v>
      </c>
      <c r="D8" s="771">
        <v>81.099999999999994</v>
      </c>
      <c r="E8" s="771">
        <v>80.8</v>
      </c>
      <c r="F8" s="771">
        <v>81.31</v>
      </c>
      <c r="G8" s="771">
        <v>83.16</v>
      </c>
      <c r="H8" s="771">
        <v>83.2</v>
      </c>
      <c r="I8" s="771">
        <v>83.4</v>
      </c>
      <c r="J8" s="771">
        <v>83.064099999999996</v>
      </c>
    </row>
    <row r="9" spans="1:10" s="768" customFormat="1" ht="21" customHeight="1">
      <c r="A9" s="772" t="s">
        <v>652</v>
      </c>
      <c r="B9" s="1276">
        <v>0.4</v>
      </c>
      <c r="C9" s="1672">
        <v>0.4</v>
      </c>
      <c r="D9" s="773">
        <v>0.4</v>
      </c>
      <c r="E9" s="773">
        <v>0.5</v>
      </c>
      <c r="F9" s="773">
        <v>0.64</v>
      </c>
      <c r="G9" s="773">
        <v>0.73</v>
      </c>
      <c r="H9" s="773">
        <v>0.7</v>
      </c>
      <c r="I9" s="773">
        <v>0.8</v>
      </c>
      <c r="J9" s="773">
        <v>0.88360000000000005</v>
      </c>
    </row>
    <row r="10" spans="1:10" s="768" customFormat="1" ht="12" customHeight="1">
      <c r="A10" s="631" t="s">
        <v>1710</v>
      </c>
      <c r="B10" s="1275">
        <v>51.6</v>
      </c>
      <c r="C10" s="1671">
        <v>54.1</v>
      </c>
      <c r="D10" s="771">
        <v>53.7</v>
      </c>
      <c r="E10" s="771">
        <v>53.2</v>
      </c>
      <c r="F10" s="771">
        <v>40.200000000000003</v>
      </c>
      <c r="G10" s="771">
        <v>40.15</v>
      </c>
      <c r="H10" s="771">
        <v>40.11</v>
      </c>
      <c r="I10" s="771">
        <v>38.799999999999997</v>
      </c>
      <c r="J10" s="771">
        <v>33.997399999999999</v>
      </c>
    </row>
    <row r="11" spans="1:10" s="768" customFormat="1" ht="12" customHeight="1">
      <c r="A11" s="774" t="s">
        <v>653</v>
      </c>
      <c r="B11" s="1277">
        <v>-0.14000000000000001</v>
      </c>
      <c r="C11" s="1673">
        <v>0.26</v>
      </c>
      <c r="D11" s="775">
        <v>-0.15</v>
      </c>
      <c r="E11" s="775">
        <v>-0.04</v>
      </c>
      <c r="F11" s="775">
        <v>-0.21</v>
      </c>
      <c r="G11" s="775">
        <v>-0.06</v>
      </c>
      <c r="H11" s="775">
        <v>-0.12</v>
      </c>
      <c r="I11" s="775">
        <v>-7.0000000000000007E-2</v>
      </c>
      <c r="J11" s="775">
        <v>-0.1424</v>
      </c>
    </row>
    <row r="12" spans="1:10" s="768" customFormat="1" ht="9" customHeight="1">
      <c r="A12" s="776"/>
      <c r="B12" s="777"/>
      <c r="C12" s="777"/>
      <c r="D12" s="777"/>
      <c r="E12" s="777"/>
      <c r="F12" s="777"/>
      <c r="G12" s="778"/>
      <c r="H12" s="778"/>
      <c r="I12" s="778"/>
      <c r="J12" s="778"/>
    </row>
    <row r="13" spans="1:10" s="765" customFormat="1" ht="12.75">
      <c r="A13" s="2183" t="s">
        <v>654</v>
      </c>
      <c r="B13" s="764"/>
      <c r="C13" s="1674"/>
      <c r="D13" s="764"/>
      <c r="E13" s="764"/>
      <c r="F13" s="764"/>
      <c r="G13" s="764"/>
      <c r="H13" s="764"/>
      <c r="I13" s="764"/>
      <c r="J13" s="764"/>
    </row>
    <row r="14" spans="1:10" s="768" customFormat="1" ht="13.5" customHeight="1">
      <c r="A14" s="779" t="s">
        <v>50</v>
      </c>
      <c r="B14" s="1126" t="s">
        <v>1814</v>
      </c>
      <c r="C14" s="302" t="s">
        <v>1745</v>
      </c>
      <c r="D14" s="767" t="s">
        <v>1660</v>
      </c>
      <c r="E14" s="767" t="s">
        <v>1362</v>
      </c>
      <c r="F14" s="767" t="s">
        <v>1322</v>
      </c>
      <c r="G14" s="767" t="s">
        <v>1246</v>
      </c>
      <c r="H14" s="767" t="s">
        <v>1146</v>
      </c>
      <c r="I14" s="767" t="s">
        <v>1099</v>
      </c>
      <c r="J14" s="767" t="s">
        <v>972</v>
      </c>
    </row>
    <row r="15" spans="1:10" s="768" customFormat="1" ht="12" customHeight="1">
      <c r="A15" s="769" t="s">
        <v>1266</v>
      </c>
      <c r="B15" s="1274">
        <v>26.1</v>
      </c>
      <c r="C15" s="1670">
        <v>22.6</v>
      </c>
      <c r="D15" s="770">
        <v>22.8</v>
      </c>
      <c r="E15" s="770">
        <v>19.7</v>
      </c>
      <c r="F15" s="770">
        <v>23.1</v>
      </c>
      <c r="G15" s="770">
        <v>19.399999999999999</v>
      </c>
      <c r="H15" s="770">
        <v>19.899999999999999</v>
      </c>
      <c r="I15" s="770">
        <v>19.2</v>
      </c>
      <c r="J15" s="770">
        <v>20.100000000000001</v>
      </c>
    </row>
    <row r="16" spans="1:10" s="768" customFormat="1" ht="12" customHeight="1">
      <c r="A16" s="631" t="s">
        <v>1711</v>
      </c>
      <c r="B16" s="1275">
        <v>39.299999999999997</v>
      </c>
      <c r="C16" s="1671">
        <v>40.200000000000003</v>
      </c>
      <c r="D16" s="771">
        <v>39.700000000000003</v>
      </c>
      <c r="E16" s="771">
        <v>42.8</v>
      </c>
      <c r="F16" s="771">
        <v>46.5</v>
      </c>
      <c r="G16" s="771">
        <v>43.7</v>
      </c>
      <c r="H16" s="771">
        <v>46.2</v>
      </c>
      <c r="I16" s="771">
        <v>44.1</v>
      </c>
      <c r="J16" s="771">
        <v>50.1</v>
      </c>
    </row>
    <row r="17" spans="1:253" s="768" customFormat="1" ht="12" customHeight="1">
      <c r="A17" s="631" t="s">
        <v>1267</v>
      </c>
      <c r="B17" s="1275">
        <v>19</v>
      </c>
      <c r="C17" s="1671">
        <v>19.760000000000002</v>
      </c>
      <c r="D17" s="771">
        <v>18.899999999999999</v>
      </c>
      <c r="E17" s="771">
        <v>19.2</v>
      </c>
      <c r="F17" s="771">
        <v>18.690000000000001</v>
      </c>
      <c r="G17" s="771">
        <v>16.84</v>
      </c>
      <c r="H17" s="771">
        <v>16.8</v>
      </c>
      <c r="I17" s="771">
        <v>16.600000000000001</v>
      </c>
      <c r="J17" s="771">
        <v>16.9359</v>
      </c>
    </row>
    <row r="18" spans="1:253" s="768" customFormat="1" ht="21" customHeight="1">
      <c r="A18" s="772" t="s">
        <v>652</v>
      </c>
      <c r="B18" s="1276">
        <v>2.4</v>
      </c>
      <c r="C18" s="1672">
        <v>2.4300000000000002</v>
      </c>
      <c r="D18" s="773">
        <v>2.5</v>
      </c>
      <c r="E18" s="773">
        <v>2.6</v>
      </c>
      <c r="F18" s="773">
        <v>2.78</v>
      </c>
      <c r="G18" s="773">
        <v>2.44</v>
      </c>
      <c r="H18" s="773">
        <v>2.98</v>
      </c>
      <c r="I18" s="773">
        <v>3.1</v>
      </c>
      <c r="J18" s="773">
        <v>4.1067999999999998</v>
      </c>
    </row>
    <row r="19" spans="1:253" s="768" customFormat="1" ht="12" customHeight="1">
      <c r="A19" s="631" t="s">
        <v>1710</v>
      </c>
      <c r="B19" s="1275">
        <v>47.6</v>
      </c>
      <c r="C19" s="1671">
        <v>48.6</v>
      </c>
      <c r="D19" s="771">
        <v>50.7</v>
      </c>
      <c r="E19" s="771">
        <v>49.6</v>
      </c>
      <c r="F19" s="771">
        <v>48.28</v>
      </c>
      <c r="G19" s="771">
        <v>54.96</v>
      </c>
      <c r="H19" s="771">
        <v>51.82</v>
      </c>
      <c r="I19" s="771">
        <v>51.4</v>
      </c>
      <c r="J19" s="771">
        <v>46.204000000000001</v>
      </c>
    </row>
    <row r="20" spans="1:253" s="768" customFormat="1" ht="12" customHeight="1">
      <c r="A20" s="774" t="s">
        <v>653</v>
      </c>
      <c r="B20" s="1277">
        <v>-0.75</v>
      </c>
      <c r="C20" s="1673">
        <v>-0.66</v>
      </c>
      <c r="D20" s="775">
        <v>-0.46</v>
      </c>
      <c r="E20" s="775">
        <v>-0.6</v>
      </c>
      <c r="F20" s="775">
        <v>-0.41</v>
      </c>
      <c r="G20" s="775">
        <v>-0.15</v>
      </c>
      <c r="H20" s="775">
        <v>-0.28999999999999998</v>
      </c>
      <c r="I20" s="775">
        <v>-0.25</v>
      </c>
      <c r="J20" s="775">
        <v>0.28010000000000002</v>
      </c>
    </row>
    <row r="21" spans="1:253" s="768" customFormat="1" ht="7.5" customHeight="1">
      <c r="A21" s="780"/>
      <c r="B21" s="781"/>
      <c r="C21" s="1675"/>
      <c r="D21" s="781"/>
      <c r="E21" s="781"/>
      <c r="F21" s="781"/>
      <c r="G21" s="781"/>
      <c r="H21" s="781"/>
      <c r="I21" s="781"/>
      <c r="J21" s="781"/>
    </row>
    <row r="22" spans="1:253" s="782" customFormat="1" ht="12.75" customHeight="1">
      <c r="A22" s="2528" t="s">
        <v>655</v>
      </c>
      <c r="B22" s="2528"/>
      <c r="C22" s="2528"/>
      <c r="D22" s="2528"/>
      <c r="E22" s="2528"/>
      <c r="F22" s="2528"/>
      <c r="G22" s="2528"/>
      <c r="H22" s="2528"/>
      <c r="I22" s="2528"/>
      <c r="J22" s="2528"/>
    </row>
    <row r="23" spans="1:253" s="782" customFormat="1" ht="13.5" customHeight="1">
      <c r="A23" s="2528" t="s">
        <v>1707</v>
      </c>
      <c r="B23" s="2528"/>
      <c r="C23" s="2528"/>
      <c r="D23" s="2528"/>
      <c r="E23" s="2528"/>
      <c r="F23" s="2528"/>
      <c r="G23" s="2528"/>
      <c r="H23" s="2528"/>
      <c r="I23" s="2528"/>
      <c r="J23" s="2528"/>
      <c r="K23" s="2528"/>
      <c r="L23" s="2528"/>
      <c r="M23" s="2528"/>
      <c r="N23" s="2528"/>
      <c r="O23" s="2528"/>
      <c r="P23" s="2528"/>
      <c r="Q23" s="2528"/>
      <c r="R23" s="2528"/>
      <c r="S23" s="2528"/>
      <c r="T23" s="2528"/>
      <c r="U23" s="2528"/>
      <c r="V23" s="2528"/>
      <c r="W23" s="2528"/>
      <c r="X23" s="2528"/>
      <c r="Y23" s="2528"/>
      <c r="Z23" s="2528"/>
      <c r="AA23" s="2528"/>
      <c r="AB23" s="2528"/>
      <c r="AC23" s="2528"/>
      <c r="AD23" s="2528"/>
      <c r="AE23" s="2528"/>
      <c r="AF23" s="2528"/>
      <c r="AG23" s="2528"/>
      <c r="AH23" s="2528"/>
      <c r="AI23" s="2528"/>
      <c r="AJ23" s="2528"/>
      <c r="AK23" s="2528"/>
      <c r="AL23" s="2528"/>
      <c r="AM23" s="2528"/>
      <c r="AN23" s="2528"/>
      <c r="AO23" s="2528"/>
      <c r="AP23" s="2528"/>
      <c r="AQ23" s="2528"/>
      <c r="AR23" s="2528"/>
      <c r="AS23" s="2528"/>
      <c r="AT23" s="2528"/>
      <c r="AU23" s="2528"/>
      <c r="AV23" s="2528"/>
      <c r="AW23" s="2528"/>
      <c r="AX23" s="2528"/>
      <c r="AY23" s="2528"/>
      <c r="AZ23" s="2528"/>
      <c r="BA23" s="2528"/>
      <c r="BB23" s="2528"/>
      <c r="BC23" s="2528"/>
      <c r="BD23" s="2528"/>
      <c r="BE23" s="2528"/>
      <c r="BF23" s="2528"/>
      <c r="BG23" s="2528"/>
      <c r="BH23" s="2528"/>
      <c r="BI23" s="2528"/>
      <c r="BJ23" s="2528"/>
      <c r="BK23" s="2528"/>
      <c r="BL23" s="2528"/>
      <c r="BM23" s="2528"/>
      <c r="BN23" s="2528"/>
      <c r="BO23" s="2528"/>
      <c r="BP23" s="2528"/>
      <c r="BQ23" s="2528"/>
      <c r="BR23" s="2528"/>
      <c r="BS23" s="2528"/>
      <c r="BT23" s="2528"/>
      <c r="BU23" s="2528"/>
      <c r="BV23" s="2528"/>
      <c r="BW23" s="2528"/>
      <c r="BX23" s="2528"/>
      <c r="BY23" s="2528"/>
      <c r="BZ23" s="2528"/>
      <c r="CA23" s="2528"/>
      <c r="CB23" s="2528"/>
      <c r="CC23" s="2528"/>
      <c r="CD23" s="2528"/>
      <c r="CE23" s="2528"/>
      <c r="CF23" s="2528"/>
      <c r="CG23" s="2528"/>
      <c r="CH23" s="2528"/>
      <c r="CI23" s="2528"/>
      <c r="CJ23" s="2528"/>
      <c r="CK23" s="2528"/>
      <c r="CL23" s="2528"/>
      <c r="CM23" s="2528"/>
      <c r="CN23" s="2528"/>
      <c r="CO23" s="2528"/>
      <c r="CP23" s="2528"/>
      <c r="CQ23" s="2528"/>
      <c r="CR23" s="2528"/>
      <c r="CS23" s="2528"/>
      <c r="CT23" s="2528"/>
      <c r="CU23" s="2528"/>
      <c r="CV23" s="2528"/>
      <c r="CW23" s="2528"/>
      <c r="CX23" s="2528"/>
      <c r="CY23" s="2528"/>
      <c r="CZ23" s="2528"/>
      <c r="DA23" s="2528"/>
      <c r="DB23" s="2528"/>
      <c r="DC23" s="2528"/>
      <c r="DD23" s="2528"/>
      <c r="DE23" s="2528"/>
      <c r="DF23" s="2528"/>
      <c r="DG23" s="2528"/>
      <c r="DH23" s="2528"/>
      <c r="DI23" s="2528"/>
      <c r="DJ23" s="2528"/>
      <c r="DK23" s="2528"/>
      <c r="DL23" s="2528"/>
      <c r="DM23" s="2528"/>
      <c r="DN23" s="2528"/>
      <c r="DO23" s="2528"/>
      <c r="DP23" s="2528"/>
      <c r="DQ23" s="2528"/>
      <c r="DR23" s="2528"/>
      <c r="DS23" s="2528"/>
      <c r="DT23" s="2528"/>
      <c r="DU23" s="2528"/>
      <c r="DV23" s="2528"/>
      <c r="DW23" s="2528"/>
      <c r="DX23" s="2528"/>
      <c r="DY23" s="2528"/>
      <c r="DZ23" s="2528"/>
      <c r="EA23" s="2528"/>
      <c r="EB23" s="2528"/>
      <c r="EC23" s="2528"/>
      <c r="ED23" s="2528"/>
      <c r="EE23" s="2528"/>
      <c r="EF23" s="2528"/>
      <c r="EG23" s="2528"/>
      <c r="EH23" s="2528"/>
      <c r="EI23" s="2528"/>
      <c r="EJ23" s="2528"/>
      <c r="EK23" s="2528"/>
      <c r="EL23" s="2528"/>
      <c r="EM23" s="2528"/>
      <c r="EN23" s="2528"/>
      <c r="EO23" s="2528"/>
      <c r="EP23" s="2528"/>
      <c r="EQ23" s="2528"/>
      <c r="ER23" s="2528"/>
      <c r="ES23" s="2528"/>
      <c r="ET23" s="2528"/>
      <c r="EU23" s="2528"/>
      <c r="EV23" s="2528"/>
      <c r="EW23" s="2528"/>
      <c r="EX23" s="2528"/>
      <c r="EY23" s="2528"/>
      <c r="EZ23" s="2528"/>
      <c r="FA23" s="2528"/>
      <c r="FB23" s="2528"/>
      <c r="FC23" s="2528"/>
      <c r="FD23" s="2528"/>
      <c r="FE23" s="2528"/>
      <c r="FF23" s="2528"/>
      <c r="FG23" s="2528"/>
      <c r="FH23" s="2528"/>
      <c r="FI23" s="2528"/>
      <c r="FJ23" s="2528"/>
      <c r="FK23" s="2528"/>
      <c r="FL23" s="2528"/>
      <c r="FM23" s="2528"/>
      <c r="FN23" s="2528"/>
      <c r="FO23" s="2528"/>
      <c r="FP23" s="2528"/>
      <c r="FQ23" s="2528"/>
      <c r="FR23" s="2528"/>
      <c r="FS23" s="2528"/>
      <c r="FT23" s="2528"/>
      <c r="FU23" s="2528"/>
      <c r="FV23" s="2528"/>
      <c r="FW23" s="2528"/>
      <c r="FX23" s="2528"/>
      <c r="FY23" s="2528"/>
      <c r="FZ23" s="2528"/>
      <c r="GA23" s="2528"/>
      <c r="GB23" s="2528"/>
      <c r="GC23" s="2528"/>
      <c r="GD23" s="2528"/>
      <c r="GE23" s="2528"/>
      <c r="GF23" s="2528"/>
      <c r="GG23" s="2528"/>
      <c r="GH23" s="2528"/>
      <c r="GI23" s="2528"/>
      <c r="GJ23" s="2528"/>
      <c r="GK23" s="2528"/>
      <c r="GL23" s="2528"/>
      <c r="GM23" s="2528"/>
      <c r="GN23" s="2528"/>
      <c r="GO23" s="2528"/>
      <c r="GP23" s="2528"/>
      <c r="GQ23" s="2528"/>
      <c r="GR23" s="2528"/>
      <c r="GS23" s="2528"/>
      <c r="GT23" s="2528"/>
      <c r="GU23" s="2528"/>
      <c r="GV23" s="2528"/>
      <c r="GW23" s="2528"/>
      <c r="GX23" s="2528"/>
      <c r="GY23" s="2528"/>
      <c r="GZ23" s="2528"/>
      <c r="HA23" s="2528"/>
      <c r="HB23" s="2528"/>
      <c r="HC23" s="2528"/>
      <c r="HD23" s="2528"/>
      <c r="HE23" s="2528"/>
      <c r="HF23" s="2528"/>
      <c r="HG23" s="2528"/>
      <c r="HH23" s="2528"/>
      <c r="HI23" s="2528"/>
      <c r="HJ23" s="2528"/>
      <c r="HK23" s="2528"/>
      <c r="HL23" s="2528"/>
      <c r="HM23" s="2528"/>
      <c r="HN23" s="2528"/>
      <c r="HO23" s="2528"/>
      <c r="HP23" s="2528"/>
      <c r="HQ23" s="2528"/>
      <c r="HR23" s="2528"/>
      <c r="HS23" s="2528"/>
      <c r="HT23" s="2528"/>
      <c r="HU23" s="2528"/>
      <c r="HV23" s="2528"/>
      <c r="HW23" s="2528"/>
      <c r="HX23" s="2528"/>
      <c r="HY23" s="2528"/>
      <c r="HZ23" s="2528"/>
      <c r="IA23" s="2528"/>
      <c r="IB23" s="2528"/>
      <c r="IC23" s="2528"/>
      <c r="ID23" s="2528"/>
      <c r="IE23" s="2528"/>
      <c r="IF23" s="2528"/>
      <c r="IG23" s="2528"/>
      <c r="IH23" s="2528"/>
      <c r="II23" s="2528"/>
      <c r="IJ23" s="2528"/>
      <c r="IK23" s="2528"/>
      <c r="IL23" s="2528"/>
      <c r="IM23" s="2528"/>
      <c r="IN23" s="2528"/>
      <c r="IO23" s="2528"/>
      <c r="IP23" s="2528"/>
      <c r="IQ23" s="2528"/>
      <c r="IR23" s="2528"/>
      <c r="IS23" s="2528"/>
    </row>
    <row r="24" spans="1:253" s="782" customFormat="1" ht="12.75" customHeight="1">
      <c r="A24" s="2528" t="s">
        <v>1708</v>
      </c>
      <c r="B24" s="2528"/>
      <c r="C24" s="2528"/>
      <c r="D24" s="2528"/>
      <c r="E24" s="2528"/>
      <c r="F24" s="2528"/>
      <c r="G24" s="2528"/>
      <c r="H24" s="2528"/>
      <c r="I24" s="2528"/>
      <c r="J24" s="2528"/>
    </row>
    <row r="25" spans="1:253" s="782" customFormat="1" ht="12.75" customHeight="1">
      <c r="A25" s="783"/>
      <c r="B25" s="783"/>
      <c r="C25" s="783"/>
      <c r="D25" s="783"/>
      <c r="E25" s="783"/>
      <c r="F25" s="783"/>
      <c r="G25" s="783"/>
      <c r="H25" s="783"/>
      <c r="I25" s="783"/>
      <c r="J25" s="783"/>
      <c r="K25" s="2528"/>
      <c r="L25" s="2528"/>
      <c r="M25" s="2528"/>
      <c r="N25" s="2528"/>
      <c r="O25" s="2528"/>
      <c r="P25" s="2528"/>
      <c r="Q25" s="2528"/>
      <c r="R25" s="2528"/>
      <c r="S25" s="2528"/>
      <c r="T25" s="2528"/>
      <c r="U25" s="2528"/>
      <c r="V25" s="2528"/>
      <c r="W25" s="2528"/>
      <c r="X25" s="2528"/>
      <c r="Y25" s="2528"/>
      <c r="Z25" s="2528"/>
      <c r="AA25" s="2528"/>
      <c r="AB25" s="2528"/>
      <c r="AC25" s="2528"/>
      <c r="AD25" s="2528"/>
      <c r="AE25" s="2528"/>
      <c r="AF25" s="2528"/>
      <c r="AG25" s="2528"/>
      <c r="AH25" s="2528"/>
      <c r="AI25" s="2528"/>
      <c r="AJ25" s="2528"/>
      <c r="AK25" s="2528"/>
      <c r="AL25" s="2528"/>
      <c r="AM25" s="2528"/>
      <c r="AN25" s="2528"/>
      <c r="AO25" s="2528"/>
      <c r="AP25" s="2528"/>
      <c r="AQ25" s="2528"/>
      <c r="AR25" s="2528"/>
      <c r="AS25" s="2528"/>
      <c r="AT25" s="2528"/>
      <c r="AU25" s="2528"/>
      <c r="AV25" s="2528"/>
      <c r="AW25" s="2528"/>
      <c r="AX25" s="2528"/>
      <c r="AY25" s="2528"/>
      <c r="AZ25" s="2528"/>
      <c r="BA25" s="2528"/>
      <c r="BB25" s="2528"/>
      <c r="BC25" s="2528"/>
      <c r="BD25" s="2528"/>
      <c r="BE25" s="2528"/>
      <c r="BF25" s="2528"/>
      <c r="BG25" s="2528"/>
      <c r="BH25" s="2528"/>
      <c r="BI25" s="2528"/>
      <c r="BJ25" s="2528"/>
      <c r="BK25" s="2528"/>
      <c r="BL25" s="2528"/>
      <c r="BM25" s="2528"/>
      <c r="BN25" s="2528"/>
      <c r="BO25" s="2528"/>
      <c r="BP25" s="2528"/>
      <c r="BQ25" s="2528"/>
      <c r="BR25" s="2528"/>
      <c r="BS25" s="2528"/>
      <c r="BT25" s="2528"/>
      <c r="BU25" s="2528"/>
      <c r="BV25" s="2528"/>
      <c r="BW25" s="2528"/>
      <c r="BX25" s="2528"/>
      <c r="BY25" s="2528"/>
      <c r="BZ25" s="2528"/>
      <c r="CA25" s="2528"/>
      <c r="CB25" s="2528"/>
      <c r="CC25" s="2528"/>
      <c r="CD25" s="2528"/>
      <c r="CE25" s="2528"/>
      <c r="CF25" s="2528"/>
      <c r="CG25" s="2528"/>
      <c r="CH25" s="2528"/>
      <c r="CI25" s="2528"/>
      <c r="CJ25" s="2528"/>
      <c r="CK25" s="2528"/>
      <c r="CL25" s="2528"/>
      <c r="CM25" s="2528"/>
      <c r="CN25" s="2528"/>
      <c r="CO25" s="2528"/>
      <c r="CP25" s="2528"/>
      <c r="CQ25" s="2528"/>
      <c r="CR25" s="2528"/>
      <c r="CS25" s="2528"/>
      <c r="CT25" s="2528"/>
      <c r="CU25" s="2528"/>
      <c r="CV25" s="2528"/>
      <c r="CW25" s="2528"/>
      <c r="CX25" s="2528"/>
      <c r="CY25" s="2528"/>
      <c r="CZ25" s="2528"/>
      <c r="DA25" s="2528"/>
      <c r="DB25" s="2528"/>
      <c r="DC25" s="2528"/>
      <c r="DD25" s="2528"/>
      <c r="DE25" s="2528"/>
      <c r="DF25" s="2528"/>
      <c r="DG25" s="2528"/>
      <c r="DH25" s="2528"/>
      <c r="DI25" s="2528"/>
      <c r="DJ25" s="2528"/>
      <c r="DK25" s="2528"/>
      <c r="DL25" s="2528"/>
      <c r="DM25" s="2528"/>
      <c r="DN25" s="2528"/>
      <c r="DO25" s="2528"/>
      <c r="DP25" s="2528"/>
      <c r="DQ25" s="2528"/>
      <c r="DR25" s="2528"/>
      <c r="DS25" s="2528"/>
      <c r="DT25" s="2528"/>
      <c r="DU25" s="2528"/>
      <c r="DV25" s="2528"/>
      <c r="DW25" s="2528"/>
      <c r="DX25" s="2528"/>
      <c r="DY25" s="2528"/>
      <c r="DZ25" s="2528"/>
      <c r="EA25" s="2528"/>
      <c r="EB25" s="2528"/>
      <c r="EC25" s="2528"/>
      <c r="ED25" s="2528"/>
      <c r="EE25" s="2528"/>
      <c r="EF25" s="2528"/>
      <c r="EG25" s="2528"/>
      <c r="EH25" s="2528"/>
      <c r="EI25" s="2528"/>
      <c r="EJ25" s="2528"/>
      <c r="EK25" s="2528"/>
      <c r="EL25" s="2528"/>
      <c r="EM25" s="2528"/>
      <c r="EN25" s="2528"/>
      <c r="EO25" s="2528"/>
      <c r="EP25" s="2528"/>
      <c r="EQ25" s="2528"/>
      <c r="ER25" s="2528"/>
      <c r="ES25" s="2528"/>
      <c r="ET25" s="2528"/>
      <c r="EU25" s="2528"/>
      <c r="EV25" s="2528"/>
      <c r="EW25" s="2528"/>
      <c r="EX25" s="2528"/>
      <c r="EY25" s="2528"/>
      <c r="EZ25" s="2528"/>
      <c r="FA25" s="2528"/>
      <c r="FB25" s="2528"/>
      <c r="FC25" s="2528"/>
      <c r="FD25" s="2528"/>
      <c r="FE25" s="2528"/>
      <c r="FF25" s="2528"/>
      <c r="FG25" s="2528"/>
      <c r="FH25" s="2528"/>
      <c r="FI25" s="2528"/>
      <c r="FJ25" s="2528"/>
      <c r="FK25" s="2528"/>
      <c r="FL25" s="2528"/>
      <c r="FM25" s="2528"/>
      <c r="FN25" s="2528"/>
      <c r="FO25" s="2528"/>
      <c r="FP25" s="2528"/>
      <c r="FQ25" s="2528"/>
      <c r="FR25" s="2528"/>
      <c r="FS25" s="2528"/>
      <c r="FT25" s="2528"/>
      <c r="FU25" s="2528"/>
      <c r="FV25" s="2528"/>
      <c r="FW25" s="2528"/>
      <c r="FX25" s="2528"/>
      <c r="FY25" s="2528"/>
      <c r="FZ25" s="2528"/>
      <c r="GA25" s="2528"/>
      <c r="GB25" s="2528"/>
      <c r="GC25" s="2528"/>
      <c r="GD25" s="2528"/>
      <c r="GE25" s="2528"/>
      <c r="GF25" s="2528"/>
      <c r="GG25" s="2528"/>
      <c r="GH25" s="2528"/>
      <c r="GI25" s="2528"/>
      <c r="GJ25" s="2528"/>
      <c r="GK25" s="2528"/>
      <c r="GL25" s="2528"/>
      <c r="GM25" s="2528"/>
      <c r="GN25" s="2528"/>
      <c r="GO25" s="2528"/>
      <c r="GP25" s="2528"/>
      <c r="GQ25" s="2528"/>
      <c r="GR25" s="2528"/>
      <c r="GS25" s="2528"/>
      <c r="GT25" s="2528"/>
      <c r="GU25" s="2528"/>
      <c r="GV25" s="2528"/>
      <c r="GW25" s="2528"/>
      <c r="GX25" s="2528"/>
      <c r="GY25" s="2528"/>
      <c r="GZ25" s="2528"/>
      <c r="HA25" s="2528"/>
      <c r="HB25" s="2528"/>
      <c r="HC25" s="2528"/>
      <c r="HD25" s="2528"/>
      <c r="HE25" s="2528"/>
      <c r="HF25" s="2528"/>
      <c r="HG25" s="2528"/>
      <c r="HH25" s="2528"/>
      <c r="HI25" s="2528"/>
      <c r="HJ25" s="2528"/>
      <c r="HK25" s="2528"/>
      <c r="HL25" s="2528"/>
      <c r="HM25" s="2528"/>
      <c r="HN25" s="2528"/>
      <c r="HO25" s="2528"/>
      <c r="HP25" s="2528"/>
      <c r="HQ25" s="2528"/>
      <c r="HR25" s="2528"/>
      <c r="HS25" s="2528"/>
      <c r="HT25" s="2528"/>
      <c r="HU25" s="2528"/>
      <c r="HV25" s="2528"/>
      <c r="HW25" s="2528"/>
      <c r="HX25" s="2528"/>
      <c r="HY25" s="2528"/>
      <c r="HZ25" s="2528"/>
      <c r="IA25" s="2528"/>
      <c r="IB25" s="2528"/>
      <c r="IC25" s="2528"/>
      <c r="ID25" s="2528"/>
      <c r="IE25" s="2528"/>
      <c r="IF25" s="2528"/>
      <c r="IG25" s="2528"/>
      <c r="IH25" s="2528"/>
      <c r="II25" s="2528"/>
      <c r="IJ25" s="2528"/>
      <c r="IK25" s="2528"/>
      <c r="IL25" s="2528"/>
      <c r="IM25" s="2528"/>
      <c r="IN25" s="2528"/>
      <c r="IO25" s="2528"/>
      <c r="IP25" s="2528"/>
      <c r="IQ25" s="2528"/>
      <c r="IR25" s="2528"/>
      <c r="IS25" s="2528"/>
    </row>
  </sheetData>
  <mergeCells count="53">
    <mergeCell ref="EH23:EQ23"/>
    <mergeCell ref="ER23:FA23"/>
    <mergeCell ref="AL23:AU23"/>
    <mergeCell ref="A22:J22"/>
    <mergeCell ref="K23:Q23"/>
    <mergeCell ref="R23:AA23"/>
    <mergeCell ref="AB23:AK23"/>
    <mergeCell ref="CJ23:CS23"/>
    <mergeCell ref="CT23:DC23"/>
    <mergeCell ref="DD23:DM23"/>
    <mergeCell ref="DN23:DW23"/>
    <mergeCell ref="DX23:EG23"/>
    <mergeCell ref="K25:Q25"/>
    <mergeCell ref="R25:AA25"/>
    <mergeCell ref="AB25:AK25"/>
    <mergeCell ref="AL25:AU25"/>
    <mergeCell ref="AV25:BE25"/>
    <mergeCell ref="HT23:IC23"/>
    <mergeCell ref="ID23:IM23"/>
    <mergeCell ref="IN23:IS23"/>
    <mergeCell ref="A23:J23"/>
    <mergeCell ref="A24:J24"/>
    <mergeCell ref="FL23:FU23"/>
    <mergeCell ref="FV23:GE23"/>
    <mergeCell ref="GF23:GO23"/>
    <mergeCell ref="GP23:GY23"/>
    <mergeCell ref="GZ23:HI23"/>
    <mergeCell ref="HJ23:HS23"/>
    <mergeCell ref="FB23:FK23"/>
    <mergeCell ref="AV23:BE23"/>
    <mergeCell ref="BF23:BO23"/>
    <mergeCell ref="BP23:BY23"/>
    <mergeCell ref="BZ23:CI23"/>
    <mergeCell ref="FL25:FU25"/>
    <mergeCell ref="BF25:BO25"/>
    <mergeCell ref="BP25:BY25"/>
    <mergeCell ref="BZ25:CI25"/>
    <mergeCell ref="CJ25:CS25"/>
    <mergeCell ref="CT25:DC25"/>
    <mergeCell ref="DD25:DM25"/>
    <mergeCell ref="DN25:DW25"/>
    <mergeCell ref="DX25:EG25"/>
    <mergeCell ref="EH25:EQ25"/>
    <mergeCell ref="ER25:FA25"/>
    <mergeCell ref="FB25:FK25"/>
    <mergeCell ref="ID25:IM25"/>
    <mergeCell ref="IN25:IS25"/>
    <mergeCell ref="FV25:GE25"/>
    <mergeCell ref="GF25:GO25"/>
    <mergeCell ref="GP25:GY25"/>
    <mergeCell ref="GZ25:HI25"/>
    <mergeCell ref="HJ25:HS25"/>
    <mergeCell ref="HT25:IC25"/>
  </mergeCells>
  <pageMargins left="0.70866141732283472" right="0.70866141732283472" top="0.6692913385826772" bottom="0.59055118110236227" header="0.51181102362204722" footer="0.51181102362204722"/>
  <pageSetup paperSize="9" scale="95" orientation="portrait" r:id="rId1"/>
  <headerFooter scaleWithDoc="0">
    <oddHeader xml:space="preserve">&amp;L&amp;8FACT BOOK DNB - 4Q15&amp;C&amp;8CHAPTER 2 SEGMENTAL REPORTING&amp;R&amp;8Financial performance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16"/>
  <sheetViews>
    <sheetView showGridLines="0" zoomScale="140" zoomScaleNormal="140" zoomScaleSheetLayoutView="90" workbookViewId="0"/>
  </sheetViews>
  <sheetFormatPr baseColWidth="10" defaultColWidth="10.85546875" defaultRowHeight="22.5" customHeight="1"/>
  <cols>
    <col min="1" max="1" width="35.28515625" style="516" customWidth="1"/>
    <col min="2" max="12" width="6.42578125" style="516" customWidth="1"/>
    <col min="13" max="15" width="10.42578125" style="516" customWidth="1"/>
    <col min="16" max="16384" width="10.85546875" style="516"/>
  </cols>
  <sheetData>
    <row r="1" spans="1:12" s="596" customFormat="1" ht="22.5" customHeight="1">
      <c r="A1" s="704"/>
      <c r="B1" s="705"/>
      <c r="C1" s="705"/>
      <c r="D1" s="705"/>
      <c r="E1" s="705"/>
      <c r="F1" s="705"/>
      <c r="G1" s="705"/>
      <c r="H1" s="705"/>
      <c r="I1" s="705"/>
      <c r="J1" s="784"/>
    </row>
    <row r="2" spans="1:12" s="583" customFormat="1" ht="18.75" customHeight="1">
      <c r="A2" s="706" t="s">
        <v>1398</v>
      </c>
    </row>
    <row r="3" spans="1:12" s="583" customFormat="1" ht="12" customHeight="1"/>
    <row r="4" spans="1:12" s="574" customFormat="1" ht="13.5" customHeight="1">
      <c r="A4" s="580" t="s">
        <v>1</v>
      </c>
      <c r="B4" s="1126" t="s">
        <v>1814</v>
      </c>
      <c r="C4" s="302" t="s">
        <v>1745</v>
      </c>
      <c r="D4" s="767" t="s">
        <v>1660</v>
      </c>
      <c r="E4" s="767" t="s">
        <v>1362</v>
      </c>
      <c r="F4" s="767" t="s">
        <v>1322</v>
      </c>
      <c r="G4" s="767" t="s">
        <v>1246</v>
      </c>
      <c r="H4" s="767" t="s">
        <v>1146</v>
      </c>
      <c r="I4" s="767" t="s">
        <v>1099</v>
      </c>
      <c r="J4" s="767" t="s">
        <v>972</v>
      </c>
      <c r="L4" s="785"/>
    </row>
    <row r="5" spans="1:12" s="574" customFormat="1" ht="12" customHeight="1">
      <c r="A5" s="2473" t="s">
        <v>1873</v>
      </c>
      <c r="B5" s="1279">
        <v>3496.1245359899995</v>
      </c>
      <c r="C5" s="625">
        <v>3444.6369150599994</v>
      </c>
      <c r="D5" s="787">
        <v>3420.6451528999996</v>
      </c>
      <c r="E5" s="787">
        <v>3335.9281805199998</v>
      </c>
      <c r="F5" s="787">
        <v>3399.5515617800002</v>
      </c>
      <c r="G5" s="787">
        <v>3520.8057396200006</v>
      </c>
      <c r="H5" s="787">
        <v>3401.4960992200004</v>
      </c>
      <c r="I5" s="787">
        <v>3218.5544167399994</v>
      </c>
      <c r="J5" s="787">
        <v>3356.5079251719985</v>
      </c>
    </row>
    <row r="6" spans="1:12" s="574" customFormat="1" ht="12" customHeight="1">
      <c r="A6" s="603" t="s">
        <v>4</v>
      </c>
      <c r="B6" s="1206">
        <v>1119.5445505499999</v>
      </c>
      <c r="C6" s="626">
        <v>1294.8106095199998</v>
      </c>
      <c r="D6" s="788">
        <v>1311.3598553000004</v>
      </c>
      <c r="E6" s="788">
        <v>1169.47781504</v>
      </c>
      <c r="F6" s="788">
        <v>1140.8939472599995</v>
      </c>
      <c r="G6" s="788">
        <v>1239.5780121900002</v>
      </c>
      <c r="H6" s="788">
        <v>1191.5898501699999</v>
      </c>
      <c r="I6" s="788">
        <v>1100.6800329600001</v>
      </c>
      <c r="J6" s="788">
        <v>1187.4904366229998</v>
      </c>
    </row>
    <row r="7" spans="1:12" s="574" customFormat="1" ht="12" customHeight="1">
      <c r="A7" s="2138" t="s">
        <v>120</v>
      </c>
      <c r="B7" s="1280">
        <v>4615.6690865399996</v>
      </c>
      <c r="C7" s="1676">
        <v>4739.4475245799995</v>
      </c>
      <c r="D7" s="790">
        <v>4732.0050081999998</v>
      </c>
      <c r="E7" s="790">
        <v>4505.4059955599996</v>
      </c>
      <c r="F7" s="790">
        <v>4540.4455090399997</v>
      </c>
      <c r="G7" s="790">
        <v>4760.3837518100008</v>
      </c>
      <c r="H7" s="790">
        <v>4593.0859493900007</v>
      </c>
      <c r="I7" s="790">
        <v>4319.2344496999995</v>
      </c>
      <c r="J7" s="790">
        <v>4543.9983617949983</v>
      </c>
    </row>
    <row r="8" spans="1:12" s="574" customFormat="1" ht="12" customHeight="1">
      <c r="A8" s="2138" t="s">
        <v>656</v>
      </c>
      <c r="B8" s="1280">
        <v>-2156.9171812400009</v>
      </c>
      <c r="C8" s="1676">
        <v>-2274.3800046799997</v>
      </c>
      <c r="D8" s="790">
        <v>-2287.4303888590002</v>
      </c>
      <c r="E8" s="790">
        <v>-2158.1879679009999</v>
      </c>
      <c r="F8" s="790">
        <v>-2106.5455885709985</v>
      </c>
      <c r="G8" s="790">
        <v>-2145.3864504329999</v>
      </c>
      <c r="H8" s="790">
        <v>-2130.6720917990001</v>
      </c>
      <c r="I8" s="790">
        <v>-2109.372512763</v>
      </c>
      <c r="J8" s="790">
        <v>-2048.756818801</v>
      </c>
    </row>
    <row r="9" spans="1:12" s="574" customFormat="1" ht="12" customHeight="1">
      <c r="A9" s="860" t="s">
        <v>250</v>
      </c>
      <c r="B9" s="1279">
        <v>2458.7519052999987</v>
      </c>
      <c r="C9" s="625">
        <v>2465.0675198999998</v>
      </c>
      <c r="D9" s="787">
        <v>2444.5746193409996</v>
      </c>
      <c r="E9" s="787">
        <v>2347.2180276589997</v>
      </c>
      <c r="F9" s="787">
        <v>2433.8999204690012</v>
      </c>
      <c r="G9" s="787">
        <v>2614.9973013770009</v>
      </c>
      <c r="H9" s="787">
        <v>2462.4138575910006</v>
      </c>
      <c r="I9" s="787">
        <v>2209.8619369369994</v>
      </c>
      <c r="J9" s="787">
        <v>2495.2415429939983</v>
      </c>
    </row>
    <row r="10" spans="1:12" s="574" customFormat="1" ht="12" customHeight="1">
      <c r="A10" s="861" t="s">
        <v>30</v>
      </c>
      <c r="B10" s="1281">
        <v>6.6299999999994697E-3</v>
      </c>
      <c r="C10" s="1677">
        <v>-2.5366299999999993</v>
      </c>
      <c r="D10" s="791">
        <v>2.5329999999999999</v>
      </c>
      <c r="E10" s="791">
        <v>0</v>
      </c>
      <c r="F10" s="791">
        <v>0.7200000000000002</v>
      </c>
      <c r="G10" s="791">
        <v>0.21799999999999997</v>
      </c>
      <c r="H10" s="791">
        <v>-2.9660000000000002</v>
      </c>
      <c r="I10" s="791">
        <v>-1.274</v>
      </c>
      <c r="J10" s="791">
        <v>154.520221733</v>
      </c>
    </row>
    <row r="11" spans="1:12" s="574" customFormat="1" ht="12" customHeight="1">
      <c r="A11" s="861" t="s">
        <v>1752</v>
      </c>
      <c r="B11" s="1208">
        <v>15.309629999999999</v>
      </c>
      <c r="C11" s="627">
        <v>962.744957</v>
      </c>
      <c r="D11" s="792">
        <v>-83.948347999999996</v>
      </c>
      <c r="E11" s="792">
        <v>45.323380999999991</v>
      </c>
      <c r="F11" s="792">
        <v>79.593523000000104</v>
      </c>
      <c r="G11" s="792">
        <v>-58.190229000000087</v>
      </c>
      <c r="H11" s="792">
        <v>-57.782019999999974</v>
      </c>
      <c r="I11" s="792">
        <v>-73.527947999999995</v>
      </c>
      <c r="J11" s="792">
        <v>-111.17721100000007</v>
      </c>
    </row>
    <row r="12" spans="1:12" s="574" customFormat="1" ht="12" customHeight="1">
      <c r="A12" s="862" t="s">
        <v>1754</v>
      </c>
      <c r="B12" s="1282">
        <v>0</v>
      </c>
      <c r="C12" s="1678">
        <v>0</v>
      </c>
      <c r="D12" s="793">
        <v>0</v>
      </c>
      <c r="E12" s="793">
        <v>0</v>
      </c>
      <c r="F12" s="793">
        <v>0</v>
      </c>
      <c r="G12" s="793">
        <v>0</v>
      </c>
      <c r="H12" s="793">
        <v>0</v>
      </c>
      <c r="I12" s="793">
        <v>0</v>
      </c>
      <c r="J12" s="793">
        <v>13.356</v>
      </c>
    </row>
    <row r="13" spans="1:12" s="574" customFormat="1" ht="12" customHeight="1">
      <c r="A13" s="860" t="s">
        <v>9</v>
      </c>
      <c r="B13" s="1279">
        <v>2474.0681652999988</v>
      </c>
      <c r="C13" s="625">
        <v>3425.2758468999996</v>
      </c>
      <c r="D13" s="787">
        <v>2363.1592713409996</v>
      </c>
      <c r="E13" s="787">
        <v>2392.5414086589999</v>
      </c>
      <c r="F13" s="787">
        <v>2514.213443469001</v>
      </c>
      <c r="G13" s="787">
        <v>2557.0250723770005</v>
      </c>
      <c r="H13" s="787">
        <v>2401.6658375910006</v>
      </c>
      <c r="I13" s="787">
        <v>2135.0599889369996</v>
      </c>
      <c r="J13" s="787">
        <v>2551.9405537269977</v>
      </c>
    </row>
    <row r="14" spans="1:12" s="574" customFormat="1" ht="12" customHeight="1">
      <c r="A14" s="861" t="s">
        <v>1113</v>
      </c>
      <c r="B14" s="1208">
        <v>-667.99840463099974</v>
      </c>
      <c r="C14" s="627">
        <v>-924.82447866299992</v>
      </c>
      <c r="D14" s="792">
        <v>-638.05300326206998</v>
      </c>
      <c r="E14" s="792">
        <v>-645.98618033793002</v>
      </c>
      <c r="F14" s="792">
        <v>-678.83762973663033</v>
      </c>
      <c r="G14" s="792">
        <v>-690.39676954179015</v>
      </c>
      <c r="H14" s="792">
        <v>-648.4497761495702</v>
      </c>
      <c r="I14" s="792">
        <v>-576.46619701298994</v>
      </c>
      <c r="J14" s="792">
        <v>-714.54335504355947</v>
      </c>
    </row>
    <row r="15" spans="1:12" s="574" customFormat="1" ht="12" customHeight="1">
      <c r="A15" s="861" t="s">
        <v>196</v>
      </c>
      <c r="B15" s="1281">
        <v>-0.83199999999999985</v>
      </c>
      <c r="C15" s="1677">
        <v>2.4889999999999999</v>
      </c>
      <c r="D15" s="791">
        <v>-0.218</v>
      </c>
      <c r="E15" s="791">
        <v>0.218</v>
      </c>
      <c r="F15" s="791">
        <v>0</v>
      </c>
      <c r="G15" s="791">
        <v>0</v>
      </c>
      <c r="H15" s="791">
        <v>0</v>
      </c>
      <c r="I15" s="791">
        <v>0</v>
      </c>
      <c r="J15" s="791">
        <v>0</v>
      </c>
    </row>
    <row r="16" spans="1:12" s="574" customFormat="1" ht="12" customHeight="1">
      <c r="A16" s="2277" t="s">
        <v>10</v>
      </c>
      <c r="B16" s="1207">
        <v>1805.237760668999</v>
      </c>
      <c r="C16" s="630">
        <v>2502.9403682369998</v>
      </c>
      <c r="D16" s="794">
        <v>1724.8882680789295</v>
      </c>
      <c r="E16" s="794">
        <v>1746.7732283210701</v>
      </c>
      <c r="F16" s="794">
        <v>1835.3758137323707</v>
      </c>
      <c r="G16" s="794">
        <v>1866.6283028352104</v>
      </c>
      <c r="H16" s="794">
        <v>1753.2160614414304</v>
      </c>
      <c r="I16" s="794">
        <v>1558.5937919240096</v>
      </c>
      <c r="J16" s="794">
        <v>1837.3971986834383</v>
      </c>
    </row>
    <row r="17" spans="1:15" ht="7.5" customHeight="1">
      <c r="A17" s="1835"/>
      <c r="B17" s="795"/>
      <c r="C17" s="1679"/>
      <c r="D17" s="795"/>
      <c r="E17" s="795"/>
      <c r="F17" s="795"/>
      <c r="G17" s="795"/>
      <c r="H17" s="795"/>
      <c r="I17" s="795"/>
      <c r="J17" s="795"/>
    </row>
    <row r="18" spans="1:15" ht="12" customHeight="1">
      <c r="A18" s="1839" t="s">
        <v>1150</v>
      </c>
      <c r="B18" s="1836"/>
      <c r="C18" s="1837"/>
      <c r="D18" s="1838"/>
      <c r="E18" s="1838"/>
      <c r="F18" s="1838"/>
      <c r="G18" s="1838"/>
      <c r="H18" s="1838"/>
      <c r="I18" s="1838"/>
      <c r="J18" s="1838"/>
    </row>
    <row r="19" spans="1:15" ht="12" customHeight="1">
      <c r="A19" s="2472" t="s">
        <v>1874</v>
      </c>
      <c r="B19" s="1827">
        <v>695.73992890930504</v>
      </c>
      <c r="C19" s="1828">
        <v>697.21635917867195</v>
      </c>
      <c r="D19" s="1829">
        <v>688.95341853881303</v>
      </c>
      <c r="E19" s="1829">
        <v>679.90437334331796</v>
      </c>
      <c r="F19" s="1829">
        <v>674.77817341625473</v>
      </c>
      <c r="G19" s="1829">
        <v>664.25996212553571</v>
      </c>
      <c r="H19" s="1829">
        <v>655.63767271558356</v>
      </c>
      <c r="I19" s="1829">
        <v>647.79731698845603</v>
      </c>
      <c r="J19" s="1829">
        <v>646.75299183673269</v>
      </c>
    </row>
    <row r="20" spans="1:15" ht="12" customHeight="1">
      <c r="A20" s="1830" t="s">
        <v>1756</v>
      </c>
      <c r="B20" s="1827">
        <v>391.12100832276599</v>
      </c>
      <c r="C20" s="1828">
        <v>390.36263620729403</v>
      </c>
      <c r="D20" s="1829">
        <v>375.888814537565</v>
      </c>
      <c r="E20" s="1829">
        <v>368.73023525259998</v>
      </c>
      <c r="F20" s="1829">
        <v>363.80556645432102</v>
      </c>
      <c r="G20" s="1829">
        <v>363.56035614227517</v>
      </c>
      <c r="H20" s="1829">
        <v>351.94266364051452</v>
      </c>
      <c r="I20" s="1829">
        <v>347.68015576147997</v>
      </c>
      <c r="J20" s="1829">
        <v>345.19116925781293</v>
      </c>
    </row>
    <row r="21" spans="1:15" ht="12" customHeight="1">
      <c r="A21" s="1840" t="s">
        <v>649</v>
      </c>
      <c r="B21" s="1827">
        <v>75.163555661434202</v>
      </c>
      <c r="C21" s="1828">
        <v>75.355566503565001</v>
      </c>
      <c r="D21" s="1829">
        <v>76.172720723979495</v>
      </c>
      <c r="E21" s="1829">
        <v>69.079219469520908</v>
      </c>
      <c r="F21" s="1829">
        <v>68.078720936817376</v>
      </c>
      <c r="G21" s="1829">
        <v>66.317958874064431</v>
      </c>
      <c r="H21" s="1829">
        <v>64.663909813360007</v>
      </c>
      <c r="I21" s="1829">
        <v>63.141253178952198</v>
      </c>
      <c r="J21" s="1829">
        <v>61.409491486170097</v>
      </c>
      <c r="K21" s="1707"/>
    </row>
    <row r="22" spans="1:15" ht="12" customHeight="1">
      <c r="A22" s="1841" t="s">
        <v>1762</v>
      </c>
      <c r="B22" s="1842">
        <v>33.805236776261303</v>
      </c>
      <c r="C22" s="1843">
        <v>33.128337416663996</v>
      </c>
      <c r="D22" s="1844">
        <v>33.610425637362603</v>
      </c>
      <c r="E22" s="1844">
        <v>34.750659999999996</v>
      </c>
      <c r="F22" s="1844">
        <v>29.756516347826068</v>
      </c>
      <c r="G22" s="1844">
        <v>29.308569804347833</v>
      </c>
      <c r="H22" s="1844">
        <v>29.740962571428572</v>
      </c>
      <c r="I22" s="1844">
        <v>29.664141000000001</v>
      </c>
      <c r="J22" s="1844">
        <v>16.995197967391299</v>
      </c>
    </row>
    <row r="23" spans="1:15" ht="7.5" customHeight="1">
      <c r="A23" s="1835"/>
      <c r="B23" s="795"/>
      <c r="C23" s="1679"/>
      <c r="D23" s="795"/>
      <c r="E23" s="795"/>
      <c r="F23" s="795"/>
      <c r="G23" s="795"/>
      <c r="H23" s="795"/>
      <c r="I23" s="795"/>
      <c r="J23" s="795"/>
    </row>
    <row r="24" spans="1:15" ht="12" customHeight="1">
      <c r="A24" s="1839" t="s">
        <v>1151</v>
      </c>
      <c r="B24" s="1836"/>
      <c r="C24" s="1837"/>
      <c r="D24" s="1838"/>
      <c r="E24" s="1838"/>
      <c r="F24" s="1838"/>
      <c r="G24" s="1838"/>
      <c r="H24" s="1838"/>
      <c r="I24" s="1838"/>
      <c r="J24" s="1838"/>
    </row>
    <row r="25" spans="1:15" s="796" customFormat="1" ht="12" customHeight="1">
      <c r="A25" s="1831" t="s">
        <v>1153</v>
      </c>
      <c r="B25" s="1218">
        <v>46.730325350443799</v>
      </c>
      <c r="C25" s="1652">
        <v>47.988293844049899</v>
      </c>
      <c r="D25" s="519">
        <v>48.339559761563201</v>
      </c>
      <c r="E25" s="519">
        <v>47.902186174294989</v>
      </c>
      <c r="F25" s="519">
        <v>46.395129825407636</v>
      </c>
      <c r="G25" s="519">
        <v>45.067510568182186</v>
      </c>
      <c r="H25" s="519">
        <v>46.388683235548221</v>
      </c>
      <c r="I25" s="519">
        <v>48.836721815587268</v>
      </c>
      <c r="J25" s="519">
        <v>45.087094133363365</v>
      </c>
    </row>
    <row r="26" spans="1:15" s="796" customFormat="1" ht="12" customHeight="1">
      <c r="A26" s="1831" t="s">
        <v>1155</v>
      </c>
      <c r="B26" s="1218">
        <v>56.2165533514682</v>
      </c>
      <c r="C26" s="1652">
        <v>55.988737365133701</v>
      </c>
      <c r="D26" s="519">
        <v>54.559394644529007</v>
      </c>
      <c r="E26" s="519">
        <v>54.232661196078162</v>
      </c>
      <c r="F26" s="519">
        <v>53.914839096299204</v>
      </c>
      <c r="G26" s="519">
        <v>54.731637742990657</v>
      </c>
      <c r="H26" s="519">
        <v>53.679444956664</v>
      </c>
      <c r="I26" s="519">
        <v>53.671132411879967</v>
      </c>
      <c r="J26" s="519">
        <v>53.372952829718564</v>
      </c>
    </row>
    <row r="27" spans="1:15" s="796" customFormat="1" ht="12" customHeight="1">
      <c r="A27" s="1832" t="s">
        <v>1759</v>
      </c>
      <c r="B27" s="1278">
        <v>21.1863169051604</v>
      </c>
      <c r="C27" s="797">
        <v>29.974772737160201</v>
      </c>
      <c r="D27" s="797">
        <v>20.5844102157325</v>
      </c>
      <c r="E27" s="797">
        <v>20.385615324754205</v>
      </c>
      <c r="F27" s="797">
        <v>24.470788040160159</v>
      </c>
      <c r="G27" s="797">
        <v>25.267848095471898</v>
      </c>
      <c r="H27" s="797">
        <v>23.644595696733131</v>
      </c>
      <c r="I27" s="797">
        <v>21.308433342775089</v>
      </c>
      <c r="J27" s="797">
        <v>42.892549311143242</v>
      </c>
    </row>
    <row r="28" spans="1:15" ht="12" customHeight="1"/>
    <row r="29" spans="1:15" ht="12" customHeight="1">
      <c r="A29" s="2471" t="s">
        <v>1876</v>
      </c>
      <c r="B29" s="2342"/>
      <c r="C29" s="2342"/>
      <c r="D29" s="2342"/>
      <c r="E29" s="2342"/>
      <c r="F29" s="2342"/>
      <c r="G29" s="2342"/>
      <c r="H29" s="2342"/>
      <c r="I29" s="2342"/>
      <c r="J29" s="2342"/>
    </row>
    <row r="30" spans="1:15" ht="51" customHeight="1">
      <c r="A30" s="2671" t="s">
        <v>2027</v>
      </c>
      <c r="B30" s="2671"/>
      <c r="C30" s="2671"/>
      <c r="D30" s="2671"/>
      <c r="E30" s="2671"/>
      <c r="F30" s="2671"/>
      <c r="G30" s="2671"/>
      <c r="H30" s="2671"/>
      <c r="I30" s="2671"/>
      <c r="J30" s="2671"/>
      <c r="L30" s="1707"/>
      <c r="M30" s="1707"/>
      <c r="N30" s="1707"/>
      <c r="O30" s="1707"/>
    </row>
    <row r="31" spans="1:15" ht="4.5" customHeight="1"/>
    <row r="32" spans="1:15" s="1056" customFormat="1" ht="13.5" customHeight="1">
      <c r="A32" s="779" t="s">
        <v>1</v>
      </c>
      <c r="B32" s="1126" t="s">
        <v>1814</v>
      </c>
      <c r="C32" s="302" t="s">
        <v>1745</v>
      </c>
      <c r="D32" s="767" t="s">
        <v>1660</v>
      </c>
      <c r="E32" s="767" t="s">
        <v>1362</v>
      </c>
      <c r="F32" s="767" t="s">
        <v>1322</v>
      </c>
      <c r="G32" s="767" t="s">
        <v>1246</v>
      </c>
      <c r="H32" s="767" t="s">
        <v>1146</v>
      </c>
      <c r="I32" s="767" t="s">
        <v>1099</v>
      </c>
      <c r="J32" s="767" t="s">
        <v>972</v>
      </c>
      <c r="L32" s="1057"/>
    </row>
    <row r="33" spans="1:20" s="1056" customFormat="1" ht="12" customHeight="1">
      <c r="A33" s="2467" t="s">
        <v>1757</v>
      </c>
      <c r="B33" s="1827">
        <v>695.73992890930549</v>
      </c>
      <c r="C33" s="1828">
        <v>697.21635917867195</v>
      </c>
      <c r="D33" s="1829">
        <v>688.95341853881303</v>
      </c>
      <c r="E33" s="1829">
        <v>679.90437334331796</v>
      </c>
      <c r="F33" s="1829">
        <v>674.77817341625473</v>
      </c>
      <c r="G33" s="1829">
        <v>664.25996212553571</v>
      </c>
      <c r="H33" s="1829">
        <v>655.63767271558356</v>
      </c>
      <c r="I33" s="1829">
        <v>647.79731698845603</v>
      </c>
      <c r="J33" s="1829">
        <v>646.75299183673269</v>
      </c>
    </row>
    <row r="34" spans="1:20" s="1056" customFormat="1" ht="21" customHeight="1">
      <c r="A34" s="2468" t="s">
        <v>2019</v>
      </c>
      <c r="B34" s="2432">
        <v>7.9865628402600004</v>
      </c>
      <c r="C34" s="2433"/>
      <c r="D34" s="2434"/>
      <c r="E34" s="2434"/>
      <c r="F34" s="2434"/>
      <c r="G34" s="2434"/>
      <c r="H34" s="2434"/>
      <c r="I34" s="2434"/>
      <c r="J34" s="2434"/>
    </row>
    <row r="35" spans="1:20" s="1056" customFormat="1" ht="12" customHeight="1">
      <c r="A35" s="2469" t="s">
        <v>1875</v>
      </c>
      <c r="B35" s="2429">
        <v>703.72649174956553</v>
      </c>
      <c r="C35" s="2430">
        <v>697.21635917867195</v>
      </c>
      <c r="D35" s="2431">
        <v>688.95341853881303</v>
      </c>
      <c r="E35" s="2431">
        <v>679.90437334331796</v>
      </c>
      <c r="F35" s="2431">
        <v>674.77817341625473</v>
      </c>
      <c r="G35" s="2431">
        <v>664.25996212553571</v>
      </c>
      <c r="H35" s="2431">
        <v>655.63767271558356</v>
      </c>
      <c r="I35" s="2431">
        <v>647.79731698845603</v>
      </c>
      <c r="J35" s="2431">
        <v>646.75299183673269</v>
      </c>
    </row>
    <row r="36" spans="1:20" s="2437" customFormat="1" ht="5.25" customHeight="1">
      <c r="A36" s="2470"/>
      <c r="B36" s="2435"/>
      <c r="C36" s="2435"/>
      <c r="D36" s="2435"/>
      <c r="E36" s="2435"/>
      <c r="F36" s="2435"/>
      <c r="G36" s="2435"/>
      <c r="H36" s="2435"/>
      <c r="I36" s="2435"/>
      <c r="J36" s="2435"/>
    </row>
    <row r="37" spans="1:20" s="1056" customFormat="1" ht="12" customHeight="1">
      <c r="A37" s="2470" t="s">
        <v>1911</v>
      </c>
      <c r="B37" s="2450">
        <v>9.53077821000001</v>
      </c>
      <c r="C37" s="2435"/>
      <c r="D37" s="2436"/>
      <c r="E37" s="2436"/>
      <c r="F37" s="2436"/>
      <c r="G37" s="2436"/>
      <c r="H37" s="2436"/>
      <c r="I37" s="2436"/>
      <c r="J37" s="2436"/>
    </row>
    <row r="38" spans="1:20" ht="12" customHeight="1"/>
    <row r="39" spans="1:20" s="604" customFormat="1" ht="18" customHeight="1">
      <c r="A39" s="2519" t="s">
        <v>1432</v>
      </c>
      <c r="B39" s="2519"/>
      <c r="C39" s="2519"/>
      <c r="D39" s="2519"/>
      <c r="E39" s="2519"/>
      <c r="F39" s="2519"/>
      <c r="G39" s="2519"/>
      <c r="H39" s="2519"/>
      <c r="I39" s="2519"/>
      <c r="J39" s="2519"/>
      <c r="K39" s="2088"/>
      <c r="L39" s="2088"/>
      <c r="M39" s="2088"/>
      <c r="N39" s="2088"/>
      <c r="O39" s="2088"/>
      <c r="P39" s="1815"/>
      <c r="Q39" s="1815"/>
      <c r="R39" s="1815"/>
      <c r="S39" s="1815"/>
      <c r="T39" s="1816"/>
    </row>
    <row r="40" spans="1:20" s="1813" customFormat="1" ht="10.5" customHeight="1">
      <c r="A40" s="2672" t="s">
        <v>1753</v>
      </c>
      <c r="B40" s="2672"/>
      <c r="C40" s="2672"/>
      <c r="D40" s="2672"/>
      <c r="E40" s="2672"/>
      <c r="F40" s="2672"/>
      <c r="G40" s="2672"/>
      <c r="H40" s="2672"/>
      <c r="I40" s="2672"/>
      <c r="J40" s="2672"/>
      <c r="K40" s="1818"/>
      <c r="L40" s="1818"/>
      <c r="M40" s="1818"/>
      <c r="N40" s="1818"/>
      <c r="O40" s="1818"/>
      <c r="P40" s="1811"/>
      <c r="Q40" s="1811"/>
      <c r="R40" s="1811"/>
      <c r="S40" s="1811"/>
      <c r="T40" s="1812"/>
    </row>
    <row r="41" spans="1:20" ht="21.75" customHeight="1">
      <c r="A41" s="2528" t="s">
        <v>1755</v>
      </c>
      <c r="B41" s="2528"/>
      <c r="C41" s="2528"/>
      <c r="D41" s="2528"/>
      <c r="E41" s="2528"/>
      <c r="F41" s="2528"/>
      <c r="G41" s="2528"/>
      <c r="H41" s="2528"/>
      <c r="I41" s="2528"/>
      <c r="J41" s="2528"/>
    </row>
    <row r="42" spans="1:20" s="1813" customFormat="1" ht="10.5" customHeight="1">
      <c r="A42" s="2672" t="s">
        <v>1758</v>
      </c>
      <c r="B42" s="2672"/>
      <c r="C42" s="2672"/>
      <c r="D42" s="2672"/>
      <c r="E42" s="2672"/>
      <c r="F42" s="2672"/>
      <c r="G42" s="2672"/>
      <c r="H42" s="2672"/>
      <c r="I42" s="2672"/>
      <c r="J42" s="2672"/>
      <c r="K42" s="1893"/>
      <c r="L42" s="1893"/>
      <c r="M42" s="1893"/>
      <c r="N42" s="1893"/>
      <c r="O42" s="1893"/>
      <c r="P42" s="1811"/>
      <c r="Q42" s="1811"/>
      <c r="R42" s="1811"/>
      <c r="S42" s="1811"/>
      <c r="T42" s="1812"/>
    </row>
    <row r="43" spans="1:20" s="604" customFormat="1" ht="30.75" customHeight="1">
      <c r="A43" s="2519" t="s">
        <v>1952</v>
      </c>
      <c r="B43" s="2519"/>
      <c r="C43" s="2519"/>
      <c r="D43" s="2519"/>
      <c r="E43" s="2519"/>
      <c r="F43" s="2519"/>
      <c r="G43" s="2519"/>
      <c r="H43" s="2519"/>
      <c r="I43" s="2519"/>
      <c r="J43" s="2519"/>
      <c r="K43" s="1817"/>
      <c r="L43" s="1817"/>
      <c r="M43" s="2265"/>
      <c r="N43" s="1817"/>
      <c r="O43" s="1817"/>
      <c r="P43" s="1815"/>
      <c r="Q43" s="1815"/>
      <c r="R43" s="1815"/>
      <c r="S43" s="1815"/>
      <c r="T43" s="1816"/>
    </row>
    <row r="44" spans="1:20" s="596" customFormat="1" ht="22.5" customHeight="1">
      <c r="A44" s="704"/>
      <c r="B44" s="705"/>
      <c r="C44" s="705"/>
      <c r="D44" s="705"/>
      <c r="E44" s="705"/>
      <c r="F44" s="705"/>
      <c r="G44" s="784"/>
      <c r="H44" s="705"/>
      <c r="I44" s="705"/>
      <c r="J44" s="705"/>
    </row>
    <row r="45" spans="1:20" s="583" customFormat="1" ht="18.75" customHeight="1">
      <c r="A45" s="706" t="s">
        <v>1204</v>
      </c>
    </row>
    <row r="46" spans="1:20" s="1707" customFormat="1" ht="21.75" customHeight="1">
      <c r="A46" s="1887"/>
      <c r="B46" s="1887"/>
      <c r="C46" s="1887"/>
      <c r="D46" s="1887"/>
      <c r="E46" s="1887"/>
      <c r="F46" s="1887"/>
      <c r="G46" s="1887"/>
      <c r="H46" s="1887"/>
      <c r="I46" s="1887"/>
      <c r="J46" s="1887"/>
      <c r="K46" s="1895"/>
      <c r="L46" s="1891"/>
    </row>
    <row r="47" spans="1:20" s="1707" customFormat="1" ht="21.75" customHeight="1">
      <c r="A47" s="1887"/>
      <c r="B47" s="1887"/>
      <c r="C47" s="1887"/>
      <c r="D47" s="1887"/>
      <c r="E47" s="1887"/>
      <c r="F47" s="1887"/>
      <c r="G47" s="1887"/>
      <c r="H47" s="1887"/>
      <c r="I47" s="1887"/>
      <c r="J47" s="1887"/>
      <c r="L47" s="1891"/>
    </row>
    <row r="48" spans="1:20" s="1707" customFormat="1" ht="21.75" customHeight="1">
      <c r="A48" s="1887"/>
      <c r="B48" s="1887"/>
      <c r="C48" s="1887"/>
      <c r="D48" s="1887"/>
      <c r="E48" s="1887"/>
      <c r="F48" s="1887"/>
      <c r="G48" s="1887"/>
      <c r="H48" s="1887"/>
      <c r="I48" s="1887"/>
      <c r="J48" s="1887"/>
      <c r="L48" s="1891"/>
    </row>
    <row r="49" spans="1:15" s="1707" customFormat="1" ht="21.75" customHeight="1">
      <c r="A49" s="1887"/>
      <c r="B49" s="1887"/>
      <c r="C49" s="1887"/>
      <c r="D49" s="1887"/>
      <c r="E49" s="1887"/>
      <c r="F49" s="1887"/>
      <c r="G49" s="1887"/>
      <c r="H49" s="1887"/>
      <c r="I49" s="1887"/>
      <c r="J49" s="1887"/>
      <c r="L49" s="1891"/>
    </row>
    <row r="50" spans="1:15" s="1707" customFormat="1" ht="21.75" customHeight="1">
      <c r="A50" s="1887"/>
      <c r="B50" s="1887"/>
      <c r="C50" s="1887"/>
      <c r="D50" s="1887"/>
      <c r="E50" s="1887"/>
      <c r="F50" s="1887"/>
      <c r="G50" s="1887"/>
      <c r="H50" s="1887"/>
      <c r="I50" s="1887"/>
      <c r="J50" s="1887"/>
      <c r="L50" s="1891"/>
    </row>
    <row r="51" spans="1:15" s="1707" customFormat="1" ht="21.75" customHeight="1">
      <c r="A51" s="1887"/>
      <c r="B51" s="1887"/>
      <c r="C51" s="1887"/>
      <c r="D51" s="1887"/>
      <c r="E51" s="1887"/>
      <c r="F51" s="1887"/>
      <c r="G51" s="1887"/>
      <c r="H51" s="1887"/>
      <c r="I51" s="1887"/>
      <c r="J51" s="1887"/>
      <c r="L51" s="1891"/>
    </row>
    <row r="52" spans="1:15" s="1707" customFormat="1" ht="21.75" customHeight="1">
      <c r="A52" s="1887"/>
      <c r="B52" s="1887"/>
      <c r="C52" s="1887"/>
      <c r="D52" s="1887"/>
      <c r="E52" s="1887"/>
      <c r="F52" s="1887"/>
      <c r="G52" s="1887"/>
      <c r="H52" s="1887"/>
      <c r="I52" s="1887"/>
      <c r="J52" s="1887"/>
      <c r="L52" s="1891"/>
    </row>
    <row r="53" spans="1:15" s="1707" customFormat="1" ht="21.75" customHeight="1">
      <c r="A53" s="1887"/>
      <c r="B53" s="1887"/>
      <c r="C53" s="1887"/>
      <c r="D53" s="1887"/>
      <c r="E53" s="1887"/>
      <c r="F53" s="1887"/>
      <c r="G53" s="1887"/>
      <c r="H53" s="1887"/>
      <c r="I53" s="1887"/>
      <c r="J53" s="1887"/>
      <c r="L53" s="1891"/>
    </row>
    <row r="54" spans="1:15" s="1707" customFormat="1" ht="21.75" customHeight="1">
      <c r="A54" s="1887"/>
      <c r="B54" s="1887"/>
      <c r="C54" s="1887"/>
      <c r="D54" s="1887"/>
      <c r="E54" s="1887"/>
      <c r="F54" s="1887"/>
      <c r="G54" s="1887"/>
      <c r="H54" s="1887"/>
      <c r="I54" s="1887"/>
      <c r="J54" s="1887"/>
      <c r="L54" s="1891"/>
    </row>
    <row r="55" spans="1:15" s="1707" customFormat="1" ht="21.75" customHeight="1">
      <c r="A55" s="1887"/>
      <c r="B55" s="1887"/>
      <c r="C55" s="1887"/>
      <c r="D55" s="1887"/>
      <c r="E55" s="1887"/>
      <c r="F55" s="1887"/>
      <c r="G55" s="1887"/>
      <c r="H55" s="1887"/>
      <c r="I55" s="1887"/>
      <c r="J55" s="1887"/>
      <c r="L55" s="1891"/>
    </row>
    <row r="56" spans="1:15" s="1707" customFormat="1" ht="21.75" customHeight="1">
      <c r="A56" s="1887"/>
      <c r="B56" s="1887"/>
      <c r="C56" s="1887"/>
      <c r="D56" s="1887"/>
      <c r="E56" s="1887"/>
      <c r="F56" s="1887"/>
      <c r="G56" s="1887"/>
      <c r="H56" s="1887"/>
      <c r="I56" s="1887"/>
      <c r="J56" s="1887"/>
      <c r="L56" s="1891"/>
    </row>
    <row r="57" spans="1:15" s="1707" customFormat="1" ht="21.75" customHeight="1">
      <c r="A57" s="1896"/>
      <c r="B57" s="1896"/>
      <c r="C57" s="1896"/>
      <c r="D57" s="1896"/>
      <c r="E57" s="1896"/>
      <c r="F57" s="1896"/>
      <c r="G57" s="1896"/>
      <c r="H57" s="1896"/>
      <c r="I57" s="1896"/>
      <c r="J57" s="1896"/>
      <c r="L57" s="1891"/>
    </row>
    <row r="58" spans="1:15" s="1707" customFormat="1" ht="13.5" customHeight="1">
      <c r="A58" s="1896"/>
      <c r="B58" s="1896"/>
      <c r="C58" s="1896"/>
      <c r="D58" s="1896"/>
      <c r="E58" s="1896"/>
      <c r="F58" s="1896"/>
      <c r="G58" s="1896"/>
      <c r="H58" s="1896"/>
      <c r="I58" s="1896"/>
      <c r="J58" s="1896"/>
      <c r="L58" s="1891"/>
    </row>
    <row r="59" spans="1:15" s="292" customFormat="1" ht="12.75" customHeight="1">
      <c r="A59" s="2528" t="s">
        <v>1185</v>
      </c>
      <c r="B59" s="2528"/>
      <c r="C59" s="2528"/>
      <c r="D59" s="2528"/>
      <c r="E59" s="2528"/>
      <c r="F59" s="2528"/>
      <c r="G59" s="2528"/>
      <c r="H59" s="2528"/>
      <c r="I59" s="2528"/>
      <c r="J59" s="2528"/>
      <c r="K59" s="1888"/>
      <c r="L59" s="1888"/>
      <c r="M59" s="1888"/>
      <c r="N59" s="1888"/>
      <c r="O59" s="1888"/>
    </row>
    <row r="60" spans="1:15" s="292" customFormat="1" ht="12.75" customHeight="1">
      <c r="A60" s="1897"/>
      <c r="B60" s="1897"/>
      <c r="C60" s="1897"/>
      <c r="D60" s="1897"/>
      <c r="E60" s="1897"/>
      <c r="F60" s="1897"/>
      <c r="G60" s="1897"/>
      <c r="H60" s="1897"/>
      <c r="I60" s="1897"/>
      <c r="J60" s="1897"/>
      <c r="K60" s="1899"/>
      <c r="L60" s="1899"/>
      <c r="M60" s="1899"/>
      <c r="N60" s="1899"/>
      <c r="O60" s="1899"/>
    </row>
    <row r="61" spans="1:15" s="583" customFormat="1" ht="18.75" customHeight="1">
      <c r="A61" s="706" t="s">
        <v>1828</v>
      </c>
      <c r="L61" s="706"/>
    </row>
    <row r="62" spans="1:15" s="292" customFormat="1" ht="12.75" customHeight="1">
      <c r="A62" s="1886"/>
      <c r="B62" s="1886"/>
      <c r="C62" s="1886"/>
      <c r="D62" s="1886"/>
      <c r="E62" s="1886"/>
      <c r="F62" s="1886"/>
      <c r="G62" s="1886"/>
      <c r="H62" s="1886"/>
      <c r="I62" s="1886"/>
      <c r="J62" s="1886"/>
      <c r="K62" s="1888"/>
      <c r="L62" s="1888"/>
      <c r="M62" s="1888"/>
      <c r="N62" s="1888"/>
      <c r="O62" s="1888"/>
    </row>
    <row r="63" spans="1:15" s="292" customFormat="1" ht="12.75" customHeight="1">
      <c r="A63" s="1886"/>
      <c r="B63" s="1886"/>
      <c r="C63" s="1886"/>
      <c r="D63" s="1886"/>
      <c r="E63" s="1886"/>
      <c r="F63" s="1886"/>
      <c r="G63" s="1886"/>
      <c r="H63" s="1886"/>
      <c r="I63" s="1886"/>
      <c r="J63" s="1886"/>
      <c r="K63" s="1888"/>
      <c r="L63" s="1888"/>
      <c r="M63" s="1888"/>
      <c r="N63" s="1888"/>
      <c r="O63" s="1888"/>
    </row>
    <row r="64" spans="1:15" s="292" customFormat="1" ht="12.75" customHeight="1">
      <c r="A64" s="1886"/>
      <c r="B64" s="1886"/>
      <c r="C64" s="1886"/>
      <c r="D64" s="1886"/>
      <c r="E64" s="1886"/>
      <c r="F64" s="1886"/>
      <c r="G64" s="1886"/>
      <c r="H64" s="1886"/>
      <c r="I64" s="1886"/>
      <c r="J64" s="1886"/>
      <c r="K64" s="1888"/>
      <c r="L64" s="1888"/>
      <c r="M64" s="1888"/>
      <c r="N64" s="1888"/>
      <c r="O64" s="1888"/>
    </row>
    <row r="65" spans="1:15" s="292" customFormat="1" ht="12.75" customHeight="1">
      <c r="A65" s="1886"/>
      <c r="B65" s="1886"/>
      <c r="C65" s="1886"/>
      <c r="D65" s="1886"/>
      <c r="E65" s="1886"/>
      <c r="F65" s="1886"/>
      <c r="G65" s="1886"/>
      <c r="H65" s="1886"/>
      <c r="I65" s="1886"/>
      <c r="J65" s="1886"/>
      <c r="K65" s="1888"/>
      <c r="L65" s="1888"/>
      <c r="M65" s="1888"/>
      <c r="N65" s="1888"/>
      <c r="O65" s="1888"/>
    </row>
    <row r="66" spans="1:15" s="292" customFormat="1" ht="12.75" customHeight="1">
      <c r="A66" s="1886"/>
      <c r="B66" s="1886"/>
      <c r="C66" s="1886"/>
      <c r="D66" s="1886"/>
      <c r="E66" s="1886"/>
      <c r="F66" s="1886"/>
      <c r="G66" s="1886"/>
      <c r="H66" s="1886"/>
      <c r="I66" s="1886"/>
      <c r="J66" s="1886"/>
      <c r="K66" s="1888"/>
      <c r="L66" s="1888"/>
      <c r="M66" s="1888"/>
      <c r="N66" s="1888"/>
      <c r="O66" s="1888"/>
    </row>
    <row r="67" spans="1:15" s="292" customFormat="1" ht="12.75" customHeight="1">
      <c r="A67" s="1886"/>
      <c r="B67" s="1886"/>
      <c r="C67" s="1886"/>
      <c r="D67" s="1886"/>
      <c r="E67" s="1886"/>
      <c r="F67" s="1886"/>
      <c r="G67" s="1886"/>
      <c r="H67" s="1886"/>
      <c r="I67" s="1886"/>
      <c r="J67" s="1886"/>
      <c r="K67" s="1888"/>
      <c r="L67" s="1888"/>
      <c r="M67" s="1888"/>
      <c r="N67" s="1888"/>
      <c r="O67" s="1888"/>
    </row>
    <row r="68" spans="1:15" s="292" customFormat="1" ht="12.75" customHeight="1">
      <c r="A68" s="1886"/>
      <c r="B68" s="1886"/>
      <c r="C68" s="1886"/>
      <c r="D68" s="1886"/>
      <c r="E68" s="1886"/>
      <c r="F68" s="1886"/>
      <c r="G68" s="1886"/>
      <c r="H68" s="1886"/>
      <c r="I68" s="1886"/>
      <c r="J68" s="1886"/>
      <c r="K68" s="1888"/>
      <c r="L68" s="1888"/>
      <c r="M68" s="1888"/>
      <c r="N68" s="1888"/>
      <c r="O68" s="1888"/>
    </row>
    <row r="69" spans="1:15" s="292" customFormat="1" ht="12.75" customHeight="1">
      <c r="A69" s="1886"/>
      <c r="B69" s="1886"/>
      <c r="C69" s="1886"/>
      <c r="D69" s="1886"/>
      <c r="E69" s="1886"/>
      <c r="F69" s="1886"/>
      <c r="G69" s="1886"/>
      <c r="H69" s="1886"/>
      <c r="I69" s="1886"/>
      <c r="J69" s="1886"/>
      <c r="K69" s="1888"/>
      <c r="L69" s="1888"/>
      <c r="M69" s="1888"/>
      <c r="N69" s="1888"/>
      <c r="O69" s="1888"/>
    </row>
    <row r="70" spans="1:15" s="292" customFormat="1" ht="12.75" customHeight="1">
      <c r="A70" s="1886"/>
      <c r="B70" s="1886"/>
      <c r="C70" s="1886"/>
      <c r="D70" s="1886"/>
      <c r="E70" s="1886"/>
      <c r="F70" s="1886"/>
      <c r="G70" s="1886"/>
      <c r="H70" s="1886"/>
      <c r="I70" s="1886"/>
      <c r="J70" s="1886"/>
      <c r="K70" s="1888"/>
      <c r="L70" s="1888"/>
      <c r="M70" s="1888"/>
      <c r="N70" s="1888"/>
      <c r="O70" s="1888"/>
    </row>
    <row r="71" spans="1:15" s="292" customFormat="1" ht="12.75" customHeight="1">
      <c r="A71" s="1886"/>
      <c r="B71" s="1886"/>
      <c r="C71" s="1886"/>
      <c r="D71" s="1886"/>
      <c r="E71" s="1886"/>
      <c r="F71" s="1886"/>
      <c r="G71" s="1886"/>
      <c r="H71" s="1886"/>
      <c r="I71" s="1886"/>
      <c r="J71" s="1886"/>
      <c r="K71" s="1888"/>
      <c r="L71" s="1888"/>
      <c r="M71" s="1888"/>
      <c r="N71" s="1888"/>
      <c r="O71" s="1888"/>
    </row>
    <row r="72" spans="1:15" s="292" customFormat="1" ht="12.75" customHeight="1">
      <c r="A72" s="1886"/>
      <c r="B72" s="1886"/>
      <c r="C72" s="1886"/>
      <c r="D72" s="1886"/>
      <c r="E72" s="1886"/>
      <c r="F72" s="1886"/>
      <c r="G72" s="1886"/>
      <c r="H72" s="1886"/>
      <c r="I72" s="1886"/>
      <c r="J72" s="1886"/>
      <c r="K72" s="1888"/>
      <c r="L72" s="1888"/>
      <c r="M72" s="1888"/>
      <c r="N72" s="1888"/>
      <c r="O72" s="1888"/>
    </row>
    <row r="73" spans="1:15" s="292" customFormat="1" ht="12.75" customHeight="1">
      <c r="A73" s="1886"/>
      <c r="B73" s="1886"/>
      <c r="C73" s="1886"/>
      <c r="D73" s="1886"/>
      <c r="E73" s="1886"/>
      <c r="F73" s="1886"/>
      <c r="G73" s="1886"/>
      <c r="H73" s="1886"/>
      <c r="I73" s="1886"/>
      <c r="J73" s="1886"/>
      <c r="K73" s="1888"/>
      <c r="L73" s="1888"/>
      <c r="M73" s="1888"/>
      <c r="N73" s="1888"/>
      <c r="O73" s="1888"/>
    </row>
    <row r="74" spans="1:15" s="292" customFormat="1" ht="12.75" customHeight="1">
      <c r="A74" s="1886"/>
      <c r="B74" s="1886"/>
      <c r="C74" s="1886"/>
      <c r="D74" s="1886"/>
      <c r="E74" s="1886"/>
      <c r="F74" s="1886"/>
      <c r="G74" s="1886"/>
      <c r="H74" s="1886"/>
      <c r="I74" s="1886"/>
      <c r="J74" s="1886"/>
      <c r="K74" s="1888"/>
      <c r="L74" s="1888"/>
      <c r="M74" s="1888"/>
      <c r="N74" s="1888"/>
      <c r="O74" s="1888"/>
    </row>
    <row r="75" spans="1:15" s="292" customFormat="1" ht="12.75" customHeight="1">
      <c r="A75" s="1886"/>
      <c r="B75" s="1886"/>
      <c r="C75" s="1886"/>
      <c r="D75" s="1886"/>
      <c r="E75" s="1886"/>
      <c r="F75" s="1886"/>
      <c r="G75" s="1886"/>
      <c r="H75" s="1886"/>
      <c r="I75" s="1886"/>
      <c r="J75" s="1886"/>
      <c r="K75" s="1888"/>
      <c r="L75" s="1888"/>
      <c r="M75" s="1888"/>
      <c r="N75" s="1888"/>
      <c r="O75" s="1888"/>
    </row>
    <row r="76" spans="1:15" s="292" customFormat="1" ht="12.75" customHeight="1">
      <c r="A76" s="1886"/>
      <c r="B76" s="1886"/>
      <c r="C76" s="1886"/>
      <c r="D76" s="1886"/>
      <c r="E76" s="1886"/>
      <c r="F76" s="1886"/>
      <c r="G76" s="1886"/>
      <c r="H76" s="1886"/>
      <c r="I76" s="1886"/>
      <c r="J76" s="1886"/>
      <c r="K76" s="1888"/>
      <c r="L76" s="1888"/>
      <c r="M76" s="1888"/>
      <c r="N76" s="1888"/>
      <c r="O76" s="1888"/>
    </row>
    <row r="77" spans="1:15" s="292" customFormat="1" ht="12.75" customHeight="1">
      <c r="A77" s="1886"/>
      <c r="B77" s="1886"/>
      <c r="C77" s="1886"/>
      <c r="D77" s="1886"/>
      <c r="E77" s="1886"/>
      <c r="F77" s="1886"/>
      <c r="G77" s="1886"/>
      <c r="H77" s="1886"/>
      <c r="I77" s="1886"/>
      <c r="J77" s="1886"/>
      <c r="K77" s="1888"/>
      <c r="L77" s="1888"/>
      <c r="M77" s="1888"/>
      <c r="N77" s="1888"/>
      <c r="O77" s="1888"/>
    </row>
    <row r="78" spans="1:15" s="292" customFormat="1" ht="12.75" customHeight="1">
      <c r="A78" s="1886"/>
      <c r="B78" s="1886"/>
      <c r="C78" s="1886"/>
      <c r="D78" s="1886"/>
      <c r="E78" s="1886"/>
      <c r="F78" s="1886"/>
      <c r="G78" s="1886"/>
      <c r="H78" s="1886"/>
      <c r="I78" s="1886"/>
      <c r="J78" s="1886"/>
      <c r="K78" s="1888"/>
      <c r="L78" s="1888"/>
      <c r="M78" s="1888"/>
      <c r="N78" s="1888"/>
      <c r="O78" s="1888"/>
    </row>
    <row r="79" spans="1:15" s="292" customFormat="1" ht="12.75" customHeight="1">
      <c r="A79" s="1886"/>
      <c r="B79" s="1886"/>
      <c r="C79" s="1886"/>
      <c r="D79" s="1886"/>
      <c r="E79" s="1886"/>
      <c r="F79" s="1886"/>
      <c r="G79" s="1886"/>
      <c r="H79" s="1886"/>
      <c r="I79" s="1886"/>
      <c r="J79" s="1886"/>
      <c r="K79" s="1888"/>
      <c r="L79" s="1888"/>
      <c r="M79" s="1888"/>
      <c r="N79" s="1888"/>
      <c r="O79" s="1888"/>
    </row>
    <row r="80" spans="1:15" s="292" customFormat="1" ht="12.75" customHeight="1">
      <c r="A80" s="1886"/>
      <c r="B80" s="1886"/>
      <c r="C80" s="1886"/>
      <c r="D80" s="1886"/>
      <c r="E80" s="1886"/>
      <c r="F80" s="1886"/>
      <c r="G80" s="1886"/>
      <c r="H80" s="1886"/>
      <c r="I80" s="1886"/>
      <c r="J80" s="1886"/>
      <c r="K80" s="1888"/>
      <c r="L80" s="1888"/>
      <c r="M80" s="1888"/>
      <c r="N80" s="1888"/>
      <c r="O80" s="1888"/>
    </row>
    <row r="81" spans="1:12" s="596" customFormat="1" ht="22.5" customHeight="1">
      <c r="A81" s="704"/>
      <c r="B81" s="705"/>
      <c r="C81" s="705"/>
      <c r="D81" s="705"/>
      <c r="E81" s="705"/>
      <c r="F81" s="705"/>
      <c r="G81" s="784"/>
      <c r="H81" s="705"/>
      <c r="I81" s="705"/>
      <c r="J81" s="705"/>
    </row>
    <row r="82" spans="1:12" s="583" customFormat="1" ht="18.75" customHeight="1">
      <c r="A82" s="706" t="s">
        <v>1421</v>
      </c>
    </row>
    <row r="83" spans="1:12" s="583" customFormat="1" ht="12" customHeight="1"/>
    <row r="84" spans="1:12" s="574" customFormat="1" ht="13.5" customHeight="1">
      <c r="A84" s="580"/>
      <c r="B84" s="1126" t="s">
        <v>1814</v>
      </c>
      <c r="C84" s="302" t="s">
        <v>1745</v>
      </c>
      <c r="D84" s="798" t="s">
        <v>1660</v>
      </c>
      <c r="E84" s="798" t="s">
        <v>1362</v>
      </c>
      <c r="F84" s="798" t="s">
        <v>1322</v>
      </c>
      <c r="G84" s="798" t="s">
        <v>1246</v>
      </c>
      <c r="H84" s="798" t="s">
        <v>1146</v>
      </c>
      <c r="I84" s="798" t="s">
        <v>1099</v>
      </c>
      <c r="J84" s="798" t="s">
        <v>972</v>
      </c>
      <c r="L84" s="785"/>
    </row>
    <row r="85" spans="1:12" s="574" customFormat="1" ht="13.5" customHeight="1">
      <c r="A85" s="799" t="s">
        <v>657</v>
      </c>
      <c r="B85" s="1283"/>
      <c r="C85" s="798"/>
      <c r="D85" s="798"/>
      <c r="E85" s="798"/>
      <c r="F85" s="798"/>
      <c r="G85" s="798"/>
      <c r="H85" s="798"/>
      <c r="I85" s="798"/>
      <c r="J85" s="798"/>
      <c r="L85" s="785"/>
    </row>
    <row r="86" spans="1:12" s="517" customFormat="1" ht="12" customHeight="1">
      <c r="A86" s="800" t="s">
        <v>1877</v>
      </c>
      <c r="B86" s="1208">
        <v>689.02592207369389</v>
      </c>
      <c r="C86" s="627">
        <v>693.17923893112606</v>
      </c>
      <c r="D86" s="792">
        <v>685.97722430215606</v>
      </c>
      <c r="E86" s="792">
        <v>676.89780495208197</v>
      </c>
      <c r="F86" s="792">
        <v>671.89095137944696</v>
      </c>
      <c r="G86" s="792">
        <v>661.39099825096196</v>
      </c>
      <c r="H86" s="792">
        <v>652.82418799155698</v>
      </c>
      <c r="I86" s="792">
        <v>644.97715503423206</v>
      </c>
      <c r="J86" s="792">
        <v>643.91599303098201</v>
      </c>
    </row>
    <row r="87" spans="1:12" s="517" customFormat="1" ht="12" customHeight="1">
      <c r="A87" s="800" t="s">
        <v>1423</v>
      </c>
      <c r="B87" s="1208">
        <v>387.05290043862681</v>
      </c>
      <c r="C87" s="627">
        <v>387.11673891193533</v>
      </c>
      <c r="D87" s="792">
        <v>373.80682440476699</v>
      </c>
      <c r="E87" s="792">
        <v>367.94911680530203</v>
      </c>
      <c r="F87" s="792">
        <v>357.63184793993298</v>
      </c>
      <c r="G87" s="792">
        <v>358.97377690162597</v>
      </c>
      <c r="H87" s="792">
        <v>349.09820082451199</v>
      </c>
      <c r="I87" s="792">
        <v>346.71060110457597</v>
      </c>
      <c r="J87" s="792">
        <v>338.90030248271398</v>
      </c>
    </row>
    <row r="88" spans="1:12" s="574" customFormat="1" ht="13.5" customHeight="1">
      <c r="A88" s="799" t="s">
        <v>658</v>
      </c>
      <c r="B88" s="1283"/>
      <c r="C88" s="798"/>
      <c r="D88" s="798"/>
      <c r="E88" s="798"/>
      <c r="F88" s="798"/>
      <c r="G88" s="798"/>
      <c r="H88" s="798"/>
      <c r="I88" s="798"/>
      <c r="J88" s="798"/>
      <c r="L88" s="785"/>
    </row>
    <row r="89" spans="1:12" s="517" customFormat="1" ht="12" customHeight="1">
      <c r="A89" s="800" t="s">
        <v>1878</v>
      </c>
      <c r="B89" s="1208">
        <v>3394.0071011999994</v>
      </c>
      <c r="C89" s="627">
        <v>3508.3447270950078</v>
      </c>
      <c r="D89" s="792">
        <v>3572.7277858259176</v>
      </c>
      <c r="E89" s="792">
        <v>3822.6083121990746</v>
      </c>
      <c r="F89" s="792">
        <v>3859.7062769687459</v>
      </c>
      <c r="G89" s="792">
        <v>3828.3855356566619</v>
      </c>
      <c r="H89" s="792">
        <v>3975.7683628197178</v>
      </c>
      <c r="I89" s="792">
        <v>3919.5023757999161</v>
      </c>
      <c r="J89" s="792">
        <v>4040.2541408916331</v>
      </c>
    </row>
    <row r="90" spans="1:12" s="517" customFormat="1" ht="12" customHeight="1">
      <c r="A90" s="801" t="s">
        <v>514</v>
      </c>
      <c r="B90" s="1206">
        <v>235.76719485999999</v>
      </c>
      <c r="C90" s="626">
        <v>101.68329966000002</v>
      </c>
      <c r="D90" s="788">
        <v>-30.322066240000002</v>
      </c>
      <c r="E90" s="788">
        <v>-268.41660555999999</v>
      </c>
      <c r="F90" s="788">
        <v>-306.94177360000003</v>
      </c>
      <c r="G90" s="788">
        <v>-292.31564464000002</v>
      </c>
      <c r="H90" s="788">
        <v>-473.77870719999999</v>
      </c>
      <c r="I90" s="788">
        <v>-508.36951959999999</v>
      </c>
      <c r="J90" s="788">
        <v>-488.04593203999997</v>
      </c>
    </row>
    <row r="91" spans="1:12" s="574" customFormat="1" ht="13.5" customHeight="1">
      <c r="A91" s="799" t="s">
        <v>659</v>
      </c>
      <c r="B91" s="1283"/>
      <c r="C91" s="798"/>
      <c r="D91" s="798"/>
      <c r="E91" s="798"/>
      <c r="F91" s="798"/>
      <c r="G91" s="798"/>
      <c r="H91" s="798"/>
      <c r="I91" s="798"/>
      <c r="J91" s="798"/>
      <c r="L91" s="785"/>
    </row>
    <row r="92" spans="1:12" s="517" customFormat="1" ht="12" customHeight="1">
      <c r="A92" s="800" t="s">
        <v>1878</v>
      </c>
      <c r="B92" s="1284">
        <v>1.9542594594511464</v>
      </c>
      <c r="C92" s="1680">
        <v>2.0079909468140116</v>
      </c>
      <c r="D92" s="802">
        <v>2.089015696225327</v>
      </c>
      <c r="E92" s="802">
        <v>2.2902719234477731</v>
      </c>
      <c r="F92" s="802">
        <v>2.2790848855969497</v>
      </c>
      <c r="G92" s="802">
        <v>2.296478712897744</v>
      </c>
      <c r="H92" s="802">
        <v>2.4427347372909991</v>
      </c>
      <c r="I92" s="802">
        <v>2.4645461488236564</v>
      </c>
      <c r="J92" s="802">
        <v>2.4893416718036869</v>
      </c>
    </row>
    <row r="93" spans="1:12" s="517" customFormat="1" ht="12" customHeight="1">
      <c r="A93" s="801" t="s">
        <v>514</v>
      </c>
      <c r="B93" s="1285">
        <v>0.24166740972048661</v>
      </c>
      <c r="C93" s="1681">
        <v>0.10421079698138584</v>
      </c>
      <c r="D93" s="803">
        <v>-3.253591602368025E-2</v>
      </c>
      <c r="E93" s="803">
        <v>-0.29585027009542642</v>
      </c>
      <c r="F93" s="803">
        <v>-0.34050606245959136</v>
      </c>
      <c r="G93" s="803">
        <v>-0.32306831899517285</v>
      </c>
      <c r="H93" s="803">
        <v>-0.5443514700824974</v>
      </c>
      <c r="I93" s="803">
        <v>-0.59465179977782856</v>
      </c>
      <c r="J93" s="803">
        <v>-0.57133887834065533</v>
      </c>
    </row>
    <row r="94" spans="1:12" ht="7.5" customHeight="1"/>
    <row r="95" spans="1:12" ht="21" customHeight="1">
      <c r="A95" s="2519" t="s">
        <v>1432</v>
      </c>
      <c r="B95" s="2519"/>
      <c r="C95" s="2519"/>
      <c r="D95" s="2519"/>
      <c r="E95" s="2519"/>
      <c r="F95" s="2519"/>
      <c r="G95" s="2519"/>
      <c r="H95" s="2519"/>
      <c r="I95" s="2519"/>
      <c r="J95" s="2519"/>
    </row>
    <row r="96" spans="1:12" ht="12.75" customHeight="1">
      <c r="A96" s="2528" t="s">
        <v>1424</v>
      </c>
      <c r="B96" s="2528"/>
      <c r="C96" s="2528"/>
      <c r="D96" s="2528"/>
      <c r="E96" s="2528"/>
      <c r="F96" s="2528"/>
      <c r="G96" s="2528"/>
      <c r="H96" s="2528"/>
      <c r="I96" s="2528"/>
      <c r="J96" s="2528"/>
    </row>
    <row r="97" spans="1:12" ht="32.25" customHeight="1">
      <c r="A97" s="2672" t="s">
        <v>2028</v>
      </c>
      <c r="B97" s="2672"/>
      <c r="C97" s="2672"/>
      <c r="D97" s="2672"/>
      <c r="E97" s="2672"/>
      <c r="F97" s="2672"/>
      <c r="G97" s="2672"/>
      <c r="H97" s="2672"/>
      <c r="I97" s="2672"/>
      <c r="J97" s="2672"/>
    </row>
    <row r="98" spans="1:12" ht="12.75" customHeight="1">
      <c r="A98" s="2528" t="s">
        <v>1879</v>
      </c>
      <c r="B98" s="2528"/>
      <c r="C98" s="2528"/>
      <c r="D98" s="2528"/>
      <c r="E98" s="2528"/>
      <c r="F98" s="2528"/>
      <c r="G98" s="2528"/>
      <c r="H98" s="2528"/>
      <c r="I98" s="2528"/>
      <c r="J98" s="2528"/>
    </row>
    <row r="99" spans="1:12" ht="18" customHeight="1">
      <c r="A99" s="2658"/>
      <c r="B99" s="2658"/>
      <c r="C99" s="2658"/>
      <c r="D99" s="2658"/>
      <c r="E99" s="2658"/>
      <c r="F99" s="2658"/>
      <c r="G99" s="2658"/>
      <c r="H99" s="2658"/>
      <c r="I99" s="2658"/>
      <c r="J99" s="2658"/>
    </row>
    <row r="100" spans="1:12" s="584" customFormat="1" ht="33" customHeight="1">
      <c r="A100" s="2673" t="s">
        <v>1288</v>
      </c>
      <c r="B100" s="2673"/>
      <c r="C100" s="2673"/>
      <c r="D100" s="2673"/>
      <c r="E100" s="2673"/>
      <c r="F100" s="2673"/>
      <c r="G100" s="2673"/>
      <c r="H100" s="2673"/>
      <c r="I100" s="2673"/>
      <c r="J100" s="2673"/>
    </row>
    <row r="101" spans="1:12" s="583" customFormat="1" ht="7.5" customHeight="1"/>
    <row r="102" spans="1:12" s="583" customFormat="1" ht="12.75" customHeight="1">
      <c r="A102" s="2184" t="s">
        <v>1461</v>
      </c>
      <c r="B102" s="1053"/>
      <c r="C102" s="1053"/>
      <c r="D102" s="1054"/>
      <c r="E102" s="1054"/>
      <c r="F102" s="1053"/>
      <c r="G102" s="2439"/>
      <c r="H102" s="550" t="s">
        <v>2</v>
      </c>
      <c r="I102" s="549" t="s">
        <v>5</v>
      </c>
      <c r="J102" s="549" t="s">
        <v>3</v>
      </c>
    </row>
    <row r="103" spans="1:12" s="574" customFormat="1" ht="13.5" customHeight="1">
      <c r="A103" s="580" t="s">
        <v>11</v>
      </c>
      <c r="B103" s="1997"/>
      <c r="C103" s="1997"/>
      <c r="D103" s="1055"/>
      <c r="E103" s="1055"/>
      <c r="F103" s="1055"/>
      <c r="G103" s="2072"/>
      <c r="H103" s="579" t="s">
        <v>1069</v>
      </c>
      <c r="I103" s="579" t="s">
        <v>1069</v>
      </c>
      <c r="J103" s="804" t="s">
        <v>213</v>
      </c>
      <c r="L103" s="785"/>
    </row>
    <row r="104" spans="1:12" s="517" customFormat="1" ht="12" customHeight="1">
      <c r="A104" s="786" t="s">
        <v>660</v>
      </c>
      <c r="B104" s="2067"/>
      <c r="C104" s="2067"/>
      <c r="D104" s="2171"/>
      <c r="E104" s="2244"/>
      <c r="F104" s="2438"/>
      <c r="G104" s="2073"/>
      <c r="H104" s="787">
        <v>529.93238831046006</v>
      </c>
      <c r="I104" s="787">
        <v>523.25063682970801</v>
      </c>
      <c r="J104" s="787">
        <v>521.06211061874706</v>
      </c>
    </row>
    <row r="105" spans="1:12" s="517" customFormat="1" ht="12" customHeight="1">
      <c r="A105" s="572" t="s">
        <v>661</v>
      </c>
      <c r="B105" s="2068"/>
      <c r="C105" s="2068"/>
      <c r="D105" s="2172"/>
      <c r="E105" s="2172"/>
      <c r="F105" s="2172"/>
      <c r="G105" s="2074"/>
      <c r="H105" s="805">
        <v>64.907893658779997</v>
      </c>
      <c r="I105" s="805">
        <v>65.095622749502496</v>
      </c>
      <c r="J105" s="805">
        <v>63.599731919402501</v>
      </c>
    </row>
    <row r="106" spans="1:12" s="517" customFormat="1" ht="12" customHeight="1">
      <c r="A106" s="603" t="s">
        <v>662</v>
      </c>
      <c r="B106" s="2069"/>
      <c r="C106" s="2069"/>
      <c r="D106" s="2173"/>
      <c r="E106" s="2173"/>
      <c r="F106" s="2173"/>
      <c r="G106" s="2075"/>
      <c r="H106" s="788">
        <v>15.990350940060001</v>
      </c>
      <c r="I106" s="788">
        <v>16.073746029359999</v>
      </c>
      <c r="J106" s="788">
        <v>16.17775277862</v>
      </c>
    </row>
    <row r="107" spans="1:12" ht="12" customHeight="1">
      <c r="A107" s="603" t="s">
        <v>1929</v>
      </c>
      <c r="B107" s="2069"/>
      <c r="C107" s="2069"/>
      <c r="D107" s="2173"/>
      <c r="E107" s="2173"/>
      <c r="F107" s="2173"/>
      <c r="G107" s="2075"/>
      <c r="H107" s="788">
        <v>610.83063290930011</v>
      </c>
      <c r="I107" s="788">
        <v>604.42000560857048</v>
      </c>
      <c r="J107" s="788">
        <v>600.83959531676953</v>
      </c>
    </row>
    <row r="108" spans="1:12" ht="7.5" customHeight="1">
      <c r="A108" s="575"/>
      <c r="B108" s="795"/>
      <c r="C108" s="795"/>
      <c r="D108" s="795"/>
      <c r="E108" s="795"/>
      <c r="F108" s="795"/>
      <c r="G108" s="795"/>
    </row>
    <row r="109" spans="1:12" ht="12.75" customHeight="1">
      <c r="A109" s="2528" t="s">
        <v>663</v>
      </c>
      <c r="B109" s="2528"/>
      <c r="C109" s="2528"/>
      <c r="D109" s="2528"/>
      <c r="E109" s="2528"/>
      <c r="F109" s="2528"/>
      <c r="G109" s="2528"/>
      <c r="H109" s="2528"/>
      <c r="I109" s="2528"/>
      <c r="J109" s="2528"/>
    </row>
    <row r="110" spans="1:12" ht="28.5" customHeight="1">
      <c r="A110" s="2519" t="s">
        <v>1296</v>
      </c>
      <c r="B110" s="2519"/>
      <c r="C110" s="2519"/>
      <c r="D110" s="2519"/>
      <c r="E110" s="2519"/>
      <c r="F110" s="2519"/>
      <c r="G110" s="2519"/>
      <c r="H110" s="2519"/>
      <c r="I110" s="2519"/>
      <c r="J110" s="2519"/>
    </row>
    <row r="111" spans="1:12" s="596" customFormat="1" ht="22.5" customHeight="1">
      <c r="A111" s="644"/>
      <c r="G111" s="814"/>
    </row>
    <row r="112" spans="1:12" s="596" customFormat="1" ht="22.5" customHeight="1">
      <c r="A112" s="2381"/>
      <c r="B112" s="2383"/>
      <c r="C112" s="2383"/>
      <c r="D112" s="2383"/>
      <c r="E112" s="2383"/>
      <c r="F112" s="2383"/>
      <c r="G112" s="2384"/>
      <c r="H112" s="2383"/>
      <c r="I112" s="2383"/>
      <c r="J112" s="2383"/>
    </row>
    <row r="113" spans="1:10" s="583" customFormat="1" ht="18.75" customHeight="1">
      <c r="A113" s="706" t="s">
        <v>1205</v>
      </c>
    </row>
    <row r="114" spans="1:10" s="583" customFormat="1" ht="53.25" customHeight="1">
      <c r="A114" s="2670" t="s">
        <v>2033</v>
      </c>
      <c r="B114" s="2670"/>
      <c r="C114" s="2670"/>
      <c r="D114" s="2670"/>
      <c r="E114" s="2670"/>
      <c r="F114" s="2670"/>
      <c r="G114" s="2670"/>
      <c r="H114" s="2670"/>
      <c r="I114" s="2670"/>
      <c r="J114" s="2670"/>
    </row>
    <row r="115" spans="1:10" s="583" customFormat="1" ht="21" customHeight="1">
      <c r="A115" s="2184" t="s">
        <v>1829</v>
      </c>
    </row>
    <row r="116" spans="1:10" s="583" customFormat="1" ht="12.75" customHeight="1">
      <c r="B116" s="2660" t="s">
        <v>664</v>
      </c>
      <c r="C116" s="2661"/>
      <c r="D116" s="2662"/>
      <c r="E116" s="806"/>
      <c r="F116" s="798" t="s">
        <v>1442</v>
      </c>
      <c r="H116" s="2126"/>
    </row>
    <row r="117" spans="1:10" s="583" customFormat="1" ht="12.75" customHeight="1">
      <c r="B117" s="2663"/>
      <c r="C117" s="2664"/>
      <c r="D117" s="2665"/>
      <c r="E117" s="807"/>
      <c r="F117" s="808" t="s">
        <v>1443</v>
      </c>
      <c r="H117" s="2126"/>
    </row>
    <row r="118" spans="1:10" s="583" customFormat="1" ht="12.75" customHeight="1">
      <c r="B118" s="2666"/>
      <c r="C118" s="2667"/>
      <c r="D118" s="2668"/>
      <c r="E118" s="807"/>
      <c r="F118" s="808" t="s">
        <v>1444</v>
      </c>
      <c r="H118" s="2126"/>
    </row>
    <row r="119" spans="1:10" s="574" customFormat="1" ht="13.5" customHeight="1">
      <c r="A119" s="580"/>
      <c r="B119" s="809" t="s">
        <v>1439</v>
      </c>
      <c r="C119" s="809" t="s">
        <v>1440</v>
      </c>
      <c r="D119" s="809" t="s">
        <v>1441</v>
      </c>
      <c r="E119" s="810" t="s">
        <v>51</v>
      </c>
      <c r="F119" s="1956" t="s">
        <v>1445</v>
      </c>
      <c r="G119" s="785"/>
      <c r="H119" s="2128"/>
    </row>
    <row r="120" spans="1:10" s="517" customFormat="1" ht="12" customHeight="1">
      <c r="A120" s="786" t="s">
        <v>1787</v>
      </c>
      <c r="B120" s="2125"/>
      <c r="C120" s="2125"/>
      <c r="D120" s="2125"/>
      <c r="E120" s="2125"/>
      <c r="F120" s="787"/>
      <c r="H120" s="795"/>
    </row>
    <row r="121" spans="1:10" s="517" customFormat="1" ht="12" customHeight="1">
      <c r="A121" s="523" t="s">
        <v>666</v>
      </c>
      <c r="B121" s="792">
        <v>87.767890156069811</v>
      </c>
      <c r="C121" s="792">
        <v>14.61528334844002</v>
      </c>
      <c r="D121" s="792">
        <v>0.73522706414000039</v>
      </c>
      <c r="E121" s="792">
        <v>103.11840056864983</v>
      </c>
      <c r="F121" s="811">
        <v>0.15054944258231928</v>
      </c>
      <c r="G121" s="1826"/>
      <c r="H121" s="795"/>
    </row>
    <row r="122" spans="1:10" s="517" customFormat="1" ht="12" customHeight="1">
      <c r="A122" s="523" t="s">
        <v>667</v>
      </c>
      <c r="B122" s="792">
        <v>156.50228353929037</v>
      </c>
      <c r="C122" s="792">
        <v>35.65755066724995</v>
      </c>
      <c r="D122" s="792">
        <v>1.8348617027599987</v>
      </c>
      <c r="E122" s="792">
        <v>193.99469590930033</v>
      </c>
      <c r="F122" s="811">
        <v>0.28322581781733797</v>
      </c>
      <c r="G122" s="1826"/>
      <c r="H122" s="795"/>
    </row>
    <row r="123" spans="1:10" s="517" customFormat="1" ht="12" customHeight="1">
      <c r="A123" s="523" t="s">
        <v>668</v>
      </c>
      <c r="B123" s="792">
        <v>186.75140102467986</v>
      </c>
      <c r="C123" s="792">
        <v>46.524316051289965</v>
      </c>
      <c r="D123" s="792">
        <v>3.1671178801300011</v>
      </c>
      <c r="E123" s="792">
        <v>236.44283495609986</v>
      </c>
      <c r="F123" s="811">
        <v>0.34519869207558468</v>
      </c>
      <c r="G123" s="1826"/>
      <c r="H123" s="795"/>
    </row>
    <row r="124" spans="1:10" s="517" customFormat="1" ht="12" customHeight="1">
      <c r="A124" s="523" t="s">
        <v>669</v>
      </c>
      <c r="B124" s="792">
        <v>74.029980923720061</v>
      </c>
      <c r="C124" s="792">
        <v>24.944246686730015</v>
      </c>
      <c r="D124" s="792">
        <v>2.2379033215200006</v>
      </c>
      <c r="E124" s="792">
        <v>101.21213093197008</v>
      </c>
      <c r="F124" s="811">
        <v>0.14776635217720116</v>
      </c>
      <c r="G124" s="1826"/>
      <c r="H124" s="795"/>
    </row>
    <row r="125" spans="1:10" s="517" customFormat="1" ht="12" customHeight="1">
      <c r="A125" s="523" t="s">
        <v>670</v>
      </c>
      <c r="B125" s="788">
        <v>34.52783815262999</v>
      </c>
      <c r="C125" s="788">
        <v>13.83792050062001</v>
      </c>
      <c r="D125" s="788">
        <v>1.8132555018899994</v>
      </c>
      <c r="E125" s="788">
        <v>50.179014155140003</v>
      </c>
      <c r="F125" s="811">
        <v>7.3259695347557011E-2</v>
      </c>
      <c r="G125" s="1826"/>
      <c r="H125" s="795"/>
    </row>
    <row r="126" spans="1:10" s="517" customFormat="1" ht="12" customHeight="1">
      <c r="A126" s="789" t="s">
        <v>1459</v>
      </c>
      <c r="B126" s="788">
        <v>539.57939379639015</v>
      </c>
      <c r="C126" s="2127">
        <v>135.57931725432994</v>
      </c>
      <c r="D126" s="2127">
        <v>9.7883654704400005</v>
      </c>
      <c r="E126" s="2127">
        <v>684.94707652116006</v>
      </c>
      <c r="F126" s="812">
        <v>1</v>
      </c>
      <c r="H126" s="795"/>
    </row>
    <row r="127" spans="1:10" s="2076" customFormat="1" ht="12" customHeight="1">
      <c r="B127" s="1884" t="s">
        <v>1830</v>
      </c>
      <c r="C127" s="1884" t="s">
        <v>1748</v>
      </c>
      <c r="D127" s="1884" t="s">
        <v>1663</v>
      </c>
      <c r="E127" s="1884" t="s">
        <v>1365</v>
      </c>
      <c r="F127" s="1884" t="s">
        <v>1324</v>
      </c>
      <c r="G127" s="1884"/>
      <c r="H127" s="1884"/>
      <c r="I127" s="1885"/>
      <c r="J127" s="1885" t="s">
        <v>1179</v>
      </c>
    </row>
    <row r="128" spans="1:10" s="583" customFormat="1" ht="12.75" customHeight="1">
      <c r="A128" s="2184" t="s">
        <v>1203</v>
      </c>
      <c r="B128" s="1212" t="s">
        <v>3</v>
      </c>
      <c r="C128" s="550" t="s">
        <v>6</v>
      </c>
      <c r="D128" s="550" t="s">
        <v>2</v>
      </c>
      <c r="E128" s="550" t="s">
        <v>5</v>
      </c>
      <c r="F128" s="550" t="s">
        <v>3</v>
      </c>
      <c r="G128" s="550" t="s">
        <v>6</v>
      </c>
      <c r="H128" s="550" t="s">
        <v>2</v>
      </c>
      <c r="I128" s="550" t="s">
        <v>5</v>
      </c>
      <c r="J128" s="550" t="s">
        <v>3</v>
      </c>
    </row>
    <row r="129" spans="1:11" s="574" customFormat="1" ht="13.5" customHeight="1">
      <c r="A129" s="580"/>
      <c r="B129" s="1213" t="s">
        <v>1363</v>
      </c>
      <c r="C129" s="804" t="s">
        <v>1363</v>
      </c>
      <c r="D129" s="804" t="s">
        <v>1363</v>
      </c>
      <c r="E129" s="804" t="s">
        <v>1363</v>
      </c>
      <c r="F129" s="804" t="s">
        <v>1069</v>
      </c>
      <c r="G129" s="804" t="s">
        <v>1069</v>
      </c>
      <c r="H129" s="804" t="s">
        <v>1069</v>
      </c>
      <c r="I129" s="804" t="s">
        <v>1069</v>
      </c>
      <c r="J129" s="804" t="s">
        <v>213</v>
      </c>
      <c r="K129" s="785"/>
    </row>
    <row r="130" spans="1:11" s="517" customFormat="1" ht="12" customHeight="1">
      <c r="A130" s="786" t="s">
        <v>1887</v>
      </c>
      <c r="B130" s="1279"/>
      <c r="C130" s="625"/>
      <c r="D130" s="787"/>
      <c r="E130" s="787"/>
      <c r="F130" s="787"/>
      <c r="G130" s="787"/>
      <c r="H130" s="787"/>
      <c r="I130" s="787"/>
      <c r="J130" s="787"/>
    </row>
    <row r="131" spans="1:11" s="517" customFormat="1" ht="12" customHeight="1">
      <c r="A131" s="523" t="s">
        <v>666</v>
      </c>
      <c r="B131" s="1286">
        <v>0.15054944258231928</v>
      </c>
      <c r="C131" s="1682">
        <v>0.1623212418922951</v>
      </c>
      <c r="D131" s="1682">
        <v>0.15820200861414574</v>
      </c>
      <c r="E131" s="1682">
        <v>0.14335976975778303</v>
      </c>
      <c r="F131" s="1682">
        <v>0.14596606086629077</v>
      </c>
      <c r="G131" s="811"/>
      <c r="H131" s="811"/>
      <c r="I131" s="811"/>
      <c r="J131" s="811">
        <v>0.13331276735476411</v>
      </c>
    </row>
    <row r="132" spans="1:11" s="517" customFormat="1" ht="12" customHeight="1">
      <c r="A132" s="523" t="s">
        <v>667</v>
      </c>
      <c r="B132" s="1286">
        <v>0.28322581781733797</v>
      </c>
      <c r="C132" s="1682">
        <v>0.3064714860111693</v>
      </c>
      <c r="D132" s="811">
        <v>0.29914593689114299</v>
      </c>
      <c r="E132" s="811">
        <v>0.26901672349501765</v>
      </c>
      <c r="F132" s="811">
        <v>0.27205226258541892</v>
      </c>
      <c r="G132" s="811"/>
      <c r="H132" s="811"/>
      <c r="I132" s="811"/>
      <c r="J132" s="811">
        <v>0.24646864023045453</v>
      </c>
    </row>
    <row r="133" spans="1:11" s="517" customFormat="1" ht="12" customHeight="1">
      <c r="A133" s="523" t="s">
        <v>668</v>
      </c>
      <c r="B133" s="1286">
        <v>0.34519869207558468</v>
      </c>
      <c r="C133" s="1682">
        <v>0.33204421744155976</v>
      </c>
      <c r="D133" s="811">
        <v>0.33476835448290709</v>
      </c>
      <c r="E133" s="811">
        <v>0.33572073840318756</v>
      </c>
      <c r="F133" s="811">
        <v>0.33210188952975395</v>
      </c>
      <c r="G133" s="811"/>
      <c r="H133" s="811"/>
      <c r="I133" s="811"/>
      <c r="J133" s="811">
        <v>0.32911868806942463</v>
      </c>
    </row>
    <row r="134" spans="1:11" s="517" customFormat="1" ht="12" customHeight="1">
      <c r="A134" s="523" t="s">
        <v>669</v>
      </c>
      <c r="B134" s="1286">
        <v>0.14776635217720116</v>
      </c>
      <c r="C134" s="1682">
        <v>0.13196671155624998</v>
      </c>
      <c r="D134" s="811">
        <v>0.13815859789872068</v>
      </c>
      <c r="E134" s="811">
        <v>0.16317784861633589</v>
      </c>
      <c r="F134" s="811">
        <v>0.16150987328417785</v>
      </c>
      <c r="G134" s="811"/>
      <c r="H134" s="811"/>
      <c r="I134" s="811"/>
      <c r="J134" s="811">
        <v>0.16850795068729857</v>
      </c>
    </row>
    <row r="135" spans="1:11" s="517" customFormat="1" ht="12" customHeight="1">
      <c r="A135" s="523" t="s">
        <v>670</v>
      </c>
      <c r="B135" s="1286">
        <v>7.3259695347557011E-2</v>
      </c>
      <c r="C135" s="1682">
        <v>6.7196343098725797E-2</v>
      </c>
      <c r="D135" s="811">
        <v>6.9725102113083415E-2</v>
      </c>
      <c r="E135" s="811">
        <v>8.872491972767603E-2</v>
      </c>
      <c r="F135" s="811">
        <v>8.8369913734358582E-2</v>
      </c>
      <c r="G135" s="811"/>
      <c r="H135" s="811"/>
      <c r="I135" s="811"/>
      <c r="J135" s="811">
        <v>0.12259195365805819</v>
      </c>
    </row>
    <row r="136" spans="1:11" s="517" customFormat="1" ht="12" customHeight="1">
      <c r="A136" s="789" t="s">
        <v>51</v>
      </c>
      <c r="B136" s="2129">
        <v>1</v>
      </c>
      <c r="C136" s="1683">
        <v>1</v>
      </c>
      <c r="D136" s="812">
        <v>1</v>
      </c>
      <c r="E136" s="812">
        <v>1</v>
      </c>
      <c r="F136" s="812">
        <v>1.0000000000000002</v>
      </c>
      <c r="G136" s="812"/>
      <c r="H136" s="812"/>
      <c r="I136" s="812"/>
      <c r="J136" s="812">
        <v>1</v>
      </c>
    </row>
    <row r="137" spans="1:11" s="517" customFormat="1" ht="12" customHeight="1">
      <c r="A137" s="2338" t="s">
        <v>1786</v>
      </c>
      <c r="B137" s="2339">
        <v>0.61299999999999999</v>
      </c>
      <c r="C137" s="2340">
        <v>0.6</v>
      </c>
      <c r="D137" s="2341">
        <v>0.60799999999999998</v>
      </c>
      <c r="E137" s="2341">
        <v>0.629</v>
      </c>
      <c r="F137" s="2341">
        <v>0.629</v>
      </c>
      <c r="G137" s="2341"/>
      <c r="H137" s="2341"/>
      <c r="I137" s="2341"/>
      <c r="J137" s="2341">
        <v>0.65100000000000002</v>
      </c>
    </row>
    <row r="138" spans="1:11" s="517" customFormat="1" ht="12" customHeight="1">
      <c r="A138" s="789" t="s">
        <v>1460</v>
      </c>
      <c r="B138" s="1280">
        <v>684.94707652116006</v>
      </c>
      <c r="C138" s="1676">
        <v>702.80187684299017</v>
      </c>
      <c r="D138" s="790">
        <v>693.03450442194071</v>
      </c>
      <c r="E138" s="790">
        <v>680.44891597403</v>
      </c>
      <c r="F138" s="790">
        <v>666.55196270751003</v>
      </c>
      <c r="G138" s="790"/>
      <c r="H138" s="790"/>
      <c r="I138" s="790"/>
      <c r="J138" s="790">
        <v>636.67107457219004</v>
      </c>
    </row>
    <row r="139" spans="1:11" s="517" customFormat="1" ht="12" customHeight="1">
      <c r="A139" s="789" t="s">
        <v>1458</v>
      </c>
      <c r="B139" s="1280">
        <v>626.91618037681098</v>
      </c>
      <c r="C139" s="1676">
        <v>645.93621633637099</v>
      </c>
      <c r="D139" s="790">
        <v>637.59095970793396</v>
      </c>
      <c r="E139" s="790">
        <v>626.50671371135695</v>
      </c>
      <c r="F139" s="790">
        <v>615.70666701780306</v>
      </c>
      <c r="G139" s="790"/>
      <c r="H139" s="790"/>
      <c r="I139" s="790"/>
      <c r="J139" s="790">
        <v>589.11753185698797</v>
      </c>
    </row>
    <row r="140" spans="1:11" s="813" customFormat="1" ht="7.5" customHeight="1">
      <c r="A140" s="860"/>
      <c r="B140" s="2130"/>
      <c r="C140" s="2130"/>
      <c r="D140" s="2130"/>
      <c r="E140" s="2130"/>
      <c r="F140" s="2131"/>
      <c r="G140" s="2132"/>
      <c r="H140" s="2132"/>
      <c r="I140" s="2132"/>
      <c r="J140" s="2132"/>
    </row>
    <row r="141" spans="1:11" ht="21" customHeight="1">
      <c r="A141" s="2658" t="s">
        <v>1940</v>
      </c>
      <c r="B141" s="2658"/>
      <c r="C141" s="2658"/>
      <c r="D141" s="2658"/>
      <c r="E141" s="2658"/>
      <c r="F141" s="2658"/>
      <c r="G141" s="2658"/>
      <c r="H141" s="2658"/>
      <c r="I141" s="2658"/>
      <c r="J141" s="2658"/>
    </row>
    <row r="142" spans="1:11" s="2342" customFormat="1" ht="12.75">
      <c r="A142" s="2657" t="s">
        <v>1939</v>
      </c>
      <c r="B142" s="2657"/>
      <c r="C142" s="2657"/>
      <c r="D142" s="2657"/>
      <c r="E142" s="2657"/>
      <c r="F142" s="2657"/>
      <c r="G142" s="2657"/>
      <c r="H142" s="2657"/>
      <c r="I142" s="2657"/>
      <c r="J142" s="2657"/>
    </row>
    <row r="143" spans="1:11" s="2342" customFormat="1" ht="21" customHeight="1">
      <c r="A143" s="2657" t="s">
        <v>1941</v>
      </c>
      <c r="B143" s="2657"/>
      <c r="C143" s="2657"/>
      <c r="D143" s="2657"/>
      <c r="E143" s="2657"/>
      <c r="F143" s="2657"/>
      <c r="G143" s="2657"/>
      <c r="H143" s="2657"/>
      <c r="I143" s="2657"/>
      <c r="J143" s="2657"/>
    </row>
    <row r="144" spans="1:11" s="2342" customFormat="1" ht="18" customHeight="1">
      <c r="A144" s="2669"/>
      <c r="B144" s="2669"/>
      <c r="C144" s="2669"/>
      <c r="D144" s="2669"/>
      <c r="E144" s="2669"/>
      <c r="F144" s="2669"/>
      <c r="G144" s="2669"/>
      <c r="H144" s="2669"/>
      <c r="I144" s="2669"/>
      <c r="J144" s="2669"/>
    </row>
    <row r="145" spans="1:10" s="596" customFormat="1" ht="22.5" customHeight="1">
      <c r="A145" s="2184" t="s">
        <v>671</v>
      </c>
      <c r="J145" s="814"/>
    </row>
    <row r="146" spans="1:10" s="596" customFormat="1" ht="12" customHeight="1">
      <c r="A146" s="644"/>
      <c r="J146" s="814"/>
    </row>
    <row r="147" spans="1:10" s="596" customFormat="1" ht="12" customHeight="1">
      <c r="A147" s="644"/>
      <c r="J147" s="814"/>
    </row>
    <row r="148" spans="1:10" s="596" customFormat="1" ht="12" customHeight="1">
      <c r="A148" s="644"/>
      <c r="J148" s="814"/>
    </row>
    <row r="149" spans="1:10" s="596" customFormat="1" ht="12" customHeight="1">
      <c r="A149" s="644"/>
      <c r="J149" s="814"/>
    </row>
    <row r="150" spans="1:10" s="596" customFormat="1" ht="12" customHeight="1">
      <c r="A150" s="644"/>
      <c r="J150" s="814"/>
    </row>
    <row r="151" spans="1:10" s="596" customFormat="1" ht="12" customHeight="1">
      <c r="A151" s="644"/>
      <c r="J151" s="814"/>
    </row>
    <row r="152" spans="1:10" s="596" customFormat="1" ht="12" customHeight="1">
      <c r="A152" s="644"/>
      <c r="J152" s="814"/>
    </row>
    <row r="153" spans="1:10" s="596" customFormat="1" ht="12" customHeight="1">
      <c r="A153" s="644"/>
      <c r="J153" s="814"/>
    </row>
    <row r="154" spans="1:10" s="596" customFormat="1" ht="12" customHeight="1">
      <c r="A154" s="644"/>
      <c r="J154" s="814"/>
    </row>
    <row r="155" spans="1:10" s="596" customFormat="1" ht="12" customHeight="1">
      <c r="A155" s="644"/>
      <c r="J155" s="814"/>
    </row>
    <row r="156" spans="1:10" s="596" customFormat="1" ht="12" customHeight="1">
      <c r="A156" s="644"/>
      <c r="J156" s="814"/>
    </row>
    <row r="157" spans="1:10" s="596" customFormat="1" ht="12" customHeight="1">
      <c r="A157" s="644"/>
      <c r="J157" s="814"/>
    </row>
    <row r="158" spans="1:10" s="596" customFormat="1" ht="12" customHeight="1">
      <c r="A158" s="644"/>
      <c r="J158" s="814"/>
    </row>
    <row r="159" spans="1:10" s="596" customFormat="1" ht="12" customHeight="1">
      <c r="A159" s="644"/>
      <c r="J159" s="814"/>
    </row>
    <row r="160" spans="1:10" s="596" customFormat="1" ht="12" customHeight="1">
      <c r="A160" s="644"/>
      <c r="J160" s="814"/>
    </row>
    <row r="161" spans="1:11" s="596" customFormat="1" ht="12" customHeight="1">
      <c r="A161" s="644"/>
      <c r="J161" s="814"/>
    </row>
    <row r="162" spans="1:11" s="596" customFormat="1" ht="12" customHeight="1">
      <c r="A162" s="644"/>
      <c r="J162" s="814"/>
    </row>
    <row r="163" spans="1:11" s="596" customFormat="1" ht="12" customHeight="1">
      <c r="A163" s="644"/>
      <c r="J163" s="814"/>
    </row>
    <row r="164" spans="1:11" s="813" customFormat="1" ht="15.75" customHeight="1">
      <c r="A164" s="575"/>
      <c r="B164" s="2210"/>
      <c r="C164" s="2210"/>
      <c r="D164" s="2210"/>
      <c r="E164" s="2210"/>
      <c r="F164" s="795"/>
    </row>
    <row r="165" spans="1:11" s="596" customFormat="1" ht="18" customHeight="1">
      <c r="A165" s="644"/>
      <c r="G165" s="814"/>
    </row>
    <row r="166" spans="1:11" s="596" customFormat="1" ht="22.5" customHeight="1">
      <c r="A166" s="2381"/>
      <c r="B166" s="2383"/>
      <c r="C166" s="2383"/>
      <c r="D166" s="2383"/>
      <c r="E166" s="2383"/>
      <c r="F166" s="2383"/>
      <c r="G166" s="2384"/>
      <c r="H166" s="2383"/>
      <c r="I166" s="2383"/>
      <c r="J166" s="2383"/>
    </row>
    <row r="167" spans="1:11" s="583" customFormat="1" ht="18.75" customHeight="1">
      <c r="A167" s="2139" t="s">
        <v>1463</v>
      </c>
    </row>
    <row r="168" spans="1:11" s="583" customFormat="1" ht="24" customHeight="1">
      <c r="A168" s="2659" t="s">
        <v>1462</v>
      </c>
      <c r="B168" s="2659"/>
      <c r="C168" s="2659"/>
      <c r="D168" s="2659"/>
      <c r="E168" s="2659"/>
      <c r="F168" s="2659"/>
      <c r="G168" s="2659"/>
      <c r="H168" s="2659"/>
      <c r="I168" s="2659"/>
      <c r="J168" s="2659"/>
    </row>
    <row r="169" spans="1:11" s="583" customFormat="1" ht="12.75" customHeight="1">
      <c r="A169" s="2184" t="s">
        <v>1461</v>
      </c>
      <c r="B169" s="1053"/>
      <c r="C169" s="1053"/>
      <c r="D169" s="1053"/>
      <c r="E169" s="2133"/>
      <c r="F169" s="550" t="s">
        <v>3</v>
      </c>
      <c r="G169" s="550" t="s">
        <v>6</v>
      </c>
      <c r="H169" s="550" t="s">
        <v>2</v>
      </c>
      <c r="I169" s="550" t="s">
        <v>5</v>
      </c>
      <c r="J169" s="550" t="s">
        <v>3</v>
      </c>
    </row>
    <row r="170" spans="1:11" s="574" customFormat="1" ht="13.5" customHeight="1">
      <c r="A170" s="779"/>
      <c r="B170" s="1997"/>
      <c r="C170" s="1997"/>
      <c r="D170" s="1997"/>
      <c r="E170" s="2134"/>
      <c r="F170" s="804" t="s">
        <v>1069</v>
      </c>
      <c r="G170" s="804" t="s">
        <v>1069</v>
      </c>
      <c r="H170" s="804" t="s">
        <v>1069</v>
      </c>
      <c r="I170" s="804" t="s">
        <v>1069</v>
      </c>
      <c r="J170" s="804" t="s">
        <v>213</v>
      </c>
      <c r="K170" s="785"/>
    </row>
    <row r="171" spans="1:11" s="517" customFormat="1" ht="12" customHeight="1">
      <c r="A171" s="860" t="s">
        <v>665</v>
      </c>
      <c r="B171" s="2168"/>
      <c r="C171" s="2245"/>
      <c r="D171" s="2440"/>
      <c r="E171" s="2135"/>
      <c r="F171" s="625"/>
      <c r="G171" s="625"/>
      <c r="H171" s="625"/>
      <c r="I171" s="625"/>
      <c r="J171" s="625"/>
    </row>
    <row r="172" spans="1:11" s="517" customFormat="1" ht="12" customHeight="1">
      <c r="A172" s="2136" t="s">
        <v>666</v>
      </c>
      <c r="B172" s="2169"/>
      <c r="C172" s="2169"/>
      <c r="D172" s="2169"/>
      <c r="E172" s="2137"/>
      <c r="F172" s="1682">
        <v>0.14847684100458822</v>
      </c>
      <c r="G172" s="1682">
        <v>0.15129337212039964</v>
      </c>
      <c r="H172" s="1682">
        <v>0.14897257754176246</v>
      </c>
      <c r="I172" s="1682">
        <v>0.14847530253530433</v>
      </c>
      <c r="J172" s="1682">
        <v>0.1513480138247493</v>
      </c>
    </row>
    <row r="173" spans="1:11" s="517" customFormat="1" ht="12" customHeight="1">
      <c r="A173" s="2136" t="s">
        <v>667</v>
      </c>
      <c r="B173" s="2169"/>
      <c r="C173" s="2169"/>
      <c r="D173" s="2169"/>
      <c r="E173" s="2137"/>
      <c r="F173" s="1682">
        <v>0.26112892055199982</v>
      </c>
      <c r="G173" s="1682">
        <v>0.26600290351541933</v>
      </c>
      <c r="H173" s="1682">
        <v>0.25744513415055231</v>
      </c>
      <c r="I173" s="1682">
        <v>0.25497385906299053</v>
      </c>
      <c r="J173" s="1682">
        <v>0.2597980705064018</v>
      </c>
    </row>
    <row r="174" spans="1:11" s="517" customFormat="1" ht="12" customHeight="1">
      <c r="A174" s="2136" t="s">
        <v>668</v>
      </c>
      <c r="B174" s="2169"/>
      <c r="C174" s="2169"/>
      <c r="D174" s="2169"/>
      <c r="E174" s="2137"/>
      <c r="F174" s="1682">
        <v>0.34562488611732006</v>
      </c>
      <c r="G174" s="1682">
        <v>0.34460313570929607</v>
      </c>
      <c r="H174" s="1682">
        <v>0.34254581101019077</v>
      </c>
      <c r="I174" s="1682">
        <v>0.33798165973455696</v>
      </c>
      <c r="J174" s="1682">
        <v>0.33334496545374087</v>
      </c>
    </row>
    <row r="175" spans="1:11" s="517" customFormat="1" ht="12" customHeight="1">
      <c r="A175" s="2136" t="s">
        <v>669</v>
      </c>
      <c r="B175" s="2169"/>
      <c r="C175" s="2169"/>
      <c r="D175" s="2169"/>
      <c r="E175" s="2137"/>
      <c r="F175" s="1682">
        <v>0.16415858856540386</v>
      </c>
      <c r="G175" s="1682">
        <v>0.16252891210866052</v>
      </c>
      <c r="H175" s="1682">
        <v>0.16744388158360013</v>
      </c>
      <c r="I175" s="1682">
        <v>0.16680665465409109</v>
      </c>
      <c r="J175" s="1682">
        <v>0.16136929635608491</v>
      </c>
    </row>
    <row r="176" spans="1:11" s="517" customFormat="1" ht="12" customHeight="1">
      <c r="A176" s="2136" t="s">
        <v>670</v>
      </c>
      <c r="B176" s="2169"/>
      <c r="C176" s="2169"/>
      <c r="D176" s="2169"/>
      <c r="E176" s="2137"/>
      <c r="F176" s="1682">
        <v>8.0578341683904861E-2</v>
      </c>
      <c r="G176" s="1682">
        <v>7.5538405396876271E-2</v>
      </c>
      <c r="H176" s="1682">
        <v>8.3556411785609477E-2</v>
      </c>
      <c r="I176" s="1682">
        <v>9.1724985621793584E-2</v>
      </c>
      <c r="J176" s="1682">
        <v>9.4096376924063155E-2</v>
      </c>
    </row>
    <row r="177" spans="1:15" s="517" customFormat="1" ht="12" customHeight="1">
      <c r="A177" s="2138" t="s">
        <v>51</v>
      </c>
      <c r="B177" s="2170"/>
      <c r="C177" s="2246"/>
      <c r="D177" s="2441"/>
      <c r="E177" s="2248"/>
      <c r="F177" s="1683">
        <v>1</v>
      </c>
      <c r="G177" s="1683">
        <v>0.99996672885065185</v>
      </c>
      <c r="H177" s="1683">
        <v>0.99996381607171514</v>
      </c>
      <c r="I177" s="1683">
        <v>1</v>
      </c>
      <c r="J177" s="1683">
        <v>0.99995672306504002</v>
      </c>
    </row>
    <row r="178" spans="1:15" s="517" customFormat="1" ht="12" customHeight="1">
      <c r="A178" s="2138" t="s">
        <v>672</v>
      </c>
      <c r="B178" s="1834"/>
      <c r="C178" s="2247"/>
      <c r="D178" s="2442"/>
      <c r="E178" s="2249"/>
      <c r="F178" s="1676">
        <v>664.48199999999997</v>
      </c>
      <c r="G178" s="1676">
        <v>656.81814617826217</v>
      </c>
      <c r="H178" s="1676">
        <v>646.39561002126209</v>
      </c>
      <c r="I178" s="1676">
        <v>637.02599999999995</v>
      </c>
      <c r="J178" s="1676">
        <v>629</v>
      </c>
    </row>
    <row r="179" spans="1:15" ht="18" customHeight="1">
      <c r="A179" s="2658"/>
      <c r="B179" s="2658"/>
      <c r="C179" s="2658"/>
      <c r="D179" s="2658"/>
      <c r="E179" s="2658"/>
      <c r="F179" s="2658"/>
      <c r="G179" s="2658"/>
      <c r="H179" s="2658"/>
      <c r="I179" s="2658"/>
      <c r="J179" s="2658"/>
    </row>
    <row r="180" spans="1:15" s="583" customFormat="1" ht="18.75" customHeight="1">
      <c r="A180" s="706" t="s">
        <v>1881</v>
      </c>
    </row>
    <row r="181" spans="1:15" s="583" customFormat="1" ht="12" customHeight="1"/>
    <row r="182" spans="1:15" s="574" customFormat="1" ht="13.5" customHeight="1">
      <c r="A182" s="580" t="s">
        <v>11</v>
      </c>
      <c r="B182" s="1126" t="s">
        <v>1814</v>
      </c>
      <c r="C182" s="302" t="s">
        <v>1745</v>
      </c>
      <c r="D182" s="767" t="s">
        <v>1660</v>
      </c>
      <c r="E182" s="767" t="s">
        <v>1362</v>
      </c>
      <c r="F182" s="767" t="s">
        <v>1322</v>
      </c>
      <c r="G182" s="767" t="s">
        <v>1246</v>
      </c>
      <c r="H182" s="767" t="s">
        <v>1146</v>
      </c>
      <c r="I182" s="767" t="s">
        <v>1099</v>
      </c>
      <c r="J182" s="767" t="s">
        <v>972</v>
      </c>
      <c r="L182" s="785"/>
    </row>
    <row r="183" spans="1:15" s="517" customFormat="1" ht="12" customHeight="1">
      <c r="A183" s="2446" t="s">
        <v>673</v>
      </c>
      <c r="B183" s="2447">
        <v>571.9410284446999</v>
      </c>
      <c r="C183" s="2448">
        <v>573.08002726275004</v>
      </c>
      <c r="D183" s="2449">
        <v>563.79532240803303</v>
      </c>
      <c r="E183" s="2449">
        <v>555.03558740799997</v>
      </c>
      <c r="F183" s="2449">
        <v>549.84999174719599</v>
      </c>
      <c r="G183" s="2449">
        <v>542.55742925152197</v>
      </c>
      <c r="H183" s="2449">
        <v>535.94426881618699</v>
      </c>
      <c r="I183" s="2449">
        <v>530.53896376599994</v>
      </c>
      <c r="J183" s="2449">
        <v>528.42525313935903</v>
      </c>
    </row>
    <row r="184" spans="1:15" s="517" customFormat="1" ht="12" customHeight="1">
      <c r="A184" s="2465" t="s">
        <v>1882</v>
      </c>
      <c r="B184" s="1206">
        <v>7.9859999999999998</v>
      </c>
      <c r="C184" s="626"/>
      <c r="D184" s="788"/>
      <c r="E184" s="788"/>
      <c r="F184" s="788"/>
      <c r="G184" s="788"/>
      <c r="H184" s="788"/>
      <c r="I184" s="788"/>
      <c r="J184" s="788"/>
    </row>
    <row r="185" spans="1:15" s="517" customFormat="1" ht="12" customHeight="1">
      <c r="A185" s="2466" t="s">
        <v>1880</v>
      </c>
      <c r="B185" s="2443">
        <v>579.92702844469989</v>
      </c>
      <c r="C185" s="2444"/>
      <c r="D185" s="2445"/>
      <c r="E185" s="2445"/>
      <c r="F185" s="2445"/>
      <c r="G185" s="2445"/>
      <c r="H185" s="2445"/>
      <c r="I185" s="2445"/>
      <c r="J185" s="2445"/>
    </row>
    <row r="186" spans="1:15" s="517" customFormat="1" ht="12" customHeight="1">
      <c r="A186" s="815" t="s">
        <v>674</v>
      </c>
      <c r="B186" s="1287">
        <v>0.95</v>
      </c>
      <c r="C186" s="1684">
        <v>1.08</v>
      </c>
      <c r="D186" s="816">
        <v>1.1000000000000001</v>
      </c>
      <c r="E186" s="816">
        <v>1.3113319337112199</v>
      </c>
      <c r="F186" s="816">
        <v>1.31150725426211</v>
      </c>
      <c r="G186" s="816">
        <v>1.15966196543169</v>
      </c>
      <c r="H186" s="816">
        <v>1.2942815464859501</v>
      </c>
      <c r="I186" s="816">
        <v>1.4426039216374371</v>
      </c>
      <c r="J186" s="816">
        <v>1.4390771916274501</v>
      </c>
    </row>
    <row r="187" spans="1:15" ht="7.5" customHeight="1"/>
    <row r="188" spans="1:15" ht="29.25" customHeight="1">
      <c r="A188" s="2657" t="s">
        <v>2029</v>
      </c>
      <c r="B188" s="2657"/>
      <c r="C188" s="2657"/>
      <c r="D188" s="2657"/>
      <c r="E188" s="2657"/>
      <c r="F188" s="2657"/>
      <c r="G188" s="2657"/>
      <c r="H188" s="2657"/>
      <c r="I188" s="2657"/>
      <c r="J188" s="2657"/>
      <c r="M188" s="1707"/>
      <c r="N188" s="1707"/>
      <c r="O188" s="1707"/>
    </row>
    <row r="189" spans="1:15" ht="30" customHeight="1">
      <c r="A189" s="2528" t="s">
        <v>1883</v>
      </c>
      <c r="B189" s="2528"/>
      <c r="C189" s="2528"/>
      <c r="D189" s="2528"/>
      <c r="E189" s="2528"/>
      <c r="F189" s="2528"/>
      <c r="G189" s="2528"/>
      <c r="H189" s="2528"/>
      <c r="I189" s="2528"/>
      <c r="J189" s="2528"/>
    </row>
    <row r="190" spans="1:15" ht="18" customHeight="1">
      <c r="A190" s="2658"/>
      <c r="B190" s="2658"/>
      <c r="C190" s="2658"/>
      <c r="D190" s="2658"/>
      <c r="E190" s="2658"/>
      <c r="F190" s="2658"/>
      <c r="G190" s="2658"/>
      <c r="H190" s="2658"/>
      <c r="I190" s="2658"/>
      <c r="J190" s="2658"/>
    </row>
    <row r="191" spans="1:15" s="583" customFormat="1" ht="18.75" customHeight="1">
      <c r="A191" s="706" t="s">
        <v>1206</v>
      </c>
    </row>
    <row r="192" spans="1:15" s="583" customFormat="1" ht="12" customHeight="1"/>
    <row r="193" spans="1:15" s="574" customFormat="1" ht="13.5" customHeight="1">
      <c r="A193" s="580"/>
      <c r="B193" s="1126" t="s">
        <v>1814</v>
      </c>
      <c r="C193" s="302" t="s">
        <v>1745</v>
      </c>
      <c r="D193" s="767" t="s">
        <v>1660</v>
      </c>
      <c r="E193" s="767" t="s">
        <v>1362</v>
      </c>
      <c r="F193" s="767" t="s">
        <v>1322</v>
      </c>
      <c r="G193" s="767" t="s">
        <v>1246</v>
      </c>
      <c r="H193" s="767" t="s">
        <v>1146</v>
      </c>
      <c r="I193" s="767" t="s">
        <v>1099</v>
      </c>
      <c r="J193" s="767" t="s">
        <v>972</v>
      </c>
      <c r="L193" s="785"/>
    </row>
    <row r="194" spans="1:15" s="517" customFormat="1" ht="12" customHeight="1">
      <c r="A194" s="786" t="s">
        <v>675</v>
      </c>
      <c r="B194" s="1279">
        <v>5035</v>
      </c>
      <c r="C194" s="625">
        <v>5877</v>
      </c>
      <c r="D194" s="787">
        <v>7529</v>
      </c>
      <c r="E194" s="787">
        <v>6066</v>
      </c>
      <c r="F194" s="787">
        <v>5159</v>
      </c>
      <c r="G194" s="787">
        <v>5825</v>
      </c>
      <c r="H194" s="787">
        <v>6596</v>
      </c>
      <c r="I194" s="787">
        <v>5223</v>
      </c>
      <c r="J194" s="787">
        <v>4654</v>
      </c>
    </row>
    <row r="195" spans="1:15" s="517" customFormat="1" ht="12" customHeight="1">
      <c r="A195" s="575" t="s">
        <v>676</v>
      </c>
      <c r="B195" s="1208">
        <v>236.23400000000001</v>
      </c>
      <c r="C195" s="627">
        <v>279.18</v>
      </c>
      <c r="D195" s="792">
        <v>353.67099999999999</v>
      </c>
      <c r="E195" s="792">
        <v>278.56099999999998</v>
      </c>
      <c r="F195" s="792">
        <v>233.54900000000001</v>
      </c>
      <c r="G195" s="792">
        <v>271.32499999999999</v>
      </c>
      <c r="H195" s="792">
        <v>297.90300000000002</v>
      </c>
      <c r="I195" s="792">
        <v>234.208</v>
      </c>
      <c r="J195" s="792">
        <v>239.74809828799999</v>
      </c>
    </row>
    <row r="196" spans="1:15" s="517" customFormat="1" ht="12" customHeight="1">
      <c r="A196" s="815" t="s">
        <v>677</v>
      </c>
      <c r="B196" s="1288">
        <v>19.3</v>
      </c>
      <c r="C196" s="1685">
        <v>19.2</v>
      </c>
      <c r="D196" s="817">
        <v>19.7</v>
      </c>
      <c r="E196" s="817">
        <v>19.8</v>
      </c>
      <c r="F196" s="817">
        <v>19.100000000000001</v>
      </c>
      <c r="G196" s="817">
        <v>19.2</v>
      </c>
      <c r="H196" s="817">
        <v>19.5</v>
      </c>
      <c r="I196" s="817">
        <v>19.900000000000002</v>
      </c>
      <c r="J196" s="817">
        <v>19.3</v>
      </c>
    </row>
    <row r="197" spans="1:15" ht="7.5" customHeight="1"/>
    <row r="198" spans="1:15" ht="12.75" customHeight="1">
      <c r="A198" s="1971" t="s">
        <v>678</v>
      </c>
      <c r="B198" s="1971"/>
      <c r="C198" s="1971"/>
      <c r="D198" s="1971"/>
      <c r="E198" s="1971"/>
      <c r="F198" s="1971"/>
      <c r="G198" s="1971"/>
      <c r="H198" s="1971"/>
      <c r="I198" s="1971"/>
      <c r="J198" s="1971"/>
    </row>
    <row r="199" spans="1:15" s="292" customFormat="1" ht="12.75" customHeight="1">
      <c r="A199" s="1940"/>
      <c r="B199" s="1940"/>
      <c r="C199" s="1940"/>
      <c r="D199" s="1940"/>
      <c r="E199" s="1940"/>
      <c r="F199" s="1940"/>
      <c r="G199" s="1940"/>
      <c r="H199" s="1940"/>
      <c r="I199" s="1940"/>
      <c r="J199" s="1940"/>
      <c r="K199" s="1941"/>
      <c r="L199" s="1941"/>
      <c r="M199" s="1941"/>
      <c r="N199" s="1941"/>
      <c r="O199" s="1941"/>
    </row>
    <row r="200" spans="1:15" s="292" customFormat="1" ht="12.75" customHeight="1">
      <c r="A200" s="1940"/>
      <c r="B200" s="1940"/>
      <c r="C200" s="1940"/>
      <c r="D200" s="1940"/>
      <c r="E200" s="1940"/>
      <c r="F200" s="1940"/>
      <c r="G200" s="1940"/>
      <c r="H200" s="1940"/>
      <c r="I200" s="1940"/>
      <c r="J200" s="1940"/>
      <c r="K200" s="1941"/>
      <c r="L200" s="1941"/>
      <c r="M200" s="1941"/>
      <c r="N200" s="1941"/>
      <c r="O200" s="1941"/>
    </row>
    <row r="201" spans="1:15" s="292" customFormat="1" ht="12.75" customHeight="1">
      <c r="A201" s="1940"/>
      <c r="B201" s="1940"/>
      <c r="C201" s="1940"/>
      <c r="D201" s="1940"/>
      <c r="E201" s="1940"/>
      <c r="F201" s="1940"/>
      <c r="G201" s="1940"/>
      <c r="H201" s="1940"/>
      <c r="I201" s="1940"/>
      <c r="J201" s="1940"/>
      <c r="K201" s="1941"/>
      <c r="L201" s="1941"/>
      <c r="M201" s="1941"/>
      <c r="N201" s="1941"/>
      <c r="O201" s="1941"/>
    </row>
    <row r="202" spans="1:15" s="292" customFormat="1" ht="12.75" customHeight="1">
      <c r="A202" s="1940"/>
      <c r="B202" s="1940"/>
      <c r="C202" s="1940"/>
      <c r="D202" s="1940"/>
      <c r="E202" s="1940"/>
      <c r="F202" s="1940"/>
      <c r="G202" s="1940"/>
      <c r="H202" s="1940"/>
      <c r="I202" s="1940"/>
      <c r="J202" s="1940"/>
      <c r="K202" s="1941"/>
      <c r="L202" s="1941"/>
      <c r="M202" s="1941"/>
      <c r="N202" s="1941"/>
      <c r="O202" s="1941"/>
    </row>
    <row r="203" spans="1:15" s="292" customFormat="1" ht="12.75" customHeight="1">
      <c r="A203" s="1940"/>
      <c r="B203" s="1940"/>
      <c r="C203" s="1940"/>
      <c r="D203" s="1940"/>
      <c r="E203" s="1940"/>
      <c r="F203" s="1940"/>
      <c r="G203" s="1940"/>
      <c r="H203" s="1940"/>
      <c r="I203" s="1940"/>
      <c r="J203" s="1940"/>
      <c r="K203" s="1941"/>
      <c r="L203" s="1941"/>
      <c r="M203" s="1941"/>
      <c r="N203" s="1941"/>
      <c r="O203" s="1941"/>
    </row>
    <row r="204" spans="1:15" s="292" customFormat="1" ht="12.75" customHeight="1">
      <c r="A204" s="1940"/>
      <c r="B204" s="1940"/>
      <c r="C204" s="1940"/>
      <c r="D204" s="1940"/>
      <c r="E204" s="1940"/>
      <c r="F204" s="1940"/>
      <c r="G204" s="1940"/>
      <c r="H204" s="1940"/>
      <c r="I204" s="1940"/>
      <c r="J204" s="1940"/>
      <c r="K204" s="1941"/>
      <c r="L204" s="1941"/>
      <c r="M204" s="1941"/>
      <c r="N204" s="1941"/>
      <c r="O204" s="1941"/>
    </row>
    <row r="205" spans="1:15" s="292" customFormat="1" ht="12.75" customHeight="1">
      <c r="A205" s="1940"/>
      <c r="B205" s="1940"/>
      <c r="C205" s="1940"/>
      <c r="D205" s="1940"/>
      <c r="E205" s="1940"/>
      <c r="F205" s="1940"/>
      <c r="G205" s="1940"/>
      <c r="H205" s="1940"/>
      <c r="I205" s="1940"/>
      <c r="J205" s="1940"/>
      <c r="K205" s="1941"/>
      <c r="L205" s="1941"/>
      <c r="M205" s="1941"/>
      <c r="N205" s="1941"/>
      <c r="O205" s="1941"/>
    </row>
    <row r="206" spans="1:15" s="292" customFormat="1" ht="12.75" customHeight="1">
      <c r="A206" s="1940"/>
      <c r="B206" s="1940"/>
      <c r="C206" s="1940"/>
      <c r="D206" s="1940"/>
      <c r="E206" s="1940"/>
      <c r="F206" s="1940"/>
      <c r="G206" s="1940"/>
      <c r="H206" s="1940"/>
      <c r="I206" s="1940"/>
      <c r="J206" s="1940"/>
      <c r="K206" s="1941"/>
      <c r="L206" s="1941"/>
      <c r="M206" s="1941"/>
      <c r="N206" s="1941"/>
      <c r="O206" s="1941"/>
    </row>
    <row r="207" spans="1:15" s="292" customFormat="1" ht="12.75" customHeight="1">
      <c r="A207" s="1940"/>
      <c r="B207" s="1940"/>
      <c r="C207" s="1940"/>
      <c r="D207" s="1940"/>
      <c r="E207" s="1940"/>
      <c r="F207" s="1940"/>
      <c r="G207" s="1940"/>
      <c r="H207" s="1940"/>
      <c r="I207" s="1940"/>
      <c r="J207" s="1940"/>
      <c r="K207" s="1941"/>
      <c r="L207" s="1941"/>
      <c r="M207" s="1941"/>
      <c r="N207" s="1941"/>
      <c r="O207" s="1941"/>
    </row>
    <row r="208" spans="1:15" s="292" customFormat="1" ht="12.75" customHeight="1">
      <c r="A208" s="1940"/>
      <c r="B208" s="1940"/>
      <c r="C208" s="1940"/>
      <c r="D208" s="1940"/>
      <c r="E208" s="1940"/>
      <c r="F208" s="1940"/>
      <c r="G208" s="1940"/>
      <c r="H208" s="1940"/>
      <c r="I208" s="1940"/>
      <c r="J208" s="1940"/>
      <c r="K208" s="1941"/>
      <c r="L208" s="1941"/>
      <c r="M208" s="1941"/>
      <c r="N208" s="1941"/>
      <c r="O208" s="1941"/>
    </row>
    <row r="209" spans="1:15" s="292" customFormat="1" ht="12.75" customHeight="1">
      <c r="A209" s="1940"/>
      <c r="B209" s="1940"/>
      <c r="C209" s="1940"/>
      <c r="D209" s="1940"/>
      <c r="E209" s="1940"/>
      <c r="F209" s="1940"/>
      <c r="G209" s="1940"/>
      <c r="H209" s="1940"/>
      <c r="I209" s="1940"/>
      <c r="J209" s="1940"/>
      <c r="K209" s="1941"/>
      <c r="L209" s="1941"/>
      <c r="M209" s="1941"/>
      <c r="N209" s="1941"/>
      <c r="O209" s="1941"/>
    </row>
    <row r="210" spans="1:15" s="292" customFormat="1" ht="12.75" customHeight="1">
      <c r="A210" s="1940"/>
      <c r="B210" s="1940"/>
      <c r="C210" s="1940"/>
      <c r="D210" s="1940"/>
      <c r="E210" s="1940"/>
      <c r="F210" s="1940"/>
      <c r="G210" s="1940"/>
      <c r="H210" s="1940"/>
      <c r="I210" s="1940"/>
      <c r="J210" s="1940"/>
      <c r="K210" s="1941"/>
      <c r="L210" s="1941"/>
      <c r="M210" s="1941"/>
      <c r="N210" s="1941"/>
      <c r="O210" s="1941"/>
    </row>
    <row r="211" spans="1:15" s="292" customFormat="1" ht="12.75" customHeight="1">
      <c r="A211" s="1940"/>
      <c r="B211" s="1940"/>
      <c r="C211" s="1940"/>
      <c r="D211" s="1940"/>
      <c r="E211" s="1940"/>
      <c r="F211" s="1940"/>
      <c r="G211" s="1940"/>
      <c r="H211" s="1940"/>
      <c r="I211" s="1940"/>
      <c r="J211" s="1940"/>
      <c r="K211" s="1941"/>
      <c r="L211" s="1941"/>
      <c r="M211" s="1941"/>
      <c r="N211" s="1941"/>
      <c r="O211" s="1941"/>
    </row>
    <row r="212" spans="1:15" s="292" customFormat="1" ht="12.75" customHeight="1">
      <c r="A212" s="1940"/>
      <c r="B212" s="1940"/>
      <c r="C212" s="1940"/>
      <c r="D212" s="1940"/>
      <c r="E212" s="1940"/>
      <c r="F212" s="1940"/>
      <c r="G212" s="1940"/>
      <c r="H212" s="1940"/>
      <c r="I212" s="1940"/>
      <c r="J212" s="1940"/>
      <c r="K212" s="1941"/>
      <c r="L212" s="1941"/>
      <c r="M212" s="1941"/>
      <c r="N212" s="1941"/>
      <c r="O212" s="1941"/>
    </row>
    <row r="213" spans="1:15" s="292" customFormat="1" ht="12.75" customHeight="1">
      <c r="A213" s="1940"/>
      <c r="B213" s="1940"/>
      <c r="C213" s="1940"/>
      <c r="D213" s="1940"/>
      <c r="E213" s="1940"/>
      <c r="F213" s="1940"/>
      <c r="G213" s="1940"/>
      <c r="H213" s="1940"/>
      <c r="I213" s="1940"/>
      <c r="J213" s="1940"/>
      <c r="K213" s="1941"/>
      <c r="L213" s="1941"/>
      <c r="M213" s="1941"/>
      <c r="N213" s="1941"/>
      <c r="O213" s="1941"/>
    </row>
    <row r="214" spans="1:15" s="292" customFormat="1" ht="12.75" customHeight="1">
      <c r="A214" s="1940"/>
      <c r="B214" s="1940"/>
      <c r="C214" s="1940"/>
      <c r="D214" s="1940"/>
      <c r="E214" s="1940"/>
      <c r="F214" s="1940"/>
      <c r="G214" s="1940"/>
      <c r="H214" s="1940"/>
      <c r="I214" s="1940"/>
      <c r="J214" s="1940"/>
      <c r="K214" s="1941"/>
      <c r="L214" s="1941"/>
      <c r="M214" s="1941"/>
      <c r="N214" s="1941"/>
      <c r="O214" s="1941"/>
    </row>
    <row r="215" spans="1:15" s="292" customFormat="1" ht="12.75" customHeight="1">
      <c r="A215" s="1940"/>
      <c r="B215" s="1940"/>
      <c r="C215" s="1940"/>
      <c r="D215" s="1940"/>
      <c r="E215" s="1940"/>
      <c r="F215" s="1940"/>
      <c r="G215" s="1940"/>
      <c r="H215" s="1940"/>
      <c r="I215" s="1940"/>
      <c r="J215" s="1940"/>
      <c r="K215" s="1941"/>
      <c r="L215" s="1941"/>
      <c r="M215" s="1941"/>
      <c r="N215" s="1941"/>
      <c r="O215" s="1941"/>
    </row>
    <row r="216" spans="1:15" s="292" customFormat="1" ht="12.75" customHeight="1">
      <c r="A216" s="1940"/>
      <c r="B216" s="1940"/>
      <c r="C216" s="1940"/>
      <c r="D216" s="1940"/>
      <c r="E216" s="1940"/>
      <c r="F216" s="1940"/>
      <c r="G216" s="1940"/>
      <c r="H216" s="1940"/>
      <c r="I216" s="1940"/>
      <c r="J216" s="1940"/>
      <c r="K216" s="1941"/>
      <c r="L216" s="1941"/>
      <c r="M216" s="1941"/>
      <c r="N216" s="1941"/>
      <c r="O216" s="1941"/>
    </row>
  </sheetData>
  <mergeCells count="26">
    <mergeCell ref="A190:J190"/>
    <mergeCell ref="A30:J30"/>
    <mergeCell ref="A97:J97"/>
    <mergeCell ref="A39:J39"/>
    <mergeCell ref="A189:J189"/>
    <mergeCell ref="A141:J141"/>
    <mergeCell ref="A179:J179"/>
    <mergeCell ref="A43:J43"/>
    <mergeCell ref="A109:J109"/>
    <mergeCell ref="A100:J100"/>
    <mergeCell ref="A41:J41"/>
    <mergeCell ref="A42:J42"/>
    <mergeCell ref="A96:J96"/>
    <mergeCell ref="A40:J40"/>
    <mergeCell ref="A59:J59"/>
    <mergeCell ref="A110:J110"/>
    <mergeCell ref="A95:J95"/>
    <mergeCell ref="A188:J188"/>
    <mergeCell ref="A99:J99"/>
    <mergeCell ref="A142:J142"/>
    <mergeCell ref="A168:J168"/>
    <mergeCell ref="B116:D118"/>
    <mergeCell ref="A144:J144"/>
    <mergeCell ref="A98:J98"/>
    <mergeCell ref="A143:J143"/>
    <mergeCell ref="A114:J114"/>
  </mergeCells>
  <pageMargins left="0.70866141732283472" right="0.70866141732283472" top="0.6692913385826772" bottom="0.59055118110236227" header="0.51181102362204722" footer="0.51181102362204722"/>
  <pageSetup paperSize="9" scale="95" fitToHeight="0" orientation="portrait" r:id="rId1"/>
  <headerFooter scaleWithDoc="0">
    <oddHeader xml:space="preserve">&amp;L&amp;8FACT BOOK DNB - 4Q15&amp;C&amp;8CHAPTER 2 SEGMENTAL REPORTING&amp;R&amp;8Personal customers </oddHeader>
  </headerFooter>
  <rowBreaks count="4" manualBreakCount="4">
    <brk id="43" max="9" man="1"/>
    <brk id="80" max="9" man="1"/>
    <brk id="111" max="9" man="1"/>
    <brk id="165" max="9"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2"/>
  <sheetViews>
    <sheetView showGridLines="0" zoomScale="140" zoomScaleNormal="140" zoomScaleSheetLayoutView="90" workbookViewId="0"/>
  </sheetViews>
  <sheetFormatPr baseColWidth="10" defaultColWidth="10.85546875" defaultRowHeight="22.5" customHeight="1"/>
  <cols>
    <col min="1" max="1" width="35.28515625" style="516" customWidth="1"/>
    <col min="2" max="12" width="6.42578125" style="516" customWidth="1"/>
    <col min="13" max="15" width="10.42578125" style="516" customWidth="1"/>
    <col min="16" max="16384" width="10.85546875" style="516"/>
  </cols>
  <sheetData>
    <row r="1" spans="1:12" s="596" customFormat="1" ht="22.5" customHeight="1">
      <c r="A1" s="704"/>
      <c r="B1" s="705"/>
      <c r="C1" s="705"/>
      <c r="D1" s="705"/>
      <c r="E1" s="705"/>
      <c r="F1" s="705"/>
      <c r="G1" s="705"/>
      <c r="H1" s="705"/>
      <c r="I1" s="705"/>
      <c r="J1" s="784"/>
    </row>
    <row r="2" spans="1:12" s="583" customFormat="1" ht="18.75" customHeight="1">
      <c r="A2" s="706" t="s">
        <v>1399</v>
      </c>
    </row>
    <row r="3" spans="1:12" s="583" customFormat="1" ht="12" customHeight="1"/>
    <row r="4" spans="1:12" s="574" customFormat="1" ht="13.5" customHeight="1">
      <c r="A4" s="580" t="s">
        <v>1</v>
      </c>
      <c r="B4" s="1126" t="s">
        <v>1814</v>
      </c>
      <c r="C4" s="302" t="s">
        <v>1745</v>
      </c>
      <c r="D4" s="767" t="s">
        <v>1660</v>
      </c>
      <c r="E4" s="767" t="s">
        <v>1362</v>
      </c>
      <c r="F4" s="767" t="s">
        <v>1322</v>
      </c>
      <c r="G4" s="767" t="s">
        <v>1246</v>
      </c>
      <c r="H4" s="767" t="s">
        <v>1146</v>
      </c>
      <c r="I4" s="767" t="s">
        <v>1099</v>
      </c>
      <c r="J4" s="767" t="s">
        <v>972</v>
      </c>
      <c r="L4" s="785"/>
    </row>
    <row r="5" spans="1:12" s="574" customFormat="1" ht="12" customHeight="1">
      <c r="A5" s="786" t="s">
        <v>13</v>
      </c>
      <c r="B5" s="1279">
        <v>1610.1031499999997</v>
      </c>
      <c r="C5" s="625">
        <v>1551.0309018000009</v>
      </c>
      <c r="D5" s="787">
        <v>1514.8503079999998</v>
      </c>
      <c r="E5" s="787">
        <v>1455.3222301999999</v>
      </c>
      <c r="F5" s="787">
        <v>1555.0652459999997</v>
      </c>
      <c r="G5" s="787">
        <v>1399.5193203999995</v>
      </c>
      <c r="H5" s="787">
        <v>1368.2344719999999</v>
      </c>
      <c r="I5" s="787">
        <v>1320.2479025000002</v>
      </c>
      <c r="J5" s="787">
        <v>1364.4445332999994</v>
      </c>
    </row>
    <row r="6" spans="1:12" s="574" customFormat="1" ht="12" customHeight="1">
      <c r="A6" s="862" t="s">
        <v>4</v>
      </c>
      <c r="B6" s="1206">
        <v>448.73260999999997</v>
      </c>
      <c r="C6" s="626">
        <v>396.18405200000001</v>
      </c>
      <c r="D6" s="788">
        <v>422.30629800000003</v>
      </c>
      <c r="E6" s="788">
        <v>461.350166</v>
      </c>
      <c r="F6" s="788">
        <v>477.35636895600015</v>
      </c>
      <c r="G6" s="788">
        <v>441.56881000000004</v>
      </c>
      <c r="H6" s="788">
        <v>353.66695799999997</v>
      </c>
      <c r="I6" s="788">
        <v>375.87825900000001</v>
      </c>
      <c r="J6" s="788">
        <v>375.51658208499975</v>
      </c>
    </row>
    <row r="7" spans="1:12" s="574" customFormat="1" ht="12" customHeight="1">
      <c r="A7" s="2138" t="s">
        <v>120</v>
      </c>
      <c r="B7" s="1280">
        <v>2058.8357599999995</v>
      </c>
      <c r="C7" s="1676">
        <v>1947.214953800001</v>
      </c>
      <c r="D7" s="790">
        <v>1937.1566059999998</v>
      </c>
      <c r="E7" s="790">
        <v>1916.6723961999999</v>
      </c>
      <c r="F7" s="790">
        <v>2032.4216149559998</v>
      </c>
      <c r="G7" s="790">
        <v>1841.0881303999995</v>
      </c>
      <c r="H7" s="790">
        <v>1721.9014299999999</v>
      </c>
      <c r="I7" s="790">
        <v>1696.1261615000003</v>
      </c>
      <c r="J7" s="790">
        <v>1739.9611153849983</v>
      </c>
    </row>
    <row r="8" spans="1:12" s="574" customFormat="1" ht="12" customHeight="1">
      <c r="A8" s="2138" t="s">
        <v>656</v>
      </c>
      <c r="B8" s="1280">
        <v>-807.07655100000011</v>
      </c>
      <c r="C8" s="1676">
        <v>-739.99299599999995</v>
      </c>
      <c r="D8" s="790">
        <v>-773.19428299999981</v>
      </c>
      <c r="E8" s="790">
        <v>-757.72711000000004</v>
      </c>
      <c r="F8" s="790">
        <v>-774.85175127499997</v>
      </c>
      <c r="G8" s="790">
        <v>-766.24699199999986</v>
      </c>
      <c r="H8" s="790">
        <v>-749.60613500000022</v>
      </c>
      <c r="I8" s="790">
        <v>-750.86407299999996</v>
      </c>
      <c r="J8" s="790">
        <v>-784.18741728600025</v>
      </c>
    </row>
    <row r="9" spans="1:12" s="574" customFormat="1" ht="12" customHeight="1">
      <c r="A9" s="860" t="s">
        <v>250</v>
      </c>
      <c r="B9" s="1279">
        <v>1251.7592089999994</v>
      </c>
      <c r="C9" s="625">
        <v>1207.2219578000011</v>
      </c>
      <c r="D9" s="787">
        <v>1163.962323</v>
      </c>
      <c r="E9" s="787">
        <v>1158.9452861999998</v>
      </c>
      <c r="F9" s="787">
        <v>1257.5698636809998</v>
      </c>
      <c r="G9" s="787">
        <v>1074.8411383999996</v>
      </c>
      <c r="H9" s="787">
        <v>972.29529499999967</v>
      </c>
      <c r="I9" s="787">
        <v>945.26208850000035</v>
      </c>
      <c r="J9" s="787">
        <v>955.77369809899801</v>
      </c>
    </row>
    <row r="10" spans="1:12" s="574" customFormat="1" ht="12" customHeight="1">
      <c r="A10" s="861" t="s">
        <v>30</v>
      </c>
      <c r="B10" s="1281">
        <v>-2.3689999999999989E-2</v>
      </c>
      <c r="C10" s="1677">
        <v>-0.73062499999999997</v>
      </c>
      <c r="D10" s="791">
        <v>-0.37348000000000003</v>
      </c>
      <c r="E10" s="791">
        <v>-0.58254499999999998</v>
      </c>
      <c r="F10" s="791">
        <v>42.551485999999997</v>
      </c>
      <c r="G10" s="791">
        <v>-0.25331999999999999</v>
      </c>
      <c r="H10" s="791">
        <v>-0.11599999999999999</v>
      </c>
      <c r="I10" s="791">
        <v>-2.7E-2</v>
      </c>
      <c r="J10" s="791">
        <v>-1.8928999999999752E-3</v>
      </c>
    </row>
    <row r="11" spans="1:12" s="574" customFormat="1" ht="12" customHeight="1">
      <c r="A11" s="861" t="s">
        <v>1752</v>
      </c>
      <c r="B11" s="1208">
        <v>-359.92219000000011</v>
      </c>
      <c r="C11" s="627">
        <v>-138.23778400000003</v>
      </c>
      <c r="D11" s="792">
        <v>-280.30071499999985</v>
      </c>
      <c r="E11" s="792">
        <v>-289.877611</v>
      </c>
      <c r="F11" s="792">
        <v>-461.89955899999995</v>
      </c>
      <c r="G11" s="792">
        <v>-152.1966819999999</v>
      </c>
      <c r="H11" s="792">
        <v>-169.28258500000004</v>
      </c>
      <c r="I11" s="792">
        <v>-85.594510999999997</v>
      </c>
      <c r="J11" s="792">
        <v>-144.11881700000009</v>
      </c>
    </row>
    <row r="12" spans="1:12" s="574" customFormat="1" ht="12" customHeight="1">
      <c r="A12" s="862" t="s">
        <v>1754</v>
      </c>
      <c r="B12" s="1282">
        <v>35.236999999999995</v>
      </c>
      <c r="C12" s="1678">
        <v>-21.216999999999995</v>
      </c>
      <c r="D12" s="793">
        <v>-11.228</v>
      </c>
      <c r="E12" s="793">
        <v>2.5999999999999999E-2</v>
      </c>
      <c r="F12" s="793">
        <v>16.260999999999999</v>
      </c>
      <c r="G12" s="793">
        <v>-11.084</v>
      </c>
      <c r="H12" s="793">
        <v>-12.988</v>
      </c>
      <c r="I12" s="793">
        <v>-14.797000000000001</v>
      </c>
      <c r="J12" s="793">
        <v>-9.1920000000000019</v>
      </c>
    </row>
    <row r="13" spans="1:12" s="574" customFormat="1" ht="12" customHeight="1">
      <c r="A13" s="860" t="s">
        <v>9</v>
      </c>
      <c r="B13" s="1279">
        <v>927.05032899999924</v>
      </c>
      <c r="C13" s="625">
        <v>1047.0365488000011</v>
      </c>
      <c r="D13" s="787">
        <v>872.06012800000019</v>
      </c>
      <c r="E13" s="787">
        <v>868.5111301999998</v>
      </c>
      <c r="F13" s="787">
        <v>854.48279068099987</v>
      </c>
      <c r="G13" s="787">
        <v>911.30713639999976</v>
      </c>
      <c r="H13" s="787">
        <v>789.9087099999997</v>
      </c>
      <c r="I13" s="787">
        <v>844.84357750000026</v>
      </c>
      <c r="J13" s="787">
        <v>802.46098819899828</v>
      </c>
    </row>
    <row r="14" spans="1:12" s="574" customFormat="1" ht="12" customHeight="1">
      <c r="A14" s="861" t="s">
        <v>1113</v>
      </c>
      <c r="B14" s="1208">
        <v>-250.3035888299998</v>
      </c>
      <c r="C14" s="627">
        <v>-282.69986817600034</v>
      </c>
      <c r="D14" s="792">
        <v>-235.45623456000007</v>
      </c>
      <c r="E14" s="792">
        <v>-234.49800515399997</v>
      </c>
      <c r="F14" s="792">
        <v>-230.71035348386997</v>
      </c>
      <c r="G14" s="792">
        <v>-246.05292682799995</v>
      </c>
      <c r="H14" s="792">
        <v>-213.27535169999993</v>
      </c>
      <c r="I14" s="792">
        <v>-228.10776592500008</v>
      </c>
      <c r="J14" s="792">
        <v>-224.68907669571954</v>
      </c>
    </row>
    <row r="15" spans="1:12" s="574" customFormat="1" ht="12" customHeight="1">
      <c r="A15" s="2277" t="s">
        <v>10</v>
      </c>
      <c r="B15" s="1207">
        <v>676.74674016999938</v>
      </c>
      <c r="C15" s="630">
        <v>764.33668062400079</v>
      </c>
      <c r="D15" s="794">
        <v>636.60389344000009</v>
      </c>
      <c r="E15" s="794">
        <v>634.0131250459998</v>
      </c>
      <c r="F15" s="794">
        <v>623.77243719712988</v>
      </c>
      <c r="G15" s="794">
        <v>665.25420957199981</v>
      </c>
      <c r="H15" s="794">
        <v>576.63335829999983</v>
      </c>
      <c r="I15" s="794">
        <v>616.73581157500018</v>
      </c>
      <c r="J15" s="794">
        <v>577.77191150327872</v>
      </c>
    </row>
    <row r="16" spans="1:12" ht="7.5" customHeight="1">
      <c r="A16" s="1835"/>
      <c r="B16" s="795"/>
      <c r="C16" s="1679"/>
      <c r="D16" s="795"/>
      <c r="E16" s="795"/>
      <c r="F16" s="795"/>
      <c r="G16" s="795"/>
      <c r="H16" s="795"/>
      <c r="I16" s="795"/>
      <c r="J16" s="795"/>
    </row>
    <row r="17" spans="1:20" ht="12" customHeight="1">
      <c r="A17" s="1839" t="s">
        <v>1150</v>
      </c>
      <c r="B17" s="1836"/>
      <c r="C17" s="1837"/>
      <c r="D17" s="1838"/>
      <c r="E17" s="1838"/>
      <c r="F17" s="1838"/>
      <c r="G17" s="1838"/>
      <c r="H17" s="1838"/>
      <c r="I17" s="1838"/>
      <c r="J17" s="1838"/>
    </row>
    <row r="18" spans="1:20" ht="12" customHeight="1">
      <c r="A18" s="1830" t="s">
        <v>1757</v>
      </c>
      <c r="B18" s="1218">
        <v>220.26572530686298</v>
      </c>
      <c r="C18" s="1652">
        <v>217.84793805469099</v>
      </c>
      <c r="D18" s="519">
        <v>214.22074014100099</v>
      </c>
      <c r="E18" s="519">
        <v>211.65229958790002</v>
      </c>
      <c r="F18" s="519">
        <v>209.55912486803913</v>
      </c>
      <c r="G18" s="519">
        <v>207.19451712905538</v>
      </c>
      <c r="H18" s="519">
        <v>206.08846642529997</v>
      </c>
      <c r="I18" s="519">
        <v>203.3170132493</v>
      </c>
      <c r="J18" s="519">
        <v>200.3074341206185</v>
      </c>
    </row>
    <row r="19" spans="1:20" ht="12" customHeight="1">
      <c r="A19" s="1830" t="s">
        <v>1756</v>
      </c>
      <c r="B19" s="1218">
        <v>172.83794938395098</v>
      </c>
      <c r="C19" s="1652">
        <v>175.41570386679399</v>
      </c>
      <c r="D19" s="519">
        <v>170.350386590055</v>
      </c>
      <c r="E19" s="519">
        <v>166.892449113</v>
      </c>
      <c r="F19" s="519">
        <v>169.34187837370433</v>
      </c>
      <c r="G19" s="519">
        <v>164.25039184307496</v>
      </c>
      <c r="H19" s="519">
        <v>153.40781806330006</v>
      </c>
      <c r="I19" s="519">
        <v>152.1229171633</v>
      </c>
      <c r="J19" s="519">
        <v>149.40514878486744</v>
      </c>
    </row>
    <row r="20" spans="1:20" ht="12" customHeight="1">
      <c r="A20" s="1830" t="s">
        <v>649</v>
      </c>
      <c r="B20" s="1218">
        <v>64.070817549076594</v>
      </c>
      <c r="C20" s="1652">
        <v>61.562539008500302</v>
      </c>
      <c r="D20" s="519">
        <v>60.716617627065197</v>
      </c>
      <c r="E20" s="519">
        <v>52.466921889304288</v>
      </c>
      <c r="F20" s="519">
        <v>53.77019962258403</v>
      </c>
      <c r="G20" s="519">
        <v>50.557868757917412</v>
      </c>
      <c r="H20" s="519">
        <v>47.913866086299848</v>
      </c>
      <c r="I20" s="519">
        <v>45.439328800120293</v>
      </c>
      <c r="J20" s="519">
        <v>42.723566507159838</v>
      </c>
    </row>
    <row r="21" spans="1:20" ht="12" customHeight="1">
      <c r="A21" s="1830" t="s">
        <v>1762</v>
      </c>
      <c r="B21" s="1218">
        <v>20.9584985692895</v>
      </c>
      <c r="C21" s="1652">
        <v>21.619569251809899</v>
      </c>
      <c r="D21" s="519">
        <v>20.992880648351601</v>
      </c>
      <c r="E21" s="519">
        <v>21.567311</v>
      </c>
      <c r="F21" s="519">
        <v>20.03525096739131</v>
      </c>
      <c r="G21" s="519">
        <v>19.909980999999995</v>
      </c>
      <c r="H21" s="519">
        <v>19.77946174725275</v>
      </c>
      <c r="I21" s="519">
        <v>20.149560999999999</v>
      </c>
      <c r="J21" s="519">
        <v>19.516350010869552</v>
      </c>
    </row>
    <row r="22" spans="1:20" ht="7.5" customHeight="1">
      <c r="A22" s="1845"/>
      <c r="B22" s="1833"/>
      <c r="C22" s="1834"/>
      <c r="D22" s="1833"/>
      <c r="E22" s="1833"/>
      <c r="F22" s="1833"/>
      <c r="G22" s="1833"/>
      <c r="H22" s="1833"/>
      <c r="I22" s="1833"/>
      <c r="J22" s="1833"/>
    </row>
    <row r="23" spans="1:20" ht="12" customHeight="1">
      <c r="A23" s="1839" t="s">
        <v>1151</v>
      </c>
      <c r="B23" s="1836"/>
      <c r="C23" s="1837"/>
      <c r="D23" s="1838"/>
      <c r="E23" s="1838"/>
      <c r="F23" s="1838"/>
      <c r="G23" s="1838"/>
      <c r="H23" s="1838"/>
      <c r="I23" s="1838"/>
      <c r="J23" s="1838"/>
    </row>
    <row r="24" spans="1:20" s="796" customFormat="1" ht="12" customHeight="1">
      <c r="A24" s="1831" t="s">
        <v>1153</v>
      </c>
      <c r="B24" s="1218">
        <v>39.2006281744397</v>
      </c>
      <c r="C24" s="1652">
        <v>38.002635228118997</v>
      </c>
      <c r="D24" s="519">
        <v>39.913875863477799</v>
      </c>
      <c r="E24" s="519">
        <v>39.533470169564289</v>
      </c>
      <c r="F24" s="519">
        <v>38.12455769871228</v>
      </c>
      <c r="G24" s="519">
        <v>41.619245670413569</v>
      </c>
      <c r="H24" s="519">
        <v>43.533626370238878</v>
      </c>
      <c r="I24" s="519">
        <v>44.269352719373153</v>
      </c>
      <c r="J24" s="519">
        <v>45.069249556906591</v>
      </c>
    </row>
    <row r="25" spans="1:20" s="796" customFormat="1" ht="12" customHeight="1">
      <c r="A25" s="1831" t="s">
        <v>1155</v>
      </c>
      <c r="B25" s="1218">
        <v>78.467927383237395</v>
      </c>
      <c r="C25" s="1652">
        <v>80.522085925254402</v>
      </c>
      <c r="D25" s="519">
        <v>79.520958838032897</v>
      </c>
      <c r="E25" s="519">
        <v>78.852178520124681</v>
      </c>
      <c r="F25" s="519">
        <v>80.808639795733129</v>
      </c>
      <c r="G25" s="519">
        <v>79.27352234942019</v>
      </c>
      <c r="H25" s="519">
        <v>74.43784735954894</v>
      </c>
      <c r="I25" s="519">
        <v>74.820554724937054</v>
      </c>
      <c r="J25" s="519">
        <v>74.587920034410999</v>
      </c>
    </row>
    <row r="26" spans="1:20" s="796" customFormat="1" ht="12" customHeight="1">
      <c r="A26" s="1832" t="s">
        <v>1759</v>
      </c>
      <c r="B26" s="1278">
        <v>12.810646351024499</v>
      </c>
      <c r="C26" s="797">
        <v>14.0262863935084</v>
      </c>
      <c r="D26" s="797">
        <v>12.1632245889092</v>
      </c>
      <c r="E26" s="797">
        <v>11.922095673287428</v>
      </c>
      <c r="F26" s="797">
        <v>12.351975761399551</v>
      </c>
      <c r="G26" s="797">
        <v>13.256284705830405</v>
      </c>
      <c r="H26" s="797">
        <v>11.693291218261955</v>
      </c>
      <c r="I26" s="797">
        <v>12.413205165824982</v>
      </c>
      <c r="J26" s="797">
        <v>11.745266181011676</v>
      </c>
    </row>
    <row r="27" spans="1:20" ht="7.5" customHeight="1"/>
    <row r="28" spans="1:20" ht="21.75" customHeight="1">
      <c r="A28" s="2519" t="s">
        <v>1433</v>
      </c>
      <c r="B28" s="2519"/>
      <c r="C28" s="2519"/>
      <c r="D28" s="2519"/>
      <c r="E28" s="2519"/>
      <c r="F28" s="2519"/>
      <c r="G28" s="2519"/>
      <c r="H28" s="2519"/>
      <c r="I28" s="2519"/>
      <c r="J28" s="2519"/>
    </row>
    <row r="29" spans="1:20" ht="12.75" customHeight="1">
      <c r="A29" s="2528" t="s">
        <v>1753</v>
      </c>
      <c r="B29" s="2528"/>
      <c r="C29" s="2528"/>
      <c r="D29" s="2528"/>
      <c r="E29" s="2528"/>
      <c r="F29" s="2528"/>
      <c r="G29" s="2528"/>
      <c r="H29" s="2528"/>
      <c r="I29" s="2528"/>
      <c r="J29" s="2528"/>
      <c r="M29" s="2265"/>
    </row>
    <row r="30" spans="1:20" ht="20.25" customHeight="1">
      <c r="A30" s="2528" t="s">
        <v>1761</v>
      </c>
      <c r="B30" s="2528"/>
      <c r="C30" s="2528"/>
      <c r="D30" s="2528"/>
      <c r="E30" s="2528"/>
      <c r="F30" s="2528"/>
      <c r="G30" s="2528"/>
      <c r="H30" s="2528"/>
      <c r="I30" s="2528"/>
      <c r="J30" s="2528"/>
    </row>
    <row r="31" spans="1:20" s="1813" customFormat="1" ht="10.5" customHeight="1">
      <c r="A31" s="2672" t="s">
        <v>1758</v>
      </c>
      <c r="B31" s="2672"/>
      <c r="C31" s="2672"/>
      <c r="D31" s="2672"/>
      <c r="E31" s="2672"/>
      <c r="F31" s="2672"/>
      <c r="G31" s="2672"/>
      <c r="H31" s="2672"/>
      <c r="I31" s="2672"/>
      <c r="J31" s="2672"/>
      <c r="K31" s="1893"/>
      <c r="L31" s="1893"/>
      <c r="M31" s="1893"/>
      <c r="N31" s="1893"/>
      <c r="O31" s="1893"/>
      <c r="P31" s="1811"/>
      <c r="Q31" s="1811"/>
      <c r="R31" s="1811"/>
      <c r="S31" s="1811"/>
      <c r="T31" s="1812"/>
    </row>
    <row r="32" spans="1:20" ht="12.75" customHeight="1">
      <c r="A32" s="2528" t="s">
        <v>1760</v>
      </c>
      <c r="B32" s="2528"/>
      <c r="C32" s="2528"/>
      <c r="D32" s="2528"/>
      <c r="E32" s="2528"/>
      <c r="F32" s="2528"/>
      <c r="G32" s="2528"/>
      <c r="H32" s="2528"/>
      <c r="I32" s="2528"/>
      <c r="J32" s="2528"/>
    </row>
    <row r="33" spans="1:15" s="596" customFormat="1" ht="22.5" customHeight="1">
      <c r="A33" s="704"/>
      <c r="B33" s="705"/>
      <c r="C33" s="705"/>
      <c r="D33" s="705"/>
      <c r="E33" s="705"/>
      <c r="F33" s="705"/>
      <c r="G33" s="784"/>
      <c r="H33" s="705"/>
      <c r="I33" s="705"/>
      <c r="J33" s="705"/>
    </row>
    <row r="34" spans="1:15" s="583" customFormat="1" ht="18.75" customHeight="1">
      <c r="A34" s="706" t="s">
        <v>1196</v>
      </c>
    </row>
    <row r="35" spans="1:15" s="1707" customFormat="1" ht="21.75" customHeight="1">
      <c r="A35" s="1887"/>
      <c r="B35" s="1887"/>
      <c r="C35" s="1887"/>
      <c r="D35" s="1887"/>
      <c r="E35" s="1887"/>
      <c r="F35" s="1887"/>
      <c r="G35" s="1887"/>
      <c r="H35" s="1887"/>
      <c r="I35" s="1887"/>
      <c r="J35" s="1887"/>
      <c r="K35" s="1895"/>
      <c r="L35" s="1891"/>
    </row>
    <row r="36" spans="1:15" s="1707" customFormat="1" ht="21.75" customHeight="1">
      <c r="A36" s="1887"/>
      <c r="B36" s="1887"/>
      <c r="C36" s="1887"/>
      <c r="D36" s="1887"/>
      <c r="E36" s="1887"/>
      <c r="F36" s="1887"/>
      <c r="G36" s="1887"/>
      <c r="H36" s="1887"/>
      <c r="I36" s="1887"/>
      <c r="J36" s="1887"/>
      <c r="L36" s="1891"/>
    </row>
    <row r="37" spans="1:15" s="1707" customFormat="1" ht="21.75" customHeight="1">
      <c r="A37" s="1887"/>
      <c r="B37" s="1887"/>
      <c r="C37" s="1887"/>
      <c r="D37" s="1887"/>
      <c r="E37" s="1887"/>
      <c r="F37" s="1887"/>
      <c r="G37" s="1887"/>
      <c r="H37" s="1887"/>
      <c r="I37" s="1887"/>
      <c r="J37" s="1887"/>
      <c r="L37" s="1891"/>
    </row>
    <row r="38" spans="1:15" s="1707" customFormat="1" ht="21.75" customHeight="1">
      <c r="A38" s="1887"/>
      <c r="B38" s="1887"/>
      <c r="C38" s="1887"/>
      <c r="D38" s="1887"/>
      <c r="E38" s="1887"/>
      <c r="F38" s="1887"/>
      <c r="G38" s="1887"/>
      <c r="H38" s="1887"/>
      <c r="I38" s="1887"/>
      <c r="J38" s="1887"/>
      <c r="L38" s="1891"/>
    </row>
    <row r="39" spans="1:15" s="1707" customFormat="1" ht="21.75" customHeight="1">
      <c r="A39" s="1887"/>
      <c r="B39" s="1887"/>
      <c r="C39" s="1887"/>
      <c r="D39" s="1887"/>
      <c r="E39" s="1887"/>
      <c r="F39" s="1887"/>
      <c r="G39" s="1887"/>
      <c r="H39" s="1887"/>
      <c r="I39" s="1887"/>
      <c r="J39" s="1887"/>
      <c r="L39" s="1891"/>
    </row>
    <row r="40" spans="1:15" s="1707" customFormat="1" ht="21.75" customHeight="1">
      <c r="A40" s="1887"/>
      <c r="B40" s="1887"/>
      <c r="C40" s="1887"/>
      <c r="D40" s="1887"/>
      <c r="E40" s="1887"/>
      <c r="F40" s="1887"/>
      <c r="G40" s="1887"/>
      <c r="H40" s="1887"/>
      <c r="I40" s="1887"/>
      <c r="J40" s="1887"/>
      <c r="L40" s="1891"/>
    </row>
    <row r="41" spans="1:15" s="1707" customFormat="1" ht="21.75" customHeight="1">
      <c r="A41" s="1887"/>
      <c r="B41" s="1887"/>
      <c r="C41" s="1887"/>
      <c r="D41" s="1887"/>
      <c r="E41" s="1887"/>
      <c r="F41" s="1887"/>
      <c r="G41" s="1887"/>
      <c r="H41" s="1887"/>
      <c r="I41" s="1887"/>
      <c r="J41" s="1887"/>
      <c r="L41" s="1891"/>
    </row>
    <row r="42" spans="1:15" s="1707" customFormat="1" ht="21.75" customHeight="1">
      <c r="A42" s="1887"/>
      <c r="B42" s="1887"/>
      <c r="C42" s="1887"/>
      <c r="D42" s="1887"/>
      <c r="E42" s="1887"/>
      <c r="F42" s="1887"/>
      <c r="G42" s="1887"/>
      <c r="H42" s="1887"/>
      <c r="I42" s="1887"/>
      <c r="J42" s="1887"/>
      <c r="L42" s="1891"/>
    </row>
    <row r="43" spans="1:15" s="1707" customFormat="1" ht="21.75" customHeight="1">
      <c r="A43" s="1887"/>
      <c r="B43" s="1887"/>
      <c r="C43" s="1887"/>
      <c r="D43" s="1887"/>
      <c r="E43" s="1887"/>
      <c r="F43" s="1887"/>
      <c r="G43" s="1887"/>
      <c r="H43" s="1887"/>
      <c r="I43" s="1887"/>
      <c r="J43" s="1887"/>
      <c r="L43" s="1891"/>
    </row>
    <row r="44" spans="1:15" s="1707" customFormat="1" ht="21.75" customHeight="1">
      <c r="A44" s="1887"/>
      <c r="B44" s="1887"/>
      <c r="C44" s="1887"/>
      <c r="D44" s="1887"/>
      <c r="E44" s="1887"/>
      <c r="F44" s="1887"/>
      <c r="G44" s="1887"/>
      <c r="H44" s="1887"/>
      <c r="I44" s="1887"/>
      <c r="J44" s="1887"/>
      <c r="L44" s="1891"/>
    </row>
    <row r="45" spans="1:15" s="1707" customFormat="1" ht="21.75" customHeight="1">
      <c r="A45" s="1896"/>
      <c r="B45" s="1896"/>
      <c r="C45" s="1896"/>
      <c r="D45" s="1896"/>
      <c r="E45" s="1896"/>
      <c r="F45" s="1896"/>
      <c r="G45" s="1896"/>
      <c r="H45" s="1896"/>
      <c r="I45" s="1896"/>
      <c r="J45" s="1896"/>
      <c r="L45" s="1891"/>
    </row>
    <row r="46" spans="1:15" s="1707" customFormat="1" ht="21.75" customHeight="1">
      <c r="A46" s="1896"/>
      <c r="B46" s="1896"/>
      <c r="C46" s="1896"/>
      <c r="D46" s="1896"/>
      <c r="E46" s="1896"/>
      <c r="F46" s="1896"/>
      <c r="G46" s="1896"/>
      <c r="H46" s="1896"/>
      <c r="I46" s="1896"/>
      <c r="J46" s="1896"/>
      <c r="L46" s="1891"/>
    </row>
    <row r="47" spans="1:15" s="1707" customFormat="1" ht="13.5" customHeight="1">
      <c r="A47" s="1887"/>
      <c r="B47" s="1887"/>
      <c r="C47" s="1887"/>
      <c r="D47" s="1887"/>
      <c r="E47" s="1887"/>
      <c r="F47" s="1887"/>
      <c r="G47" s="1887"/>
      <c r="H47" s="1887"/>
      <c r="I47" s="1887"/>
      <c r="J47" s="1887"/>
      <c r="L47" s="1891"/>
    </row>
    <row r="48" spans="1:15" s="292" customFormat="1" ht="12.75" customHeight="1">
      <c r="A48" s="2528" t="s">
        <v>1185</v>
      </c>
      <c r="B48" s="2528"/>
      <c r="C48" s="2528"/>
      <c r="D48" s="2528"/>
      <c r="E48" s="2528"/>
      <c r="F48" s="2528"/>
      <c r="G48" s="2528"/>
      <c r="H48" s="2528"/>
      <c r="I48" s="2528"/>
      <c r="J48" s="2528"/>
      <c r="K48" s="1888"/>
      <c r="L48" s="1888"/>
      <c r="M48" s="1888"/>
      <c r="N48" s="1888"/>
      <c r="O48" s="1888"/>
    </row>
    <row r="49" spans="1:15" s="292" customFormat="1" ht="12.75" customHeight="1">
      <c r="A49" s="1886"/>
      <c r="B49" s="1886"/>
      <c r="C49" s="1886"/>
      <c r="D49" s="1886"/>
      <c r="E49" s="1886"/>
      <c r="F49" s="1886"/>
      <c r="G49" s="1886"/>
      <c r="H49" s="1886"/>
      <c r="I49" s="1886"/>
      <c r="J49" s="1886"/>
      <c r="K49" s="1888"/>
      <c r="L49" s="1888"/>
      <c r="M49" s="1888"/>
      <c r="N49" s="1888"/>
      <c r="O49" s="1888"/>
    </row>
    <row r="50" spans="1:15" s="583" customFormat="1" ht="18.75" customHeight="1">
      <c r="A50" s="706" t="s">
        <v>1831</v>
      </c>
    </row>
    <row r="51" spans="1:15" s="292" customFormat="1" ht="12.75" customHeight="1">
      <c r="A51" s="1886"/>
      <c r="B51" s="1886"/>
      <c r="C51" s="1886"/>
      <c r="D51" s="1886"/>
      <c r="E51" s="1886"/>
      <c r="F51" s="1886"/>
      <c r="G51" s="1886"/>
      <c r="H51" s="1886"/>
      <c r="I51" s="1886"/>
      <c r="J51" s="1886"/>
      <c r="K51" s="1888"/>
      <c r="L51" s="1888"/>
      <c r="M51" s="1888"/>
      <c r="N51" s="1888"/>
      <c r="O51" s="1888"/>
    </row>
    <row r="52" spans="1:15" s="292" customFormat="1" ht="12.75" customHeight="1">
      <c r="A52" s="1886"/>
      <c r="B52" s="1886"/>
      <c r="C52" s="1886"/>
      <c r="D52" s="1886"/>
      <c r="E52" s="1886"/>
      <c r="F52" s="1886"/>
      <c r="G52" s="1886"/>
      <c r="H52" s="1886"/>
      <c r="I52" s="1886"/>
      <c r="J52" s="1886"/>
      <c r="K52" s="1888"/>
      <c r="L52" s="1888"/>
      <c r="M52" s="1888"/>
      <c r="N52" s="1888"/>
      <c r="O52" s="1888"/>
    </row>
    <row r="53" spans="1:15" s="292" customFormat="1" ht="12.75" customHeight="1">
      <c r="A53" s="1886"/>
      <c r="B53" s="1886"/>
      <c r="C53" s="1886"/>
      <c r="D53" s="1886"/>
      <c r="E53" s="1886"/>
      <c r="F53" s="1886"/>
      <c r="G53" s="1886"/>
      <c r="H53" s="1886"/>
      <c r="I53" s="1886"/>
      <c r="J53" s="1886"/>
      <c r="K53" s="1888"/>
      <c r="L53" s="1888"/>
      <c r="M53" s="1888"/>
      <c r="N53" s="1888"/>
      <c r="O53" s="1888"/>
    </row>
    <row r="54" spans="1:15" s="292" customFormat="1" ht="12.75" customHeight="1">
      <c r="A54" s="1886"/>
      <c r="B54" s="1886"/>
      <c r="C54" s="1886"/>
      <c r="D54" s="1886"/>
      <c r="E54" s="1886"/>
      <c r="F54" s="1886"/>
      <c r="G54" s="1886"/>
      <c r="H54" s="1886"/>
      <c r="I54" s="1886"/>
      <c r="J54" s="1886"/>
      <c r="K54" s="1888"/>
      <c r="L54" s="1888"/>
      <c r="M54" s="1888"/>
      <c r="N54" s="1888"/>
      <c r="O54" s="1888"/>
    </row>
    <row r="55" spans="1:15" s="292" customFormat="1" ht="12.75" customHeight="1">
      <c r="A55" s="1886"/>
      <c r="B55" s="1886"/>
      <c r="C55" s="1886"/>
      <c r="D55" s="1886"/>
      <c r="E55" s="1886"/>
      <c r="F55" s="1886"/>
      <c r="G55" s="1886"/>
      <c r="H55" s="1886"/>
      <c r="I55" s="1886"/>
      <c r="J55" s="1886"/>
      <c r="K55" s="1888"/>
      <c r="L55" s="1888"/>
      <c r="M55" s="1888"/>
      <c r="N55" s="1888"/>
      <c r="O55" s="1888"/>
    </row>
    <row r="56" spans="1:15" s="292" customFormat="1" ht="12.75" customHeight="1">
      <c r="A56" s="1886"/>
      <c r="B56" s="1886"/>
      <c r="C56" s="1886"/>
      <c r="D56" s="1886"/>
      <c r="E56" s="1886"/>
      <c r="F56" s="1886"/>
      <c r="G56" s="1886"/>
      <c r="H56" s="1886"/>
      <c r="I56" s="1886"/>
      <c r="J56" s="1886"/>
      <c r="K56" s="1888"/>
      <c r="L56" s="1888"/>
      <c r="M56" s="1888"/>
      <c r="N56" s="1888"/>
      <c r="O56" s="1888"/>
    </row>
    <row r="57" spans="1:15" s="292" customFormat="1" ht="12.75" customHeight="1">
      <c r="A57" s="1886"/>
      <c r="B57" s="1886"/>
      <c r="C57" s="1886"/>
      <c r="D57" s="1886"/>
      <c r="E57" s="1886"/>
      <c r="F57" s="1886"/>
      <c r="G57" s="1886"/>
      <c r="H57" s="1886"/>
      <c r="I57" s="1886"/>
      <c r="J57" s="1886"/>
      <c r="K57" s="1888"/>
      <c r="L57" s="1888"/>
      <c r="M57" s="1888"/>
      <c r="N57" s="1888"/>
      <c r="O57" s="1888"/>
    </row>
    <row r="58" spans="1:15" s="292" customFormat="1" ht="12.75" customHeight="1">
      <c r="A58" s="1886"/>
      <c r="B58" s="1886"/>
      <c r="C58" s="1886"/>
      <c r="D58" s="1886"/>
      <c r="E58" s="1886"/>
      <c r="F58" s="1886"/>
      <c r="G58" s="1886"/>
      <c r="H58" s="1886"/>
      <c r="I58" s="1886"/>
      <c r="J58" s="1886"/>
      <c r="K58" s="1888"/>
      <c r="L58" s="1888"/>
      <c r="M58" s="1888"/>
      <c r="N58" s="1888"/>
      <c r="O58" s="1888"/>
    </row>
    <row r="59" spans="1:15" s="292" customFormat="1" ht="12.75" customHeight="1">
      <c r="A59" s="1886"/>
      <c r="B59" s="1886"/>
      <c r="C59" s="1886"/>
      <c r="D59" s="1886"/>
      <c r="E59" s="1886"/>
      <c r="F59" s="1886"/>
      <c r="G59" s="1886"/>
      <c r="H59" s="1886"/>
      <c r="I59" s="1886"/>
      <c r="J59" s="1886"/>
      <c r="K59" s="1888"/>
      <c r="L59" s="1888"/>
      <c r="M59" s="1888"/>
      <c r="N59" s="1888"/>
      <c r="O59" s="1888"/>
    </row>
    <row r="60" spans="1:15" s="292" customFormat="1" ht="12.75" customHeight="1">
      <c r="A60" s="1886"/>
      <c r="B60" s="1886"/>
      <c r="C60" s="1886"/>
      <c r="D60" s="1886"/>
      <c r="E60" s="1886"/>
      <c r="F60" s="1886"/>
      <c r="G60" s="1886"/>
      <c r="H60" s="1886"/>
      <c r="I60" s="1886"/>
      <c r="J60" s="1886"/>
      <c r="K60" s="1888"/>
      <c r="L60" s="1888"/>
      <c r="M60" s="1888"/>
      <c r="N60" s="1888"/>
      <c r="O60" s="1888"/>
    </row>
    <row r="61" spans="1:15" s="292" customFormat="1" ht="12.75" customHeight="1">
      <c r="A61" s="1886"/>
      <c r="B61" s="1886"/>
      <c r="C61" s="1886"/>
      <c r="D61" s="1886"/>
      <c r="E61" s="1886"/>
      <c r="F61" s="1886"/>
      <c r="G61" s="1886"/>
      <c r="H61" s="1886"/>
      <c r="I61" s="1886"/>
      <c r="J61" s="1886"/>
      <c r="K61" s="1888"/>
      <c r="L61" s="1888"/>
      <c r="M61" s="1888"/>
      <c r="N61" s="1888"/>
      <c r="O61" s="1888"/>
    </row>
    <row r="62" spans="1:15" s="292" customFormat="1" ht="12.75" customHeight="1">
      <c r="A62" s="1886"/>
      <c r="B62" s="1886"/>
      <c r="C62" s="1886"/>
      <c r="D62" s="1886"/>
      <c r="E62" s="1886"/>
      <c r="F62" s="1886"/>
      <c r="G62" s="1886"/>
      <c r="H62" s="1886"/>
      <c r="I62" s="1886"/>
      <c r="J62" s="1886"/>
      <c r="K62" s="1888"/>
      <c r="L62" s="1888"/>
      <c r="M62" s="1888"/>
      <c r="N62" s="1888"/>
      <c r="O62" s="1888"/>
    </row>
    <row r="63" spans="1:15" s="292" customFormat="1" ht="12.75" customHeight="1">
      <c r="A63" s="1886"/>
      <c r="B63" s="1886"/>
      <c r="C63" s="1886"/>
      <c r="D63" s="1886"/>
      <c r="E63" s="1886"/>
      <c r="F63" s="1886"/>
      <c r="G63" s="1886"/>
      <c r="H63" s="1886"/>
      <c r="I63" s="1886"/>
      <c r="J63" s="1886"/>
      <c r="K63" s="1888"/>
      <c r="L63" s="1888"/>
      <c r="M63" s="1888"/>
      <c r="N63" s="1888"/>
      <c r="O63" s="1888"/>
    </row>
    <row r="64" spans="1:15" s="292" customFormat="1" ht="12.75" customHeight="1">
      <c r="A64" s="1886"/>
      <c r="B64" s="1886"/>
      <c r="C64" s="1886"/>
      <c r="D64" s="1886"/>
      <c r="E64" s="1886"/>
      <c r="F64" s="1886"/>
      <c r="G64" s="1886"/>
      <c r="H64" s="1886"/>
      <c r="I64" s="1886"/>
      <c r="J64" s="1886"/>
      <c r="K64" s="1888"/>
      <c r="L64" s="1888"/>
      <c r="M64" s="1888"/>
      <c r="N64" s="1888"/>
      <c r="O64" s="1888"/>
    </row>
    <row r="65" spans="1:15" s="292" customFormat="1" ht="12.75" customHeight="1">
      <c r="A65" s="1886"/>
      <c r="B65" s="1886"/>
      <c r="C65" s="1886"/>
      <c r="D65" s="1886"/>
      <c r="E65" s="1886"/>
      <c r="F65" s="1886"/>
      <c r="G65" s="1886"/>
      <c r="H65" s="1886"/>
      <c r="I65" s="1886"/>
      <c r="J65" s="1886"/>
      <c r="K65" s="1888"/>
      <c r="L65" s="1888"/>
      <c r="M65" s="1888"/>
      <c r="N65" s="1888"/>
      <c r="O65" s="1888"/>
    </row>
    <row r="66" spans="1:15" s="292" customFormat="1" ht="12.75" customHeight="1">
      <c r="A66" s="1886"/>
      <c r="B66" s="1886"/>
      <c r="C66" s="1886"/>
      <c r="D66" s="1886"/>
      <c r="E66" s="1886"/>
      <c r="F66" s="1886"/>
      <c r="G66" s="1886"/>
      <c r="H66" s="1886"/>
      <c r="I66" s="1886"/>
      <c r="J66" s="1886"/>
      <c r="K66" s="1888"/>
      <c r="L66" s="1888"/>
      <c r="M66" s="1888"/>
      <c r="N66" s="1888"/>
      <c r="O66" s="1888"/>
    </row>
    <row r="67" spans="1:15" s="292" customFormat="1" ht="12.75" customHeight="1">
      <c r="A67" s="1886"/>
      <c r="B67" s="1886"/>
      <c r="C67" s="1886"/>
      <c r="D67" s="1886"/>
      <c r="E67" s="1886"/>
      <c r="F67" s="1886"/>
      <c r="G67" s="1886"/>
      <c r="H67" s="1886"/>
      <c r="I67" s="1886"/>
      <c r="J67" s="1886"/>
      <c r="K67" s="1888"/>
      <c r="L67" s="1888"/>
      <c r="M67" s="1888"/>
      <c r="N67" s="1888"/>
      <c r="O67" s="1888"/>
    </row>
    <row r="68" spans="1:15" s="292" customFormat="1" ht="12.75" customHeight="1">
      <c r="A68" s="1886"/>
      <c r="B68" s="1886"/>
      <c r="C68" s="1886"/>
      <c r="D68" s="1886"/>
      <c r="E68" s="1886"/>
      <c r="F68" s="1886"/>
      <c r="G68" s="1886"/>
      <c r="H68" s="1886"/>
      <c r="I68" s="1886"/>
      <c r="J68" s="1886"/>
      <c r="K68" s="1888"/>
      <c r="L68" s="1888"/>
      <c r="M68" s="1888"/>
      <c r="N68" s="1888"/>
      <c r="O68" s="1888"/>
    </row>
    <row r="69" spans="1:15" ht="19.5" customHeight="1"/>
    <row r="70" spans="1:15" s="583" customFormat="1" ht="18.75" customHeight="1">
      <c r="A70" s="706" t="s">
        <v>1425</v>
      </c>
    </row>
    <row r="71" spans="1:15" s="583" customFormat="1" ht="7.5" customHeight="1"/>
    <row r="72" spans="1:15" s="574" customFormat="1" ht="13.5" customHeight="1">
      <c r="A72" s="580"/>
      <c r="B72" s="1126" t="s">
        <v>1814</v>
      </c>
      <c r="C72" s="302" t="s">
        <v>1745</v>
      </c>
      <c r="D72" s="798" t="s">
        <v>1660</v>
      </c>
      <c r="E72" s="798" t="s">
        <v>1362</v>
      </c>
      <c r="F72" s="798" t="s">
        <v>1322</v>
      </c>
      <c r="G72" s="798" t="s">
        <v>1246</v>
      </c>
      <c r="H72" s="798" t="s">
        <v>1146</v>
      </c>
      <c r="I72" s="798" t="s">
        <v>1099</v>
      </c>
      <c r="J72" s="798" t="s">
        <v>972</v>
      </c>
      <c r="L72" s="785"/>
    </row>
    <row r="73" spans="1:15" s="574" customFormat="1" ht="13.5" customHeight="1">
      <c r="A73" s="799" t="s">
        <v>657</v>
      </c>
      <c r="B73" s="1283"/>
      <c r="C73" s="798"/>
      <c r="D73" s="798"/>
      <c r="E73" s="798"/>
      <c r="F73" s="798"/>
      <c r="G73" s="798"/>
      <c r="H73" s="798"/>
      <c r="I73" s="798"/>
      <c r="J73" s="798"/>
      <c r="L73" s="785"/>
    </row>
    <row r="74" spans="1:15" s="517" customFormat="1" ht="12" customHeight="1">
      <c r="A74" s="800" t="s">
        <v>1422</v>
      </c>
      <c r="B74" s="1208">
        <v>217.55126648646015</v>
      </c>
      <c r="C74" s="627">
        <v>214.40672051251812</v>
      </c>
      <c r="D74" s="792">
        <v>211.719621341221</v>
      </c>
      <c r="E74" s="792">
        <v>208.93745324050002</v>
      </c>
      <c r="F74" s="792">
        <v>206.694674139592</v>
      </c>
      <c r="G74" s="792">
        <v>204.346486282716</v>
      </c>
      <c r="H74" s="792">
        <v>203.07522035577603</v>
      </c>
      <c r="I74" s="792">
        <v>200.44382852300001</v>
      </c>
      <c r="J74" s="792">
        <v>197.436513955338</v>
      </c>
    </row>
    <row r="75" spans="1:15" s="517" customFormat="1" ht="12" customHeight="1">
      <c r="A75" s="800" t="s">
        <v>1423</v>
      </c>
      <c r="B75" s="1208">
        <v>171.92622501568977</v>
      </c>
      <c r="C75" s="627">
        <v>174.64943844658688</v>
      </c>
      <c r="D75" s="792">
        <v>169.82199430773602</v>
      </c>
      <c r="E75" s="792">
        <v>166.65319558500002</v>
      </c>
      <c r="F75" s="792">
        <v>167.76114744048701</v>
      </c>
      <c r="G75" s="792">
        <v>163.04406655075999</v>
      </c>
      <c r="H75" s="792">
        <v>152.63200948900302</v>
      </c>
      <c r="I75" s="792">
        <v>151.81623501429999</v>
      </c>
      <c r="J75" s="792">
        <v>147.81578806882399</v>
      </c>
    </row>
    <row r="76" spans="1:15" s="574" customFormat="1" ht="13.5" customHeight="1">
      <c r="A76" s="799" t="s">
        <v>658</v>
      </c>
      <c r="B76" s="1283"/>
      <c r="C76" s="798"/>
      <c r="D76" s="798"/>
      <c r="E76" s="798"/>
      <c r="F76" s="798"/>
      <c r="G76" s="798"/>
      <c r="H76" s="798"/>
      <c r="I76" s="798"/>
      <c r="J76" s="798"/>
      <c r="L76" s="785"/>
    </row>
    <row r="77" spans="1:15" s="517" customFormat="1" ht="12" customHeight="1">
      <c r="A77" s="800" t="s">
        <v>1798</v>
      </c>
      <c r="B77" s="1208">
        <v>1290.7021399999996</v>
      </c>
      <c r="C77" s="627">
        <v>1303.282474798629</v>
      </c>
      <c r="D77" s="792">
        <v>1294.8484720754232</v>
      </c>
      <c r="E77" s="792">
        <v>1286.5869331259473</v>
      </c>
      <c r="F77" s="792">
        <v>1312.1337948296587</v>
      </c>
      <c r="G77" s="792">
        <v>1289.1342807818774</v>
      </c>
      <c r="H77" s="792">
        <v>1294.1013104158374</v>
      </c>
      <c r="I77" s="792">
        <v>1294.1306856547346</v>
      </c>
      <c r="J77" s="792">
        <v>1350.2941492460932</v>
      </c>
    </row>
    <row r="78" spans="1:15" s="517" customFormat="1" ht="12" customHeight="1">
      <c r="A78" s="801" t="s">
        <v>514</v>
      </c>
      <c r="B78" s="1206">
        <v>167.66848000000005</v>
      </c>
      <c r="C78" s="626">
        <v>147.12535899999997</v>
      </c>
      <c r="D78" s="788">
        <v>76.628574999999998</v>
      </c>
      <c r="E78" s="788">
        <v>65.261296000000002</v>
      </c>
      <c r="F78" s="788">
        <v>22.231048999999999</v>
      </c>
      <c r="G78" s="788">
        <v>-7.9197150000000001</v>
      </c>
      <c r="H78" s="788">
        <v>-38.112575</v>
      </c>
      <c r="I78" s="788">
        <v>-60.874908000000005</v>
      </c>
      <c r="J78" s="788">
        <v>-56.560755</v>
      </c>
    </row>
    <row r="79" spans="1:15" s="574" customFormat="1" ht="13.5" customHeight="1">
      <c r="A79" s="799" t="s">
        <v>659</v>
      </c>
      <c r="B79" s="1283"/>
      <c r="C79" s="798"/>
      <c r="D79" s="798"/>
      <c r="E79" s="798"/>
      <c r="F79" s="798"/>
      <c r="G79" s="798"/>
      <c r="H79" s="798"/>
      <c r="I79" s="798"/>
      <c r="J79" s="798"/>
      <c r="L79" s="785"/>
    </row>
    <row r="80" spans="1:15" s="517" customFormat="1" ht="12" customHeight="1">
      <c r="A80" s="800" t="s">
        <v>1798</v>
      </c>
      <c r="B80" s="1284">
        <v>2.3537994190706448</v>
      </c>
      <c r="C80" s="1680">
        <v>2.4115995735885098</v>
      </c>
      <c r="D80" s="802">
        <v>2.4530664467891028</v>
      </c>
      <c r="E80" s="802">
        <v>2.4973142456838882</v>
      </c>
      <c r="F80" s="802">
        <v>2.5185691065423299</v>
      </c>
      <c r="G80" s="802">
        <v>2.5028569018968749</v>
      </c>
      <c r="H80" s="802">
        <v>2.5560115734902205</v>
      </c>
      <c r="I80" s="802">
        <v>2.6183988454499851</v>
      </c>
      <c r="J80" s="802">
        <v>2.7133508177937804</v>
      </c>
    </row>
    <row r="81" spans="1:15" s="517" customFormat="1" ht="12" customHeight="1">
      <c r="A81" s="801" t="s">
        <v>514</v>
      </c>
      <c r="B81" s="1285">
        <v>0.3869139042077564</v>
      </c>
      <c r="C81" s="1681">
        <v>0.33421457013396944</v>
      </c>
      <c r="D81" s="803">
        <v>0.18098737652072552</v>
      </c>
      <c r="E81" s="803">
        <v>0.15881532341848345</v>
      </c>
      <c r="F81" s="803">
        <v>5.257431284583873E-2</v>
      </c>
      <c r="G81" s="803">
        <v>-1.9271236965946851E-2</v>
      </c>
      <c r="H81" s="803">
        <v>-0.10015534750363655</v>
      </c>
      <c r="I81" s="803">
        <v>-0.16261868917384159</v>
      </c>
      <c r="J81" s="803">
        <v>-0.1518096615294344</v>
      </c>
    </row>
    <row r="82" spans="1:15" ht="7.5" customHeight="1"/>
    <row r="83" spans="1:15" ht="21" customHeight="1">
      <c r="A83" s="2519" t="s">
        <v>1433</v>
      </c>
      <c r="B83" s="2519"/>
      <c r="C83" s="2519"/>
      <c r="D83" s="2519"/>
      <c r="E83" s="2519"/>
      <c r="F83" s="2519"/>
      <c r="G83" s="2519"/>
      <c r="H83" s="2519"/>
      <c r="I83" s="2519"/>
      <c r="J83" s="2519"/>
    </row>
    <row r="84" spans="1:15" ht="12.75" customHeight="1">
      <c r="A84" s="2528" t="s">
        <v>1424</v>
      </c>
      <c r="B84" s="2528"/>
      <c r="C84" s="2528"/>
      <c r="D84" s="2528"/>
      <c r="E84" s="2528"/>
      <c r="F84" s="2528"/>
      <c r="G84" s="2528"/>
      <c r="H84" s="2528"/>
      <c r="I84" s="2528"/>
      <c r="J84" s="2528"/>
    </row>
    <row r="85" spans="1:15" ht="12.75" customHeight="1">
      <c r="A85" s="2528" t="s">
        <v>1794</v>
      </c>
      <c r="B85" s="2528"/>
      <c r="C85" s="2528"/>
      <c r="D85" s="2528"/>
      <c r="E85" s="2528"/>
      <c r="F85" s="2528"/>
      <c r="G85" s="2528"/>
      <c r="H85" s="2528"/>
      <c r="I85" s="2528"/>
      <c r="J85" s="2528"/>
    </row>
    <row r="86" spans="1:15" s="292" customFormat="1" ht="12.75" customHeight="1">
      <c r="A86" s="1940"/>
      <c r="B86" s="1940"/>
      <c r="C86" s="1940"/>
      <c r="D86" s="1940"/>
      <c r="E86" s="1940"/>
      <c r="F86" s="1940"/>
      <c r="G86" s="1940"/>
      <c r="H86" s="1940"/>
      <c r="I86" s="1940"/>
      <c r="J86" s="1940"/>
      <c r="K86" s="1941"/>
      <c r="L86" s="1941"/>
      <c r="M86" s="1941"/>
      <c r="N86" s="1941"/>
      <c r="O86" s="1941"/>
    </row>
    <row r="87" spans="1:15" s="292" customFormat="1" ht="12.75" customHeight="1">
      <c r="A87" s="1940"/>
      <c r="B87" s="1940"/>
      <c r="C87" s="1940"/>
      <c r="D87" s="1940"/>
      <c r="E87" s="1940"/>
      <c r="F87" s="1940"/>
      <c r="G87" s="1940"/>
      <c r="H87" s="1940"/>
      <c r="I87" s="1940"/>
      <c r="J87" s="1940"/>
      <c r="K87" s="1941"/>
      <c r="L87" s="1941"/>
      <c r="M87" s="1941"/>
      <c r="N87" s="1941"/>
      <c r="O87" s="1941"/>
    </row>
    <row r="88" spans="1:15" s="292" customFormat="1" ht="12.75" customHeight="1">
      <c r="A88" s="1940"/>
      <c r="B88" s="1940"/>
      <c r="C88" s="1940"/>
      <c r="D88" s="1940"/>
      <c r="E88" s="1940"/>
      <c r="F88" s="1940"/>
      <c r="G88" s="1940"/>
      <c r="H88" s="1940"/>
      <c r="I88" s="1940"/>
      <c r="J88" s="1940"/>
      <c r="K88" s="1941"/>
      <c r="L88" s="1941"/>
      <c r="M88" s="1941"/>
      <c r="N88" s="1941"/>
      <c r="O88" s="1941"/>
    </row>
    <row r="89" spans="1:15" s="292" customFormat="1" ht="12.75" customHeight="1">
      <c r="A89" s="1940"/>
      <c r="B89" s="1940"/>
      <c r="C89" s="1940"/>
      <c r="D89" s="1940"/>
      <c r="E89" s="1940"/>
      <c r="F89" s="1940"/>
      <c r="G89" s="1940"/>
      <c r="H89" s="1940"/>
      <c r="I89" s="1940"/>
      <c r="J89" s="1940"/>
      <c r="K89" s="1941"/>
      <c r="L89" s="1941"/>
      <c r="M89" s="1941"/>
      <c r="N89" s="1941"/>
      <c r="O89" s="1941"/>
    </row>
    <row r="90" spans="1:15" s="292" customFormat="1" ht="12.75" customHeight="1">
      <c r="A90" s="1940"/>
      <c r="B90" s="1940"/>
      <c r="C90" s="1940"/>
      <c r="D90" s="1940"/>
      <c r="E90" s="1940"/>
      <c r="F90" s="1940"/>
      <c r="G90" s="1940"/>
      <c r="H90" s="1940"/>
      <c r="I90" s="1940"/>
      <c r="J90" s="1940"/>
      <c r="K90" s="1941"/>
      <c r="L90" s="1941"/>
      <c r="M90" s="1941"/>
      <c r="N90" s="1941"/>
      <c r="O90" s="1941"/>
    </row>
    <row r="91" spans="1:15" s="292" customFormat="1" ht="12.75" customHeight="1">
      <c r="A91" s="1940"/>
      <c r="B91" s="1940"/>
      <c r="C91" s="1940"/>
      <c r="D91" s="1940"/>
      <c r="E91" s="1940"/>
      <c r="F91" s="1940"/>
      <c r="G91" s="1940"/>
      <c r="H91" s="1940"/>
      <c r="I91" s="1940"/>
      <c r="J91" s="1940"/>
      <c r="K91" s="1941"/>
      <c r="L91" s="1941"/>
      <c r="M91" s="1941"/>
      <c r="N91" s="1941"/>
      <c r="O91" s="1941"/>
    </row>
    <row r="92" spans="1:15" s="292" customFormat="1" ht="12.75" customHeight="1">
      <c r="A92" s="1940"/>
      <c r="B92" s="1940"/>
      <c r="C92" s="1940"/>
      <c r="D92" s="1940"/>
      <c r="E92" s="1940"/>
      <c r="F92" s="1940"/>
      <c r="G92" s="1940"/>
      <c r="H92" s="1940"/>
      <c r="I92" s="1940"/>
      <c r="J92" s="1940"/>
      <c r="K92" s="1941"/>
      <c r="L92" s="1941"/>
      <c r="M92" s="1941"/>
      <c r="N92" s="1941"/>
      <c r="O92" s="1941"/>
    </row>
    <row r="93" spans="1:15" s="292" customFormat="1" ht="12.75" customHeight="1">
      <c r="A93" s="1940"/>
      <c r="B93" s="1940"/>
      <c r="C93" s="1940"/>
      <c r="D93" s="1940"/>
      <c r="E93" s="1940"/>
      <c r="F93" s="1940"/>
      <c r="G93" s="1940"/>
      <c r="H93" s="1940"/>
      <c r="I93" s="1940"/>
      <c r="J93" s="1940"/>
      <c r="K93" s="1941"/>
      <c r="L93" s="1941"/>
      <c r="M93" s="1941"/>
      <c r="N93" s="1941"/>
      <c r="O93" s="1941"/>
    </row>
    <row r="94" spans="1:15" s="292" customFormat="1" ht="12.75" customHeight="1">
      <c r="A94" s="1940"/>
      <c r="B94" s="1940"/>
      <c r="C94" s="1940"/>
      <c r="D94" s="1940"/>
      <c r="E94" s="1940"/>
      <c r="F94" s="1940"/>
      <c r="G94" s="1940"/>
      <c r="H94" s="1940"/>
      <c r="I94" s="1940"/>
      <c r="J94" s="1940"/>
      <c r="K94" s="1941"/>
      <c r="L94" s="1941"/>
      <c r="M94" s="1941"/>
      <c r="N94" s="1941"/>
      <c r="O94" s="1941"/>
    </row>
    <row r="95" spans="1:15" s="292" customFormat="1" ht="12.75" customHeight="1">
      <c r="A95" s="1940"/>
      <c r="B95" s="1940"/>
      <c r="C95" s="1940"/>
      <c r="D95" s="1940"/>
      <c r="E95" s="1940"/>
      <c r="F95" s="1940"/>
      <c r="G95" s="1940"/>
      <c r="H95" s="1940"/>
      <c r="I95" s="1940"/>
      <c r="J95" s="1940"/>
      <c r="K95" s="1941"/>
      <c r="L95" s="1941"/>
      <c r="M95" s="1941"/>
      <c r="N95" s="1941"/>
      <c r="O95" s="1941"/>
    </row>
    <row r="96" spans="1:15" s="292" customFormat="1" ht="12.75" customHeight="1">
      <c r="A96" s="1940"/>
      <c r="B96" s="1940"/>
      <c r="C96" s="1940"/>
      <c r="D96" s="1940"/>
      <c r="E96" s="1940"/>
      <c r="F96" s="1940"/>
      <c r="G96" s="1940"/>
      <c r="H96" s="1940"/>
      <c r="I96" s="1940"/>
      <c r="J96" s="1940"/>
      <c r="K96" s="1941"/>
      <c r="L96" s="1941"/>
      <c r="M96" s="1941"/>
      <c r="N96" s="1941"/>
      <c r="O96" s="1941"/>
    </row>
    <row r="97" spans="1:15" s="292" customFormat="1" ht="12.75" customHeight="1">
      <c r="A97" s="1940"/>
      <c r="B97" s="1940"/>
      <c r="C97" s="1940"/>
      <c r="D97" s="1940"/>
      <c r="E97" s="1940"/>
      <c r="F97" s="1940"/>
      <c r="G97" s="1940"/>
      <c r="H97" s="1940"/>
      <c r="I97" s="1940"/>
      <c r="J97" s="1940"/>
      <c r="K97" s="1941"/>
      <c r="L97" s="1941"/>
      <c r="M97" s="1941"/>
      <c r="N97" s="1941"/>
      <c r="O97" s="1941"/>
    </row>
    <row r="98" spans="1:15" s="292" customFormat="1" ht="12.75" customHeight="1">
      <c r="A98" s="1940"/>
      <c r="B98" s="1940"/>
      <c r="C98" s="1940"/>
      <c r="D98" s="1940"/>
      <c r="E98" s="1940"/>
      <c r="F98" s="1940"/>
      <c r="G98" s="1940"/>
      <c r="H98" s="1940"/>
      <c r="I98" s="1940"/>
      <c r="J98" s="1940"/>
      <c r="K98" s="1941"/>
      <c r="L98" s="1941"/>
      <c r="M98" s="1941"/>
      <c r="N98" s="1941"/>
      <c r="O98" s="1941"/>
    </row>
    <row r="99" spans="1:15" s="292" customFormat="1" ht="12.75" customHeight="1">
      <c r="A99" s="1940"/>
      <c r="B99" s="1940"/>
      <c r="C99" s="1940"/>
      <c r="D99" s="1940"/>
      <c r="E99" s="1940"/>
      <c r="F99" s="1940"/>
      <c r="G99" s="1940"/>
      <c r="H99" s="1940"/>
      <c r="I99" s="1940"/>
      <c r="J99" s="1940"/>
      <c r="K99" s="1941"/>
      <c r="L99" s="1941"/>
      <c r="M99" s="1941"/>
      <c r="N99" s="1941"/>
      <c r="O99" s="1941"/>
    </row>
    <row r="100" spans="1:15" s="292" customFormat="1" ht="12.75" customHeight="1">
      <c r="A100" s="1940"/>
      <c r="B100" s="1940"/>
      <c r="C100" s="1940"/>
      <c r="D100" s="1940"/>
      <c r="E100" s="1940"/>
      <c r="F100" s="1940"/>
      <c r="G100" s="1940"/>
      <c r="H100" s="1940"/>
      <c r="I100" s="1940"/>
      <c r="J100" s="1940"/>
      <c r="K100" s="1941"/>
      <c r="L100" s="1941"/>
      <c r="M100" s="1941"/>
      <c r="N100" s="1941"/>
      <c r="O100" s="1941"/>
    </row>
    <row r="101" spans="1:15" s="292" customFormat="1" ht="12.75" customHeight="1">
      <c r="A101" s="1940"/>
      <c r="B101" s="1940"/>
      <c r="C101" s="1940"/>
      <c r="D101" s="1940"/>
      <c r="E101" s="1940"/>
      <c r="F101" s="1940"/>
      <c r="G101" s="1940"/>
      <c r="H101" s="1940"/>
      <c r="I101" s="1940"/>
      <c r="J101" s="1940"/>
      <c r="K101" s="1941"/>
      <c r="L101" s="1941"/>
      <c r="M101" s="1941"/>
      <c r="N101" s="1941"/>
      <c r="O101" s="1941"/>
    </row>
    <row r="102" spans="1:15" s="292" customFormat="1" ht="12.75" customHeight="1">
      <c r="A102" s="1940"/>
      <c r="B102" s="1940"/>
      <c r="C102" s="1940"/>
      <c r="D102" s="1940"/>
      <c r="E102" s="1940"/>
      <c r="F102" s="1940"/>
      <c r="G102" s="1940"/>
      <c r="H102" s="1940"/>
      <c r="I102" s="1940"/>
      <c r="J102" s="1940"/>
      <c r="K102" s="1941"/>
      <c r="L102" s="1941"/>
      <c r="M102" s="1941"/>
      <c r="N102" s="1941"/>
      <c r="O102" s="1941"/>
    </row>
  </sheetData>
  <mergeCells count="9">
    <mergeCell ref="A85:J85"/>
    <mergeCell ref="A84:J84"/>
    <mergeCell ref="A48:J48"/>
    <mergeCell ref="A28:J28"/>
    <mergeCell ref="A32:J32"/>
    <mergeCell ref="A29:J29"/>
    <mergeCell ref="A30:J30"/>
    <mergeCell ref="A31:J31"/>
    <mergeCell ref="A83:J83"/>
  </mergeCells>
  <pageMargins left="0.70866141732283472" right="0.70866141732283472" top="0.6692913385826772" bottom="0.59055118110236227" header="0.51181102362204722" footer="0.51181102362204722"/>
  <pageSetup paperSize="9" scale="95" fitToHeight="0" orientation="portrait" r:id="rId1"/>
  <headerFooter scaleWithDoc="0">
    <oddHeader xml:space="preserve">&amp;L&amp;8FACT BOOK DNB - 4Q15&amp;C&amp;8CHAPTER 2 SEGMENTAL REPORTING&amp;R&amp;8Small and medium-sized enterprises </oddHeader>
  </headerFooter>
  <rowBreaks count="1" manualBreakCount="1">
    <brk id="32" max="9"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82"/>
  <sheetViews>
    <sheetView showGridLines="0" zoomScale="140" zoomScaleNormal="140" zoomScaleSheetLayoutView="100" workbookViewId="0"/>
  </sheetViews>
  <sheetFormatPr baseColWidth="10" defaultColWidth="10.85546875" defaultRowHeight="22.5" customHeight="1"/>
  <cols>
    <col min="1" max="1" width="35.28515625" style="835" customWidth="1"/>
    <col min="2" max="2" width="6.42578125" style="841" customWidth="1"/>
    <col min="3" max="12" width="6.42578125" style="835" customWidth="1"/>
    <col min="13" max="16384" width="10.85546875" style="835"/>
  </cols>
  <sheetData>
    <row r="1" spans="1:10" s="596" customFormat="1" ht="22.5" customHeight="1">
      <c r="A1" s="704"/>
      <c r="B1" s="705"/>
      <c r="C1" s="705"/>
      <c r="D1" s="705"/>
      <c r="E1" s="705"/>
      <c r="F1" s="705"/>
      <c r="G1" s="705"/>
      <c r="H1" s="705"/>
      <c r="I1" s="705"/>
      <c r="J1" s="784"/>
    </row>
    <row r="2" spans="1:10" s="583" customFormat="1" ht="18.75" customHeight="1">
      <c r="A2" s="706" t="s">
        <v>1400</v>
      </c>
    </row>
    <row r="3" spans="1:10" s="583" customFormat="1" ht="12" customHeight="1"/>
    <row r="4" spans="1:10" s="819" customFormat="1" ht="13.5" customHeight="1">
      <c r="A4" s="818" t="s">
        <v>1</v>
      </c>
      <c r="B4" s="1126" t="s">
        <v>1814</v>
      </c>
      <c r="C4" s="302" t="s">
        <v>1745</v>
      </c>
      <c r="D4" s="767" t="s">
        <v>1660</v>
      </c>
      <c r="E4" s="767" t="s">
        <v>1362</v>
      </c>
      <c r="F4" s="767" t="s">
        <v>1322</v>
      </c>
      <c r="G4" s="767" t="s">
        <v>1246</v>
      </c>
      <c r="H4" s="767" t="s">
        <v>1146</v>
      </c>
      <c r="I4" s="767" t="s">
        <v>1099</v>
      </c>
      <c r="J4" s="767" t="s">
        <v>972</v>
      </c>
    </row>
    <row r="5" spans="1:10" s="819" customFormat="1" ht="12" customHeight="1">
      <c r="A5" s="820" t="s">
        <v>13</v>
      </c>
      <c r="B5" s="1291">
        <v>3929.2393787751994</v>
      </c>
      <c r="C5" s="824">
        <v>3907.9335946964002</v>
      </c>
      <c r="D5" s="824">
        <v>3749.4417585180004</v>
      </c>
      <c r="E5" s="824">
        <v>3611.098217583</v>
      </c>
      <c r="F5" s="824">
        <v>3725.5498870820006</v>
      </c>
      <c r="G5" s="824">
        <v>3418.612908061998</v>
      </c>
      <c r="H5" s="824">
        <v>3210.2948587000001</v>
      </c>
      <c r="I5" s="824">
        <v>3196.1276730660002</v>
      </c>
      <c r="J5" s="824">
        <v>3257.970007129999</v>
      </c>
    </row>
    <row r="6" spans="1:10" s="819" customFormat="1" ht="12" customHeight="1">
      <c r="A6" s="1081" t="s">
        <v>4</v>
      </c>
      <c r="B6" s="1290">
        <v>1358.1069979966098</v>
      </c>
      <c r="C6" s="823">
        <v>1429.3124406232903</v>
      </c>
      <c r="D6" s="823">
        <v>1761.762637522</v>
      </c>
      <c r="E6" s="823">
        <v>1533.4999504730001</v>
      </c>
      <c r="F6" s="823">
        <v>1566.9487934110007</v>
      </c>
      <c r="G6" s="823">
        <v>1398.5157717729994</v>
      </c>
      <c r="H6" s="823">
        <v>1331.5554822890003</v>
      </c>
      <c r="I6" s="823">
        <v>1423.5550664359998</v>
      </c>
      <c r="J6" s="823">
        <v>1481.3852322330004</v>
      </c>
    </row>
    <row r="7" spans="1:10" s="819" customFormat="1" ht="12" customHeight="1">
      <c r="A7" s="2278" t="s">
        <v>120</v>
      </c>
      <c r="B7" s="1292">
        <v>5287.3463767718094</v>
      </c>
      <c r="C7" s="826">
        <v>5337.2460353196902</v>
      </c>
      <c r="D7" s="826">
        <v>5511.2043960400006</v>
      </c>
      <c r="E7" s="826">
        <v>5144.5981680559998</v>
      </c>
      <c r="F7" s="826">
        <v>5292.4986804930013</v>
      </c>
      <c r="G7" s="826">
        <v>4817.1286798349975</v>
      </c>
      <c r="H7" s="826">
        <v>4541.850340989</v>
      </c>
      <c r="I7" s="826">
        <v>4619.682739502</v>
      </c>
      <c r="J7" s="826">
        <v>4739.3552393629998</v>
      </c>
    </row>
    <row r="8" spans="1:10" s="819" customFormat="1" ht="12" customHeight="1">
      <c r="A8" s="2278" t="s">
        <v>656</v>
      </c>
      <c r="B8" s="1293">
        <v>-2201.5717221264313</v>
      </c>
      <c r="C8" s="827">
        <v>-2042.5014994272694</v>
      </c>
      <c r="D8" s="827">
        <v>-1892.2038006729997</v>
      </c>
      <c r="E8" s="827">
        <v>-1917.074065815</v>
      </c>
      <c r="F8" s="827">
        <v>-1914.4659506910007</v>
      </c>
      <c r="G8" s="827">
        <v>-1758.6281788669999</v>
      </c>
      <c r="H8" s="827">
        <v>-1744.9746359810001</v>
      </c>
      <c r="I8" s="827">
        <v>-1846.0100024029998</v>
      </c>
      <c r="J8" s="827">
        <v>-1889.3300869369991</v>
      </c>
    </row>
    <row r="9" spans="1:10" s="819" customFormat="1" ht="12" customHeight="1">
      <c r="A9" s="911" t="s">
        <v>250</v>
      </c>
      <c r="B9" s="1289">
        <v>3085.7746546453782</v>
      </c>
      <c r="C9" s="821">
        <v>3294.7445358924206</v>
      </c>
      <c r="D9" s="821">
        <v>3619.0005953670006</v>
      </c>
      <c r="E9" s="821">
        <v>3227.524102241</v>
      </c>
      <c r="F9" s="821">
        <v>3378.0327298020006</v>
      </c>
      <c r="G9" s="821">
        <v>3058.5005009679976</v>
      </c>
      <c r="H9" s="821">
        <v>2796.8757050079998</v>
      </c>
      <c r="I9" s="821">
        <v>2773.6727370990002</v>
      </c>
      <c r="J9" s="821">
        <v>2850.0251524260007</v>
      </c>
    </row>
    <row r="10" spans="1:10" s="819" customFormat="1" ht="12" customHeight="1">
      <c r="A10" s="1092" t="s">
        <v>30</v>
      </c>
      <c r="B10" s="1294">
        <v>4.5856208556999984</v>
      </c>
      <c r="C10" s="829">
        <v>1.3998098624999908</v>
      </c>
      <c r="D10" s="829">
        <v>41.587082486000007</v>
      </c>
      <c r="E10" s="829">
        <v>5.8352399960000003</v>
      </c>
      <c r="F10" s="829">
        <v>9.4338967679999968</v>
      </c>
      <c r="G10" s="829">
        <v>11.551772085000001</v>
      </c>
      <c r="H10" s="829">
        <v>-0.66511463799999992</v>
      </c>
      <c r="I10" s="829">
        <v>0.40314999099999999</v>
      </c>
      <c r="J10" s="829">
        <v>-9.2235925320000014</v>
      </c>
    </row>
    <row r="11" spans="1:10" s="819" customFormat="1" ht="12" customHeight="1">
      <c r="A11" s="1092" t="s">
        <v>1752</v>
      </c>
      <c r="B11" s="1294">
        <v>-1079.1382759356998</v>
      </c>
      <c r="C11" s="829">
        <v>-433.43043807900011</v>
      </c>
      <c r="D11" s="829">
        <v>-284.05285286700001</v>
      </c>
      <c r="E11" s="829">
        <v>-311.61220426599999</v>
      </c>
      <c r="F11" s="829">
        <v>-464.99426562499991</v>
      </c>
      <c r="G11" s="829">
        <v>32.602435335000024</v>
      </c>
      <c r="H11" s="829">
        <v>-334.55393324100004</v>
      </c>
      <c r="I11" s="829">
        <v>93.428459930999992</v>
      </c>
      <c r="J11" s="829">
        <v>203.63961065000012</v>
      </c>
    </row>
    <row r="12" spans="1:10" s="819" customFormat="1" ht="12" customHeight="1">
      <c r="A12" s="1081" t="s">
        <v>1754</v>
      </c>
      <c r="B12" s="1290">
        <v>-5.6710000000000136</v>
      </c>
      <c r="C12" s="823">
        <v>0.73299999999999699</v>
      </c>
      <c r="D12" s="823">
        <v>-5.3819999999999979</v>
      </c>
      <c r="E12" s="823">
        <v>-56.716999999999999</v>
      </c>
      <c r="F12" s="823">
        <v>-13.820477081999996</v>
      </c>
      <c r="G12" s="823">
        <v>-43.262000000000008</v>
      </c>
      <c r="H12" s="823">
        <v>-47.265999999999998</v>
      </c>
      <c r="I12" s="823">
        <v>2.1190000000000002</v>
      </c>
      <c r="J12" s="823">
        <v>-99.319000000000003</v>
      </c>
    </row>
    <row r="13" spans="1:10" s="819" customFormat="1" ht="12" customHeight="1">
      <c r="A13" s="911" t="s">
        <v>9</v>
      </c>
      <c r="B13" s="1291">
        <v>2005.5509995653786</v>
      </c>
      <c r="C13" s="824">
        <v>2863.446907675921</v>
      </c>
      <c r="D13" s="824">
        <v>3371.1528249860003</v>
      </c>
      <c r="E13" s="824">
        <v>2865.0301379709999</v>
      </c>
      <c r="F13" s="824">
        <v>2908.6518838630009</v>
      </c>
      <c r="G13" s="824">
        <v>3059.3927083879971</v>
      </c>
      <c r="H13" s="824">
        <v>2414.3906571289999</v>
      </c>
      <c r="I13" s="824">
        <v>2869.6233470210004</v>
      </c>
      <c r="J13" s="824">
        <v>2945.1221705440007</v>
      </c>
    </row>
    <row r="14" spans="1:10" s="819" customFormat="1" ht="12" customHeight="1">
      <c r="A14" s="1092" t="s">
        <v>1113</v>
      </c>
      <c r="B14" s="1295">
        <v>-581.6097898739597</v>
      </c>
      <c r="C14" s="830">
        <v>-830.39960322601701</v>
      </c>
      <c r="D14" s="830">
        <v>-977.63431924593999</v>
      </c>
      <c r="E14" s="830">
        <v>-830.85874001158993</v>
      </c>
      <c r="F14" s="830">
        <v>-901.6820839975303</v>
      </c>
      <c r="G14" s="830">
        <v>-948.41173960027913</v>
      </c>
      <c r="H14" s="830">
        <v>-748.46110370998997</v>
      </c>
      <c r="I14" s="830">
        <v>-889.5832375765101</v>
      </c>
      <c r="J14" s="830">
        <v>-883.53665116320019</v>
      </c>
    </row>
    <row r="15" spans="1:10" s="819" customFormat="1" ht="12" customHeight="1">
      <c r="A15" s="1092" t="s">
        <v>196</v>
      </c>
      <c r="B15" s="1281">
        <v>0</v>
      </c>
      <c r="C15" s="1677">
        <v>0</v>
      </c>
      <c r="D15" s="1677">
        <v>0</v>
      </c>
      <c r="E15" s="1677">
        <v>0</v>
      </c>
      <c r="F15" s="1677">
        <v>1.6654622400000001</v>
      </c>
      <c r="G15" s="1677">
        <v>0</v>
      </c>
      <c r="H15" s="1677">
        <v>0</v>
      </c>
      <c r="I15" s="1677">
        <v>0</v>
      </c>
      <c r="J15" s="1677">
        <v>-5.3692283200000004</v>
      </c>
    </row>
    <row r="16" spans="1:10" s="833" customFormat="1" ht="12" customHeight="1">
      <c r="A16" s="831" t="s">
        <v>10</v>
      </c>
      <c r="B16" s="1296">
        <v>1423.9412096914189</v>
      </c>
      <c r="C16" s="832">
        <v>2033.047304449904</v>
      </c>
      <c r="D16" s="832">
        <v>2393.5185057400604</v>
      </c>
      <c r="E16" s="832">
        <v>2034.1713979594101</v>
      </c>
      <c r="F16" s="832">
        <v>2008.6352621054705</v>
      </c>
      <c r="G16" s="832">
        <v>2110.9809687877178</v>
      </c>
      <c r="H16" s="832">
        <v>1665.9295534190101</v>
      </c>
      <c r="I16" s="832">
        <v>1980.0401094444903</v>
      </c>
      <c r="J16" s="832">
        <v>2056.2162910608008</v>
      </c>
    </row>
    <row r="17" spans="1:20" s="516" customFormat="1" ht="7.5" customHeight="1">
      <c r="A17" s="1835"/>
      <c r="B17" s="795"/>
      <c r="C17" s="1679"/>
      <c r="D17" s="795"/>
      <c r="E17" s="795"/>
      <c r="F17" s="795"/>
      <c r="G17" s="795"/>
      <c r="H17" s="795"/>
      <c r="I17" s="795"/>
      <c r="J17" s="795"/>
    </row>
    <row r="18" spans="1:20" s="516" customFormat="1" ht="12" customHeight="1">
      <c r="A18" s="1839" t="s">
        <v>1150</v>
      </c>
      <c r="B18" s="1836"/>
      <c r="C18" s="1837"/>
      <c r="D18" s="1838"/>
      <c r="E18" s="1838"/>
      <c r="F18" s="1838"/>
      <c r="G18" s="1838"/>
      <c r="H18" s="1838"/>
      <c r="I18" s="1838"/>
      <c r="J18" s="1838"/>
    </row>
    <row r="19" spans="1:20" ht="12" customHeight="1">
      <c r="A19" s="1846" t="s">
        <v>1757</v>
      </c>
      <c r="B19" s="1297">
        <v>579.30967137432594</v>
      </c>
      <c r="C19" s="837">
        <v>582.696750249621</v>
      </c>
      <c r="D19" s="837">
        <v>557.94268401172303</v>
      </c>
      <c r="E19" s="837">
        <v>552.12287193074496</v>
      </c>
      <c r="F19" s="837">
        <v>520.75269831541016</v>
      </c>
      <c r="G19" s="837">
        <v>493.47815607997336</v>
      </c>
      <c r="H19" s="837">
        <v>482.57382144881166</v>
      </c>
      <c r="I19" s="837">
        <v>487.71660340982999</v>
      </c>
      <c r="J19" s="837">
        <v>491.20914460764561</v>
      </c>
    </row>
    <row r="20" spans="1:20" s="838" customFormat="1" ht="12" customHeight="1">
      <c r="A20" s="1846" t="s">
        <v>1756</v>
      </c>
      <c r="B20" s="1297">
        <v>403.45536767001198</v>
      </c>
      <c r="C20" s="837">
        <v>408.930304263484</v>
      </c>
      <c r="D20" s="837">
        <v>379.06808923877003</v>
      </c>
      <c r="E20" s="837">
        <v>379.950813004064</v>
      </c>
      <c r="F20" s="837">
        <v>385.71561250696391</v>
      </c>
      <c r="G20" s="837">
        <v>362.02098962455591</v>
      </c>
      <c r="H20" s="837">
        <v>367.11368394861915</v>
      </c>
      <c r="I20" s="837">
        <v>379.76190424254099</v>
      </c>
      <c r="J20" s="837">
        <v>362.13217008735518</v>
      </c>
    </row>
    <row r="21" spans="1:20" s="838" customFormat="1" ht="12" customHeight="1">
      <c r="A21" s="1846" t="s">
        <v>649</v>
      </c>
      <c r="B21" s="1297">
        <v>222.74645448437499</v>
      </c>
      <c r="C21" s="837">
        <v>218.65791402695498</v>
      </c>
      <c r="D21" s="837">
        <v>222.50450550927002</v>
      </c>
      <c r="E21" s="837">
        <v>209.88989675249846</v>
      </c>
      <c r="F21" s="837">
        <v>211.80429046465974</v>
      </c>
      <c r="G21" s="837">
        <v>203.01907627289981</v>
      </c>
      <c r="H21" s="837">
        <v>199.99631112618994</v>
      </c>
      <c r="I21" s="837">
        <v>195.87426821578526</v>
      </c>
      <c r="J21" s="837">
        <v>188.20792615831988</v>
      </c>
    </row>
    <row r="22" spans="1:20" s="838" customFormat="1" ht="12" customHeight="1">
      <c r="A22" s="1846" t="s">
        <v>1762</v>
      </c>
      <c r="B22" s="1297">
        <v>70.867659494551191</v>
      </c>
      <c r="C22" s="837">
        <v>70.413938936588607</v>
      </c>
      <c r="D22" s="837">
        <v>69.807347483516509</v>
      </c>
      <c r="E22" s="837">
        <v>72.490036000000003</v>
      </c>
      <c r="F22" s="837">
        <v>57.545214728260852</v>
      </c>
      <c r="G22" s="837">
        <v>54.259104217391325</v>
      </c>
      <c r="H22" s="837">
        <v>53.541155516483528</v>
      </c>
      <c r="I22" s="837">
        <v>57.490125999999997</v>
      </c>
      <c r="J22" s="837">
        <v>55.884230086956521</v>
      </c>
    </row>
    <row r="23" spans="1:20" s="516" customFormat="1" ht="7.5" customHeight="1">
      <c r="A23" s="1845"/>
      <c r="B23" s="1833"/>
      <c r="C23" s="1834"/>
      <c r="D23" s="1833"/>
      <c r="E23" s="1833"/>
      <c r="F23" s="1833"/>
      <c r="G23" s="1833"/>
      <c r="H23" s="1833"/>
      <c r="I23" s="1833"/>
      <c r="J23" s="1833"/>
    </row>
    <row r="24" spans="1:20" s="516" customFormat="1" ht="12" customHeight="1">
      <c r="A24" s="1839" t="s">
        <v>1151</v>
      </c>
      <c r="B24" s="1836"/>
      <c r="C24" s="1837"/>
      <c r="D24" s="1838"/>
      <c r="E24" s="1838"/>
      <c r="F24" s="1838"/>
      <c r="G24" s="1838"/>
      <c r="H24" s="1838"/>
      <c r="I24" s="1838"/>
      <c r="J24" s="1838"/>
    </row>
    <row r="25" spans="1:20" s="838" customFormat="1" ht="12" customHeight="1">
      <c r="A25" s="1846" t="s">
        <v>1153</v>
      </c>
      <c r="B25" s="1297">
        <v>41.638500019561796</v>
      </c>
      <c r="C25" s="837">
        <v>38.268827891965998</v>
      </c>
      <c r="D25" s="837">
        <v>34.333762000055998</v>
      </c>
      <c r="E25" s="837">
        <v>37.263825146122329</v>
      </c>
      <c r="F25" s="837">
        <v>36.173196561149943</v>
      </c>
      <c r="G25" s="837">
        <v>36.507809854214614</v>
      </c>
      <c r="H25" s="837">
        <v>38.41990609494691</v>
      </c>
      <c r="I25" s="837">
        <v>39.959670533608957</v>
      </c>
      <c r="J25" s="837">
        <v>38.652673704139062</v>
      </c>
    </row>
    <row r="26" spans="1:20" s="838" customFormat="1" ht="12" customHeight="1">
      <c r="A26" s="1846" t="s">
        <v>1155</v>
      </c>
      <c r="B26" s="1297">
        <v>69.644162285928104</v>
      </c>
      <c r="C26" s="837">
        <v>70.178923099932007</v>
      </c>
      <c r="D26" s="837">
        <v>67.9403279407111</v>
      </c>
      <c r="E26" s="837">
        <v>68.81635091033192</v>
      </c>
      <c r="F26" s="837">
        <v>74.068864886292573</v>
      </c>
      <c r="G26" s="837">
        <v>73.361097176079781</v>
      </c>
      <c r="H26" s="837">
        <v>76.074098434608146</v>
      </c>
      <c r="I26" s="837">
        <v>77.865281105352437</v>
      </c>
      <c r="J26" s="837">
        <v>73.722603510691769</v>
      </c>
    </row>
    <row r="27" spans="1:20" s="838" customFormat="1" ht="12" customHeight="1">
      <c r="A27" s="1847" t="s">
        <v>1764</v>
      </c>
      <c r="B27" s="1298">
        <v>7.971664386159981</v>
      </c>
      <c r="C27" s="840">
        <v>11.4549680344769</v>
      </c>
      <c r="D27" s="840">
        <v>13.752673278968398</v>
      </c>
      <c r="E27" s="840">
        <v>11.380453879132432</v>
      </c>
      <c r="F27" s="840">
        <v>13.848314078094853</v>
      </c>
      <c r="G27" s="840">
        <v>15.435359024094851</v>
      </c>
      <c r="H27" s="840">
        <v>12.480166084178569</v>
      </c>
      <c r="I27" s="840">
        <v>13.967898880723334</v>
      </c>
      <c r="J27" s="840">
        <v>14.597704254526374</v>
      </c>
    </row>
    <row r="28" spans="1:20" ht="7.5" customHeight="1"/>
    <row r="29" spans="1:20" ht="30" customHeight="1">
      <c r="A29" s="2519" t="s">
        <v>1642</v>
      </c>
      <c r="B29" s="2519"/>
      <c r="C29" s="2519"/>
      <c r="D29" s="2519"/>
      <c r="E29" s="2519"/>
      <c r="F29" s="2519"/>
      <c r="G29" s="2519"/>
      <c r="H29" s="2519"/>
      <c r="I29" s="2519"/>
      <c r="J29" s="2519"/>
    </row>
    <row r="30" spans="1:20" ht="12.75" customHeight="1">
      <c r="A30" s="2528" t="s">
        <v>1753</v>
      </c>
      <c r="B30" s="2528"/>
      <c r="C30" s="2528"/>
      <c r="D30" s="2528"/>
      <c r="E30" s="2528"/>
      <c r="F30" s="2528"/>
      <c r="G30" s="2528"/>
      <c r="H30" s="2528"/>
      <c r="I30" s="2528"/>
      <c r="J30" s="2528"/>
    </row>
    <row r="31" spans="1:20" ht="21.75" customHeight="1">
      <c r="A31" s="2528" t="s">
        <v>1763</v>
      </c>
      <c r="B31" s="2528"/>
      <c r="C31" s="2528"/>
      <c r="D31" s="2528"/>
      <c r="E31" s="2528"/>
      <c r="F31" s="2528"/>
      <c r="G31" s="2528"/>
      <c r="H31" s="2528"/>
      <c r="I31" s="2528"/>
      <c r="J31" s="2528"/>
    </row>
    <row r="32" spans="1:20" s="1813" customFormat="1" ht="10.5" customHeight="1">
      <c r="A32" s="2672" t="s">
        <v>1758</v>
      </c>
      <c r="B32" s="2672"/>
      <c r="C32" s="2672"/>
      <c r="D32" s="2672"/>
      <c r="E32" s="2672"/>
      <c r="F32" s="2672"/>
      <c r="G32" s="2672"/>
      <c r="H32" s="2672"/>
      <c r="I32" s="2672"/>
      <c r="J32" s="2672"/>
      <c r="K32" s="1893"/>
      <c r="L32" s="1893"/>
      <c r="M32" s="1893"/>
      <c r="N32" s="1893"/>
      <c r="O32" s="1893"/>
      <c r="P32" s="1811"/>
      <c r="Q32" s="1811"/>
      <c r="R32" s="1811"/>
      <c r="S32" s="1811"/>
      <c r="T32" s="1812"/>
    </row>
    <row r="33" spans="1:12" ht="12.75" customHeight="1">
      <c r="A33" s="2528" t="s">
        <v>1760</v>
      </c>
      <c r="B33" s="2528"/>
      <c r="C33" s="2528"/>
      <c r="D33" s="2528"/>
      <c r="E33" s="2528"/>
      <c r="F33" s="2528"/>
      <c r="G33" s="2528"/>
      <c r="H33" s="2528"/>
      <c r="I33" s="2528"/>
      <c r="J33" s="2528"/>
    </row>
    <row r="34" spans="1:12" s="596" customFormat="1" ht="22.5" customHeight="1">
      <c r="A34" s="704"/>
      <c r="B34" s="705"/>
      <c r="C34" s="705"/>
      <c r="D34" s="705"/>
      <c r="E34" s="705"/>
      <c r="F34" s="705"/>
      <c r="G34" s="784"/>
      <c r="H34" s="705"/>
      <c r="I34" s="705"/>
      <c r="J34" s="705"/>
    </row>
    <row r="35" spans="1:12" s="583" customFormat="1" ht="18.75" customHeight="1">
      <c r="A35" s="706" t="s">
        <v>1197</v>
      </c>
    </row>
    <row r="36" spans="1:12" s="1707" customFormat="1" ht="21.75" customHeight="1">
      <c r="A36" s="1887"/>
      <c r="B36" s="1887"/>
      <c r="C36" s="1887"/>
      <c r="D36" s="1887"/>
      <c r="E36" s="1887"/>
      <c r="F36" s="1887"/>
      <c r="G36" s="1887"/>
      <c r="H36" s="1887"/>
      <c r="I36" s="1887"/>
      <c r="J36" s="1887"/>
      <c r="K36" s="1895"/>
      <c r="L36" s="1891"/>
    </row>
    <row r="37" spans="1:12" s="1707" customFormat="1" ht="21.75" customHeight="1">
      <c r="A37" s="1887"/>
      <c r="B37" s="1887"/>
      <c r="C37" s="1887"/>
      <c r="D37" s="1887"/>
      <c r="E37" s="1887"/>
      <c r="F37" s="1887"/>
      <c r="G37" s="1887"/>
      <c r="H37" s="1887"/>
      <c r="I37" s="1887"/>
      <c r="J37" s="1887"/>
      <c r="L37" s="1891"/>
    </row>
    <row r="38" spans="1:12" s="1707" customFormat="1" ht="21.75" customHeight="1">
      <c r="A38" s="1887"/>
      <c r="B38" s="1887"/>
      <c r="C38" s="1887"/>
      <c r="D38" s="1887"/>
      <c r="E38" s="1887"/>
      <c r="F38" s="1887"/>
      <c r="G38" s="1887"/>
      <c r="H38" s="1887"/>
      <c r="I38" s="1887"/>
      <c r="J38" s="1887"/>
      <c r="L38" s="1891"/>
    </row>
    <row r="39" spans="1:12" s="1707" customFormat="1" ht="21.75" customHeight="1">
      <c r="A39" s="1887"/>
      <c r="B39" s="1887"/>
      <c r="C39" s="1887"/>
      <c r="D39" s="1887"/>
      <c r="E39" s="1887"/>
      <c r="F39" s="1887"/>
      <c r="G39" s="1887"/>
      <c r="H39" s="1887"/>
      <c r="I39" s="1887"/>
      <c r="J39" s="1887"/>
      <c r="L39" s="1891"/>
    </row>
    <row r="40" spans="1:12" s="1707" customFormat="1" ht="21.75" customHeight="1">
      <c r="A40" s="1887"/>
      <c r="B40" s="1887"/>
      <c r="C40" s="1887"/>
      <c r="D40" s="1887"/>
      <c r="E40" s="1887"/>
      <c r="F40" s="1887"/>
      <c r="G40" s="1887"/>
      <c r="H40" s="1887"/>
      <c r="I40" s="1887"/>
      <c r="J40" s="1887"/>
      <c r="L40" s="1891"/>
    </row>
    <row r="41" spans="1:12" s="1707" customFormat="1" ht="21.75" customHeight="1">
      <c r="A41" s="1887"/>
      <c r="B41" s="1887"/>
      <c r="C41" s="1887"/>
      <c r="D41" s="1887"/>
      <c r="E41" s="1887"/>
      <c r="F41" s="1887"/>
      <c r="G41" s="1887"/>
      <c r="H41" s="1887"/>
      <c r="I41" s="1887"/>
      <c r="J41" s="1887"/>
      <c r="L41" s="1891"/>
    </row>
    <row r="42" spans="1:12" s="1707" customFormat="1" ht="21.75" customHeight="1">
      <c r="A42" s="1887"/>
      <c r="B42" s="1887"/>
      <c r="C42" s="1887"/>
      <c r="D42" s="1887"/>
      <c r="E42" s="1887"/>
      <c r="F42" s="1887"/>
      <c r="G42" s="1887"/>
      <c r="H42" s="1887"/>
      <c r="I42" s="1887"/>
      <c r="J42" s="1887"/>
      <c r="L42" s="1891"/>
    </row>
    <row r="43" spans="1:12" s="1707" customFormat="1" ht="21.75" customHeight="1">
      <c r="A43" s="1887"/>
      <c r="B43" s="1887"/>
      <c r="C43" s="1887"/>
      <c r="D43" s="1887"/>
      <c r="E43" s="1887"/>
      <c r="F43" s="1887"/>
      <c r="G43" s="1887"/>
      <c r="H43" s="1887"/>
      <c r="I43" s="1887"/>
      <c r="J43" s="1887"/>
      <c r="L43" s="1891"/>
    </row>
    <row r="44" spans="1:12" s="1707" customFormat="1" ht="21.75" customHeight="1">
      <c r="A44" s="1887"/>
      <c r="B44" s="1887"/>
      <c r="C44" s="1887"/>
      <c r="D44" s="1887"/>
      <c r="E44" s="1887"/>
      <c r="F44" s="1887"/>
      <c r="G44" s="1887"/>
      <c r="H44" s="1887"/>
      <c r="I44" s="1887"/>
      <c r="J44" s="1887"/>
      <c r="L44" s="1891"/>
    </row>
    <row r="45" spans="1:12" s="1707" customFormat="1" ht="21.75" customHeight="1">
      <c r="A45" s="1887"/>
      <c r="B45" s="1887"/>
      <c r="C45" s="1887"/>
      <c r="D45" s="1887"/>
      <c r="E45" s="1887"/>
      <c r="F45" s="1887"/>
      <c r="G45" s="1887"/>
      <c r="H45" s="1887"/>
      <c r="I45" s="1887"/>
      <c r="J45" s="1887"/>
      <c r="L45" s="1891"/>
    </row>
    <row r="46" spans="1:12" s="1707" customFormat="1" ht="21.75" customHeight="1">
      <c r="A46" s="1896"/>
      <c r="B46" s="1896"/>
      <c r="C46" s="1896"/>
      <c r="D46" s="1896"/>
      <c r="E46" s="1896"/>
      <c r="F46" s="1896"/>
      <c r="G46" s="1896"/>
      <c r="H46" s="1896"/>
      <c r="I46" s="1896"/>
      <c r="J46" s="1896"/>
      <c r="L46" s="1891"/>
    </row>
    <row r="47" spans="1:12" s="1707" customFormat="1" ht="21.75" customHeight="1">
      <c r="A47" s="1896"/>
      <c r="B47" s="1896"/>
      <c r="C47" s="1896"/>
      <c r="D47" s="1896"/>
      <c r="E47" s="1896"/>
      <c r="F47" s="1896"/>
      <c r="G47" s="1896"/>
      <c r="H47" s="1896"/>
      <c r="I47" s="1896"/>
      <c r="J47" s="1896"/>
      <c r="L47" s="1891"/>
    </row>
    <row r="48" spans="1:12" s="1707" customFormat="1" ht="13.5" customHeight="1">
      <c r="A48" s="1887"/>
      <c r="B48" s="1887"/>
      <c r="C48" s="1887"/>
      <c r="D48" s="1887"/>
      <c r="E48" s="1887"/>
      <c r="F48" s="1887"/>
      <c r="G48" s="1887"/>
      <c r="H48" s="1887"/>
      <c r="I48" s="1887"/>
      <c r="J48" s="1887"/>
      <c r="L48" s="1891"/>
    </row>
    <row r="49" spans="1:15" s="292" customFormat="1" ht="12.75" customHeight="1">
      <c r="A49" s="2528" t="s">
        <v>1185</v>
      </c>
      <c r="B49" s="2528"/>
      <c r="C49" s="2528"/>
      <c r="D49" s="2528"/>
      <c r="E49" s="2528"/>
      <c r="F49" s="2528"/>
      <c r="G49" s="2528"/>
      <c r="H49" s="2528"/>
      <c r="I49" s="2528"/>
      <c r="J49" s="2528"/>
      <c r="K49" s="1888"/>
      <c r="L49" s="1888"/>
      <c r="M49" s="1888"/>
      <c r="N49" s="1888"/>
      <c r="O49" s="1888"/>
    </row>
    <row r="50" spans="1:15" s="292" customFormat="1" ht="12.75" customHeight="1">
      <c r="A50" s="1886"/>
      <c r="B50" s="1886"/>
      <c r="C50" s="1886"/>
      <c r="D50" s="1886"/>
      <c r="E50" s="1886"/>
      <c r="F50" s="1886"/>
      <c r="G50" s="1886"/>
      <c r="H50" s="1886"/>
      <c r="I50" s="1886"/>
      <c r="J50" s="1886"/>
      <c r="K50" s="1888"/>
      <c r="L50" s="1888"/>
      <c r="M50" s="1888"/>
      <c r="N50" s="1888"/>
      <c r="O50" s="1888"/>
    </row>
    <row r="51" spans="1:15" s="583" customFormat="1" ht="18.75" customHeight="1">
      <c r="A51" s="706" t="s">
        <v>1834</v>
      </c>
    </row>
    <row r="52" spans="1:15" s="292" customFormat="1" ht="12.75" customHeight="1">
      <c r="A52" s="1886"/>
      <c r="B52" s="1886"/>
      <c r="C52" s="1886"/>
      <c r="D52" s="1886"/>
      <c r="E52" s="1886"/>
      <c r="F52" s="1886"/>
      <c r="G52" s="1886"/>
      <c r="H52" s="1886"/>
      <c r="I52" s="1886"/>
      <c r="J52" s="1886"/>
      <c r="K52" s="1888"/>
      <c r="L52" s="1888"/>
      <c r="M52" s="1888"/>
      <c r="N52" s="1888"/>
      <c r="O52" s="1888"/>
    </row>
    <row r="53" spans="1:15" s="292" customFormat="1" ht="12.75" customHeight="1">
      <c r="A53" s="1886"/>
      <c r="B53" s="1886"/>
      <c r="C53" s="1886"/>
      <c r="D53" s="1886"/>
      <c r="E53" s="1886"/>
      <c r="F53" s="1886"/>
      <c r="G53" s="1886"/>
      <c r="H53" s="1886"/>
      <c r="I53" s="1886"/>
      <c r="J53" s="1886"/>
      <c r="K53" s="1888"/>
      <c r="L53" s="1888"/>
      <c r="M53" s="1888"/>
      <c r="N53" s="1888"/>
      <c r="O53" s="1888"/>
    </row>
    <row r="54" spans="1:15" s="292" customFormat="1" ht="12.75" customHeight="1">
      <c r="A54" s="1886"/>
      <c r="B54" s="1886"/>
      <c r="C54" s="1886"/>
      <c r="D54" s="1886"/>
      <c r="E54" s="1886"/>
      <c r="F54" s="1886"/>
      <c r="G54" s="1886"/>
      <c r="H54" s="1886"/>
      <c r="I54" s="1886"/>
      <c r="J54" s="1886"/>
      <c r="K54" s="1888"/>
      <c r="L54" s="1888"/>
      <c r="M54" s="1888"/>
      <c r="N54" s="1888"/>
      <c r="O54" s="1888"/>
    </row>
    <row r="55" spans="1:15" s="292" customFormat="1" ht="12.75" customHeight="1">
      <c r="A55" s="1886"/>
      <c r="B55" s="1886"/>
      <c r="C55" s="1886"/>
      <c r="D55" s="1886"/>
      <c r="E55" s="1886"/>
      <c r="F55" s="1886"/>
      <c r="G55" s="1886"/>
      <c r="H55" s="1886"/>
      <c r="I55" s="1886"/>
      <c r="J55" s="1886"/>
      <c r="K55" s="1888"/>
      <c r="L55" s="1888"/>
      <c r="M55" s="1888"/>
      <c r="N55" s="1888"/>
      <c r="O55" s="1888"/>
    </row>
    <row r="56" spans="1:15" s="292" customFormat="1" ht="12.75" customHeight="1">
      <c r="A56" s="1886"/>
      <c r="B56" s="1886"/>
      <c r="C56" s="1886"/>
      <c r="D56" s="1886"/>
      <c r="E56" s="1886"/>
      <c r="F56" s="1886"/>
      <c r="G56" s="1886"/>
      <c r="H56" s="1886"/>
      <c r="I56" s="1886"/>
      <c r="J56" s="1886"/>
      <c r="K56" s="1888"/>
      <c r="L56" s="1888"/>
      <c r="M56" s="1888"/>
      <c r="N56" s="1888"/>
      <c r="O56" s="1888"/>
    </row>
    <row r="57" spans="1:15" s="292" customFormat="1" ht="12.75" customHeight="1">
      <c r="A57" s="1886"/>
      <c r="B57" s="1886"/>
      <c r="C57" s="1886"/>
      <c r="D57" s="1886"/>
      <c r="E57" s="1886"/>
      <c r="F57" s="1886"/>
      <c r="G57" s="1886"/>
      <c r="H57" s="1886"/>
      <c r="I57" s="1886"/>
      <c r="J57" s="1886"/>
      <c r="K57" s="1888"/>
      <c r="L57" s="1888"/>
      <c r="M57" s="1888"/>
      <c r="N57" s="1888"/>
      <c r="O57" s="1888"/>
    </row>
    <row r="58" spans="1:15" s="292" customFormat="1" ht="12.75" customHeight="1">
      <c r="A58" s="1886"/>
      <c r="B58" s="1886"/>
      <c r="C58" s="1886"/>
      <c r="D58" s="1886"/>
      <c r="E58" s="1886"/>
      <c r="F58" s="1886"/>
      <c r="G58" s="1886"/>
      <c r="H58" s="1886"/>
      <c r="I58" s="1886"/>
      <c r="J58" s="1886"/>
      <c r="K58" s="1888"/>
      <c r="L58" s="1888"/>
      <c r="M58" s="1888"/>
      <c r="N58" s="1888"/>
      <c r="O58" s="1888"/>
    </row>
    <row r="59" spans="1:15" s="292" customFormat="1" ht="12.75" customHeight="1">
      <c r="A59" s="1886"/>
      <c r="B59" s="1886"/>
      <c r="C59" s="1886"/>
      <c r="D59" s="1886"/>
      <c r="E59" s="1886"/>
      <c r="F59" s="1886"/>
      <c r="G59" s="1886"/>
      <c r="H59" s="1886"/>
      <c r="I59" s="1886"/>
      <c r="J59" s="1886"/>
      <c r="K59" s="1888"/>
      <c r="L59" s="1888"/>
      <c r="M59" s="1888"/>
      <c r="N59" s="1888"/>
      <c r="O59" s="1888"/>
    </row>
    <row r="60" spans="1:15" s="292" customFormat="1" ht="12.75" customHeight="1">
      <c r="A60" s="1886"/>
      <c r="B60" s="1886"/>
      <c r="C60" s="1886"/>
      <c r="D60" s="1886"/>
      <c r="E60" s="1886"/>
      <c r="F60" s="1886"/>
      <c r="G60" s="1886"/>
      <c r="H60" s="1886"/>
      <c r="I60" s="1886"/>
      <c r="J60" s="1886"/>
      <c r="K60" s="1888"/>
      <c r="L60" s="1888"/>
      <c r="M60" s="1888"/>
      <c r="N60" s="1888"/>
      <c r="O60" s="1888"/>
    </row>
    <row r="61" spans="1:15" s="292" customFormat="1" ht="12.75" customHeight="1">
      <c r="A61" s="1886"/>
      <c r="B61" s="1886"/>
      <c r="C61" s="1886"/>
      <c r="D61" s="1886"/>
      <c r="E61" s="1886"/>
      <c r="F61" s="1886"/>
      <c r="G61" s="1886"/>
      <c r="H61" s="1886"/>
      <c r="I61" s="1886"/>
      <c r="J61" s="1886"/>
      <c r="K61" s="1888"/>
      <c r="L61" s="1888"/>
      <c r="M61" s="1888"/>
      <c r="N61" s="1888"/>
      <c r="O61" s="1888"/>
    </row>
    <row r="62" spans="1:15" s="292" customFormat="1" ht="12.75" customHeight="1">
      <c r="A62" s="1886"/>
      <c r="B62" s="1886"/>
      <c r="C62" s="1886"/>
      <c r="D62" s="1886"/>
      <c r="E62" s="1886"/>
      <c r="F62" s="1886"/>
      <c r="G62" s="1886"/>
      <c r="H62" s="1886"/>
      <c r="I62" s="1886"/>
      <c r="J62" s="1886"/>
      <c r="K62" s="1888"/>
      <c r="L62" s="1888"/>
      <c r="M62" s="1888"/>
      <c r="N62" s="1888"/>
      <c r="O62" s="1888"/>
    </row>
    <row r="63" spans="1:15" s="292" customFormat="1" ht="12.75" customHeight="1">
      <c r="A63" s="1886"/>
      <c r="B63" s="1886"/>
      <c r="C63" s="1886"/>
      <c r="D63" s="1886"/>
      <c r="E63" s="1886"/>
      <c r="F63" s="1886"/>
      <c r="G63" s="1886"/>
      <c r="H63" s="1886"/>
      <c r="I63" s="1886"/>
      <c r="J63" s="1886"/>
      <c r="K63" s="1888"/>
      <c r="L63" s="1888"/>
      <c r="M63" s="1888"/>
      <c r="N63" s="1888"/>
      <c r="O63" s="1888"/>
    </row>
    <row r="64" spans="1:15" s="292" customFormat="1" ht="12.75" customHeight="1">
      <c r="A64" s="1886"/>
      <c r="B64" s="1886"/>
      <c r="C64" s="1886"/>
      <c r="D64" s="1886"/>
      <c r="E64" s="1886"/>
      <c r="F64" s="1886"/>
      <c r="G64" s="1886"/>
      <c r="H64" s="1886"/>
      <c r="I64" s="1886"/>
      <c r="J64" s="1886"/>
      <c r="K64" s="1888"/>
      <c r="L64" s="1888"/>
      <c r="M64" s="1888"/>
      <c r="N64" s="1888"/>
      <c r="O64" s="1888"/>
    </row>
    <row r="65" spans="1:15" s="292" customFormat="1" ht="12.75" customHeight="1">
      <c r="A65" s="1886"/>
      <c r="B65" s="1886"/>
      <c r="C65" s="1886"/>
      <c r="D65" s="1886"/>
      <c r="E65" s="1886"/>
      <c r="F65" s="1886"/>
      <c r="G65" s="1886"/>
      <c r="H65" s="1886"/>
      <c r="I65" s="1886"/>
      <c r="J65" s="1886"/>
      <c r="K65" s="1888"/>
      <c r="L65" s="1888"/>
      <c r="M65" s="1888"/>
      <c r="N65" s="1888"/>
      <c r="O65" s="1888"/>
    </row>
    <row r="66" spans="1:15" s="292" customFormat="1" ht="12.75" customHeight="1">
      <c r="A66" s="1886"/>
      <c r="B66" s="1886"/>
      <c r="C66" s="1886"/>
      <c r="D66" s="1886"/>
      <c r="E66" s="1886"/>
      <c r="F66" s="1886"/>
      <c r="G66" s="1886"/>
      <c r="H66" s="1886"/>
      <c r="I66" s="1886"/>
      <c r="J66" s="1886"/>
      <c r="K66" s="1888"/>
      <c r="L66" s="1888"/>
      <c r="M66" s="1888"/>
      <c r="N66" s="1888"/>
      <c r="O66" s="1888"/>
    </row>
    <row r="67" spans="1:15" s="292" customFormat="1" ht="12.75" customHeight="1">
      <c r="A67" s="1886"/>
      <c r="B67" s="1886"/>
      <c r="C67" s="1886"/>
      <c r="D67" s="1886"/>
      <c r="E67" s="1886"/>
      <c r="F67" s="1886"/>
      <c r="G67" s="1886"/>
      <c r="H67" s="1886"/>
      <c r="I67" s="1886"/>
      <c r="J67" s="1886"/>
      <c r="K67" s="1888"/>
      <c r="L67" s="1888"/>
      <c r="M67" s="1888"/>
      <c r="N67" s="1888"/>
      <c r="O67" s="1888"/>
    </row>
    <row r="68" spans="1:15" s="292" customFormat="1" ht="12.75" customHeight="1">
      <c r="A68" s="1886"/>
      <c r="B68" s="1886"/>
      <c r="C68" s="1886"/>
      <c r="D68" s="1886"/>
      <c r="E68" s="1886"/>
      <c r="F68" s="1886"/>
      <c r="G68" s="1886"/>
      <c r="H68" s="1886"/>
      <c r="I68" s="1886"/>
      <c r="J68" s="1886"/>
      <c r="K68" s="1888"/>
      <c r="L68" s="1888"/>
      <c r="M68" s="1888"/>
      <c r="N68" s="1888"/>
      <c r="O68" s="1888"/>
    </row>
    <row r="69" spans="1:15" s="292" customFormat="1" ht="12.75" customHeight="1">
      <c r="A69" s="1886"/>
      <c r="B69" s="1886"/>
      <c r="C69" s="1886"/>
      <c r="D69" s="1886"/>
      <c r="E69" s="1886"/>
      <c r="F69" s="1886"/>
      <c r="G69" s="1886"/>
      <c r="H69" s="1886"/>
      <c r="I69" s="1886"/>
      <c r="J69" s="1886"/>
      <c r="K69" s="1888"/>
      <c r="L69" s="1888"/>
      <c r="M69" s="1888"/>
      <c r="N69" s="1888"/>
      <c r="O69" s="1888"/>
    </row>
    <row r="70" spans="1:15" s="292" customFormat="1" ht="12.75" customHeight="1">
      <c r="A70" s="2034"/>
      <c r="B70" s="2034"/>
      <c r="C70" s="2034"/>
      <c r="D70" s="2034"/>
      <c r="E70" s="2034"/>
      <c r="F70" s="2034"/>
      <c r="G70" s="2034"/>
      <c r="H70" s="2034"/>
      <c r="I70" s="2034"/>
      <c r="J70" s="2034"/>
      <c r="K70" s="2035"/>
      <c r="L70" s="2035"/>
      <c r="M70" s="2035"/>
      <c r="N70" s="2035"/>
      <c r="O70" s="2035"/>
    </row>
    <row r="71" spans="1:15" s="596" customFormat="1" ht="22.5" customHeight="1">
      <c r="A71" s="704"/>
      <c r="B71" s="705"/>
      <c r="C71" s="705"/>
      <c r="D71" s="705"/>
      <c r="E71" s="705"/>
      <c r="F71" s="705"/>
      <c r="G71" s="705"/>
      <c r="H71" s="705"/>
      <c r="I71" s="705"/>
      <c r="J71" s="784"/>
    </row>
    <row r="72" spans="1:15" s="583" customFormat="1" ht="18.75" customHeight="1">
      <c r="A72" s="706" t="s">
        <v>1198</v>
      </c>
    </row>
    <row r="73" spans="1:15" s="583" customFormat="1" ht="12" customHeight="1"/>
    <row r="74" spans="1:15" s="819" customFormat="1" ht="13.5" customHeight="1">
      <c r="A74" s="842" t="s">
        <v>11</v>
      </c>
      <c r="B74" s="1126" t="s">
        <v>1814</v>
      </c>
      <c r="C74" s="302" t="s">
        <v>1745</v>
      </c>
      <c r="D74" s="302" t="s">
        <v>1660</v>
      </c>
      <c r="E74" s="843" t="s">
        <v>1362</v>
      </c>
      <c r="F74" s="843" t="s">
        <v>1322</v>
      </c>
      <c r="G74" s="843" t="s">
        <v>1246</v>
      </c>
      <c r="H74" s="843" t="s">
        <v>1146</v>
      </c>
      <c r="I74" s="843" t="s">
        <v>1099</v>
      </c>
      <c r="J74" s="843" t="s">
        <v>972</v>
      </c>
    </row>
    <row r="75" spans="1:15" s="847" customFormat="1" ht="13.5" customHeight="1">
      <c r="A75" s="844" t="s">
        <v>1428</v>
      </c>
      <c r="B75" s="1299"/>
      <c r="C75" s="1686"/>
      <c r="D75" s="1686"/>
      <c r="E75" s="845"/>
      <c r="F75" s="845"/>
      <c r="G75" s="846"/>
      <c r="H75" s="846"/>
      <c r="I75" s="846"/>
      <c r="J75" s="846"/>
    </row>
    <row r="76" spans="1:15" s="847" customFormat="1" ht="11.1" customHeight="1">
      <c r="A76" s="848" t="s">
        <v>474</v>
      </c>
      <c r="B76" s="1300">
        <v>154.20461211431311</v>
      </c>
      <c r="C76" s="849">
        <v>156.70621563589614</v>
      </c>
      <c r="D76" s="849">
        <v>155.59034064840901</v>
      </c>
      <c r="E76" s="849">
        <v>154.37191399972801</v>
      </c>
      <c r="F76" s="849">
        <v>156.07843877315699</v>
      </c>
      <c r="G76" s="849">
        <v>156.87632166094102</v>
      </c>
      <c r="H76" s="849">
        <v>155.362165658447</v>
      </c>
      <c r="I76" s="849">
        <v>153.044176565642</v>
      </c>
      <c r="J76" s="849">
        <v>151.68093059211117</v>
      </c>
    </row>
    <row r="77" spans="1:15" s="847" customFormat="1" ht="11.1" customHeight="1">
      <c r="A77" s="848" t="s">
        <v>475</v>
      </c>
      <c r="B77" s="1300">
        <v>102.64490819685757</v>
      </c>
      <c r="C77" s="849">
        <v>104.03269077097544</v>
      </c>
      <c r="D77" s="849">
        <v>94.646985488967999</v>
      </c>
      <c r="E77" s="849">
        <v>91.372759599592001</v>
      </c>
      <c r="F77" s="849">
        <v>82.275340132129998</v>
      </c>
      <c r="G77" s="849">
        <v>77.091469001216993</v>
      </c>
      <c r="H77" s="849">
        <v>75.812926574338007</v>
      </c>
      <c r="I77" s="849">
        <v>76.459470407479998</v>
      </c>
      <c r="J77" s="849">
        <v>76.053661424650471</v>
      </c>
    </row>
    <row r="78" spans="1:15" s="847" customFormat="1" ht="11.1" customHeight="1">
      <c r="A78" s="848" t="s">
        <v>476</v>
      </c>
      <c r="B78" s="1300">
        <v>72.02775547699963</v>
      </c>
      <c r="C78" s="849">
        <v>73.271918472896488</v>
      </c>
      <c r="D78" s="849">
        <v>72.455302147325</v>
      </c>
      <c r="E78" s="849">
        <v>71.376493468922007</v>
      </c>
      <c r="F78" s="849">
        <v>64.326600046945003</v>
      </c>
      <c r="G78" s="849">
        <v>56.558419336561002</v>
      </c>
      <c r="H78" s="849">
        <v>52.724863527106002</v>
      </c>
      <c r="I78" s="849">
        <v>50.409935818820998</v>
      </c>
      <c r="J78" s="849">
        <v>49.550972352842351</v>
      </c>
    </row>
    <row r="79" spans="1:15" s="847" customFormat="1" ht="11.1" customHeight="1">
      <c r="A79" s="848" t="s">
        <v>1268</v>
      </c>
      <c r="B79" s="1300">
        <v>156.70896175427981</v>
      </c>
      <c r="C79" s="849">
        <v>157.92686109610969</v>
      </c>
      <c r="D79" s="849">
        <v>150.99042011611598</v>
      </c>
      <c r="E79" s="849">
        <v>150.222752685529</v>
      </c>
      <c r="F79" s="849">
        <v>134.480879155146</v>
      </c>
      <c r="G79" s="849">
        <v>122.84779274503801</v>
      </c>
      <c r="H79" s="849">
        <v>119.751857065715</v>
      </c>
      <c r="I79" s="849">
        <v>127.52613573293598</v>
      </c>
      <c r="J79" s="849">
        <v>130.60721257582389</v>
      </c>
    </row>
    <row r="80" spans="1:15" s="847" customFormat="1" ht="11.1" customHeight="1">
      <c r="A80" s="848" t="s">
        <v>1434</v>
      </c>
      <c r="B80" s="1300">
        <v>46.197353942162536</v>
      </c>
      <c r="C80" s="849">
        <v>45.484585615116124</v>
      </c>
      <c r="D80" s="849">
        <v>42.514248523351995</v>
      </c>
      <c r="E80" s="849">
        <v>43.729705627836999</v>
      </c>
      <c r="F80" s="849">
        <v>42.955426817732999</v>
      </c>
      <c r="G80" s="849">
        <v>40.806452360278001</v>
      </c>
      <c r="H80" s="849">
        <v>40.410115822690003</v>
      </c>
      <c r="I80" s="849">
        <v>41.587805019328997</v>
      </c>
      <c r="J80" s="849">
        <v>57.438355979231773</v>
      </c>
    </row>
    <row r="81" spans="1:10" s="847" customFormat="1" ht="11.1" customHeight="1">
      <c r="A81" s="850" t="s">
        <v>1429</v>
      </c>
      <c r="B81" s="1301">
        <v>47.566506360736739</v>
      </c>
      <c r="C81" s="851">
        <v>45.234052187602337</v>
      </c>
      <c r="D81" s="851">
        <v>41.74538708755307</v>
      </c>
      <c r="E81" s="851">
        <v>41.049246549136882</v>
      </c>
      <c r="F81" s="851">
        <v>40.636013390299141</v>
      </c>
      <c r="G81" s="851">
        <v>39.297700975938355</v>
      </c>
      <c r="H81" s="851">
        <v>38.511892800515639</v>
      </c>
      <c r="I81" s="851">
        <v>38.689079865621963</v>
      </c>
      <c r="J81" s="851">
        <v>25.878011682985942</v>
      </c>
    </row>
    <row r="82" spans="1:10" s="854" customFormat="1" ht="11.1" customHeight="1">
      <c r="A82" s="852" t="s">
        <v>527</v>
      </c>
      <c r="B82" s="1302">
        <v>579.35009784534941</v>
      </c>
      <c r="C82" s="853">
        <v>582.65632377859617</v>
      </c>
      <c r="D82" s="853">
        <v>557.94268401172303</v>
      </c>
      <c r="E82" s="853">
        <v>552.12287193074496</v>
      </c>
      <c r="F82" s="853">
        <v>520.75269831541016</v>
      </c>
      <c r="G82" s="853">
        <v>493.47815607997336</v>
      </c>
      <c r="H82" s="853">
        <v>482.57382144881166</v>
      </c>
      <c r="I82" s="853">
        <v>487.71660340982999</v>
      </c>
      <c r="J82" s="853">
        <v>491.20914460764561</v>
      </c>
    </row>
    <row r="83" spans="1:10" s="847" customFormat="1" ht="13.5" customHeight="1">
      <c r="A83" s="844" t="s">
        <v>679</v>
      </c>
      <c r="B83" s="1300"/>
      <c r="C83" s="849"/>
      <c r="D83" s="849"/>
      <c r="E83" s="849"/>
      <c r="F83" s="849"/>
      <c r="G83" s="849"/>
      <c r="H83" s="849"/>
      <c r="I83" s="849"/>
      <c r="J83" s="849"/>
    </row>
    <row r="84" spans="1:10" s="847" customFormat="1" ht="11.1" customHeight="1">
      <c r="A84" s="848" t="s">
        <v>474</v>
      </c>
      <c r="B84" s="1300">
        <v>17.148483622627506</v>
      </c>
      <c r="C84" s="849">
        <v>16.729176412497999</v>
      </c>
      <c r="D84" s="849">
        <v>15.456091961511</v>
      </c>
      <c r="E84" s="849">
        <v>15.407639066803998</v>
      </c>
      <c r="F84" s="849">
        <v>15.01579716026</v>
      </c>
      <c r="G84" s="849">
        <v>15.468088412874</v>
      </c>
      <c r="H84" s="849">
        <v>14.628689048357</v>
      </c>
      <c r="I84" s="849">
        <v>13.738775511849999</v>
      </c>
      <c r="J84" s="849">
        <v>13.741320309424317</v>
      </c>
    </row>
    <row r="85" spans="1:10" s="847" customFormat="1" ht="11.1" customHeight="1">
      <c r="A85" s="848" t="s">
        <v>475</v>
      </c>
      <c r="B85" s="1300">
        <v>13.635593208274599</v>
      </c>
      <c r="C85" s="849">
        <v>13.339872990332999</v>
      </c>
      <c r="D85" s="849">
        <v>13.07182959182</v>
      </c>
      <c r="E85" s="849">
        <v>13.620306206337</v>
      </c>
      <c r="F85" s="849">
        <v>13.476834333184</v>
      </c>
      <c r="G85" s="849">
        <v>13.599647224605</v>
      </c>
      <c r="H85" s="849">
        <v>13.687734281159001</v>
      </c>
      <c r="I85" s="849">
        <v>14.619933742334998</v>
      </c>
      <c r="J85" s="849">
        <v>13.207084833058378</v>
      </c>
    </row>
    <row r="86" spans="1:10" s="847" customFormat="1" ht="11.1" customHeight="1">
      <c r="A86" s="848" t="s">
        <v>476</v>
      </c>
      <c r="B86" s="1300">
        <v>27.228497039399198</v>
      </c>
      <c r="C86" s="849">
        <v>27.230991301291997</v>
      </c>
      <c r="D86" s="849">
        <v>28.690737590498998</v>
      </c>
      <c r="E86" s="849">
        <v>31.128838393163001</v>
      </c>
      <c r="F86" s="849">
        <v>32.708581150147999</v>
      </c>
      <c r="G86" s="849">
        <v>30.423095922781002</v>
      </c>
      <c r="H86" s="849">
        <v>30.211348271809999</v>
      </c>
      <c r="I86" s="849">
        <v>32.931685270043999</v>
      </c>
      <c r="J86" s="849">
        <v>31.111838326546895</v>
      </c>
    </row>
    <row r="87" spans="1:10" s="847" customFormat="1" ht="11.1" customHeight="1">
      <c r="A87" s="848" t="s">
        <v>1268</v>
      </c>
      <c r="B87" s="1300">
        <v>12.668025551681001</v>
      </c>
      <c r="C87" s="849">
        <v>12.469060069611</v>
      </c>
      <c r="D87" s="849">
        <v>12.272788803699999</v>
      </c>
      <c r="E87" s="849">
        <v>15.292107700586001</v>
      </c>
      <c r="F87" s="849">
        <v>12.361825914539001</v>
      </c>
      <c r="G87" s="849">
        <v>11.560292397351001</v>
      </c>
      <c r="H87" s="849">
        <v>11.589950089195</v>
      </c>
      <c r="I87" s="849">
        <v>10.574414382952998</v>
      </c>
      <c r="J87" s="849">
        <v>9.6509149642616094</v>
      </c>
    </row>
    <row r="88" spans="1:10" s="834" customFormat="1" ht="11.1" customHeight="1">
      <c r="A88" s="848" t="s">
        <v>1434</v>
      </c>
      <c r="B88" s="2058">
        <v>1.46327334011</v>
      </c>
      <c r="C88" s="849">
        <v>1.5655191124600001</v>
      </c>
      <c r="D88" s="849">
        <v>1.5542183227899999</v>
      </c>
      <c r="E88" s="849">
        <v>1.5525344484400605</v>
      </c>
      <c r="F88" s="849">
        <v>1.4802935344595274</v>
      </c>
      <c r="G88" s="849">
        <v>1.4565126651500928</v>
      </c>
      <c r="H88" s="849">
        <v>1.5327498812605762</v>
      </c>
      <c r="I88" s="849">
        <v>1.5476068353132961</v>
      </c>
      <c r="J88" s="849">
        <v>2.2042745265504959</v>
      </c>
    </row>
    <row r="89" spans="1:10" s="834" customFormat="1" ht="11.1" customHeight="1">
      <c r="A89" s="850" t="s">
        <v>1429</v>
      </c>
      <c r="B89" s="1301">
        <v>9.3113204914467858</v>
      </c>
      <c r="C89" s="851">
        <v>6.528619442572003</v>
      </c>
      <c r="D89" s="851">
        <v>8.0785991020219967</v>
      </c>
      <c r="E89" s="851">
        <v>7.150828861624003</v>
      </c>
      <c r="F89" s="851">
        <v>6.3597680770430145</v>
      </c>
      <c r="G89" s="851">
        <v>6.1005047881488821</v>
      </c>
      <c r="H89" s="851">
        <v>6.7734318133600198</v>
      </c>
      <c r="I89" s="851">
        <v>7.6001460491739996</v>
      </c>
      <c r="J89" s="851">
        <v>6.8129709048262992</v>
      </c>
    </row>
    <row r="90" spans="1:10" s="854" customFormat="1" ht="11.1" customHeight="1">
      <c r="A90" s="852" t="s">
        <v>527</v>
      </c>
      <c r="B90" s="1302">
        <v>81.455193253539093</v>
      </c>
      <c r="C90" s="853">
        <v>77.863239328765999</v>
      </c>
      <c r="D90" s="853">
        <v>77.570047049551988</v>
      </c>
      <c r="E90" s="853">
        <v>82.599720228514002</v>
      </c>
      <c r="F90" s="853">
        <v>79.922806635174013</v>
      </c>
      <c r="G90" s="853">
        <v>77.151628745759993</v>
      </c>
      <c r="H90" s="853">
        <v>76.891154503881012</v>
      </c>
      <c r="I90" s="853">
        <v>79.46495505635599</v>
      </c>
      <c r="J90" s="853">
        <v>74.524229338117493</v>
      </c>
    </row>
    <row r="91" spans="1:10" s="856" customFormat="1" ht="13.5" customHeight="1">
      <c r="A91" s="855" t="s">
        <v>680</v>
      </c>
      <c r="B91" s="1300"/>
      <c r="C91" s="849"/>
      <c r="D91" s="849"/>
      <c r="E91" s="849"/>
      <c r="F91" s="849"/>
      <c r="G91" s="849"/>
      <c r="H91" s="849"/>
      <c r="I91" s="849"/>
      <c r="J91" s="849"/>
    </row>
    <row r="92" spans="1:10" s="856" customFormat="1" ht="11.1" customHeight="1">
      <c r="A92" s="857" t="s">
        <v>474</v>
      </c>
      <c r="B92" s="1300">
        <v>171.35309573694062</v>
      </c>
      <c r="C92" s="849">
        <v>173.43539204839414</v>
      </c>
      <c r="D92" s="849">
        <v>171.04643260992</v>
      </c>
      <c r="E92" s="849">
        <v>169.779553066532</v>
      </c>
      <c r="F92" s="849">
        <v>171.094235933417</v>
      </c>
      <c r="G92" s="849">
        <v>172.34441007381503</v>
      </c>
      <c r="H92" s="849">
        <v>169.99085470680399</v>
      </c>
      <c r="I92" s="849">
        <v>166.78295207749201</v>
      </c>
      <c r="J92" s="849">
        <v>165.42225090153548</v>
      </c>
    </row>
    <row r="93" spans="1:10" s="856" customFormat="1" ht="11.1" customHeight="1">
      <c r="A93" s="857" t="s">
        <v>475</v>
      </c>
      <c r="B93" s="1300">
        <v>116.28050140513217</v>
      </c>
      <c r="C93" s="849">
        <v>117.37256376130844</v>
      </c>
      <c r="D93" s="849">
        <v>107.718815080788</v>
      </c>
      <c r="E93" s="849">
        <v>104.99306580592901</v>
      </c>
      <c r="F93" s="849">
        <v>95.752174465313999</v>
      </c>
      <c r="G93" s="849">
        <v>90.691116225821986</v>
      </c>
      <c r="H93" s="849">
        <v>89.500660855497003</v>
      </c>
      <c r="I93" s="849">
        <v>91.079404149814991</v>
      </c>
      <c r="J93" s="849">
        <v>89.260746257708846</v>
      </c>
    </row>
    <row r="94" spans="1:10" s="856" customFormat="1" ht="11.1" customHeight="1">
      <c r="A94" s="857" t="s">
        <v>476</v>
      </c>
      <c r="B94" s="1300">
        <v>99.256252516398831</v>
      </c>
      <c r="C94" s="849">
        <v>100.50290977418848</v>
      </c>
      <c r="D94" s="849">
        <v>101.146039737824</v>
      </c>
      <c r="E94" s="849">
        <v>102.505331862085</v>
      </c>
      <c r="F94" s="849">
        <v>97.03518119709301</v>
      </c>
      <c r="G94" s="849">
        <v>86.981515259342004</v>
      </c>
      <c r="H94" s="849">
        <v>82.936211798916005</v>
      </c>
      <c r="I94" s="849">
        <v>83.341621088864997</v>
      </c>
      <c r="J94" s="849">
        <v>80.662810679389253</v>
      </c>
    </row>
    <row r="95" spans="1:10" s="856" customFormat="1" ht="11.1" customHeight="1">
      <c r="A95" s="848" t="s">
        <v>1268</v>
      </c>
      <c r="B95" s="1300">
        <v>169.37698730596082</v>
      </c>
      <c r="C95" s="849">
        <v>170.39592116572069</v>
      </c>
      <c r="D95" s="849">
        <v>163.26320891981598</v>
      </c>
      <c r="E95" s="849">
        <v>165.514860386115</v>
      </c>
      <c r="F95" s="849">
        <v>146.842705069685</v>
      </c>
      <c r="G95" s="849">
        <v>134.40808514238901</v>
      </c>
      <c r="H95" s="849">
        <v>131.34180715490999</v>
      </c>
      <c r="I95" s="849">
        <v>138.10055011588898</v>
      </c>
      <c r="J95" s="849">
        <v>140.2581275400855</v>
      </c>
    </row>
    <row r="96" spans="1:10" s="834" customFormat="1" ht="11.1" customHeight="1">
      <c r="A96" s="848" t="s">
        <v>1434</v>
      </c>
      <c r="B96" s="1300">
        <v>47.660627282272536</v>
      </c>
      <c r="C96" s="849">
        <v>47.050104727576127</v>
      </c>
      <c r="D96" s="849">
        <v>42.514248523351995</v>
      </c>
      <c r="E96" s="849">
        <v>43.729705627836999</v>
      </c>
      <c r="F96" s="849">
        <v>42.955426817732999</v>
      </c>
      <c r="G96" s="849">
        <v>40.806452360278101</v>
      </c>
      <c r="H96" s="849">
        <v>40.41011682269</v>
      </c>
      <c r="I96" s="849">
        <v>41.587805119328998</v>
      </c>
      <c r="J96" s="849">
        <v>57.438455979231776</v>
      </c>
    </row>
    <row r="97" spans="1:12" s="834" customFormat="1" ht="11.1" customHeight="1">
      <c r="A97" s="850" t="s">
        <v>1429</v>
      </c>
      <c r="B97" s="1301">
        <v>56.877826852183524</v>
      </c>
      <c r="C97" s="849">
        <v>51.762671630174339</v>
      </c>
      <c r="D97" s="849">
        <v>49.823986189575066</v>
      </c>
      <c r="E97" s="849">
        <v>48.200075410760888</v>
      </c>
      <c r="F97" s="849">
        <v>46.995781467342155</v>
      </c>
      <c r="G97" s="849">
        <v>45.398205764087237</v>
      </c>
      <c r="H97" s="849">
        <v>45.285324613875659</v>
      </c>
      <c r="I97" s="849">
        <v>46.289225914795963</v>
      </c>
      <c r="J97" s="849">
        <v>32.690982587812243</v>
      </c>
    </row>
    <row r="98" spans="1:12" s="858" customFormat="1" ht="11.1" customHeight="1">
      <c r="A98" s="852" t="s">
        <v>527</v>
      </c>
      <c r="B98" s="1302">
        <v>660.80529109888846</v>
      </c>
      <c r="C98" s="853">
        <v>660.51956310736216</v>
      </c>
      <c r="D98" s="853">
        <v>635.51273106127496</v>
      </c>
      <c r="E98" s="853">
        <v>634.72259215925897</v>
      </c>
      <c r="F98" s="853">
        <v>600.67550495058413</v>
      </c>
      <c r="G98" s="853">
        <v>570.6297848257334</v>
      </c>
      <c r="H98" s="853">
        <v>559.46497595269261</v>
      </c>
      <c r="I98" s="853">
        <v>567.18155846618595</v>
      </c>
      <c r="J98" s="853">
        <v>565.73337394576311</v>
      </c>
    </row>
    <row r="99" spans="1:12" s="847" customFormat="1" ht="13.5" customHeight="1">
      <c r="A99" s="844" t="s">
        <v>1430</v>
      </c>
      <c r="B99" s="1300"/>
      <c r="C99" s="849"/>
      <c r="D99" s="849"/>
      <c r="E99" s="849"/>
      <c r="F99" s="849"/>
      <c r="G99" s="849"/>
      <c r="H99" s="849"/>
      <c r="I99" s="849"/>
      <c r="J99" s="849"/>
    </row>
    <row r="100" spans="1:12" s="847" customFormat="1" ht="11.1" customHeight="1">
      <c r="A100" s="848" t="s">
        <v>474</v>
      </c>
      <c r="B100" s="1300">
        <v>142.04741405741649</v>
      </c>
      <c r="C100" s="849">
        <v>137.95976212861646</v>
      </c>
      <c r="D100" s="849">
        <v>126.57104101566399</v>
      </c>
      <c r="E100" s="849">
        <v>123.954261105106</v>
      </c>
      <c r="F100" s="849">
        <v>132.50381764940099</v>
      </c>
      <c r="G100" s="849">
        <v>134.070264902372</v>
      </c>
      <c r="H100" s="849">
        <v>139.803475744683</v>
      </c>
      <c r="I100" s="849">
        <v>131.016846028293</v>
      </c>
      <c r="J100" s="849">
        <v>128.22244644571103</v>
      </c>
    </row>
    <row r="101" spans="1:12" s="847" customFormat="1" ht="11.1" customHeight="1">
      <c r="A101" s="848" t="s">
        <v>475</v>
      </c>
      <c r="B101" s="1300">
        <v>61.677483172913171</v>
      </c>
      <c r="C101" s="849">
        <v>63.407447475642847</v>
      </c>
      <c r="D101" s="849">
        <v>58.722721392475002</v>
      </c>
      <c r="E101" s="849">
        <v>48.135127312418</v>
      </c>
      <c r="F101" s="849">
        <v>49.409706064135001</v>
      </c>
      <c r="G101" s="849">
        <v>48.023727523160005</v>
      </c>
      <c r="H101" s="849">
        <v>51.536152395582</v>
      </c>
      <c r="I101" s="849">
        <v>58.127453075797995</v>
      </c>
      <c r="J101" s="849">
        <v>60.691785497359795</v>
      </c>
    </row>
    <row r="102" spans="1:12" s="847" customFormat="1" ht="11.1" customHeight="1">
      <c r="A102" s="848" t="s">
        <v>476</v>
      </c>
      <c r="B102" s="1300">
        <v>65.45402983372955</v>
      </c>
      <c r="C102" s="849">
        <v>72.784431280381483</v>
      </c>
      <c r="D102" s="849">
        <v>70.576109079557995</v>
      </c>
      <c r="E102" s="849">
        <v>76.921605340688998</v>
      </c>
      <c r="F102" s="849">
        <v>76.727894410236999</v>
      </c>
      <c r="G102" s="849">
        <v>67.054540592830008</v>
      </c>
      <c r="H102" s="849">
        <v>67.011262474688991</v>
      </c>
      <c r="I102" s="849">
        <v>74.348535512797</v>
      </c>
      <c r="J102" s="849">
        <v>65.75406519174679</v>
      </c>
    </row>
    <row r="103" spans="1:12" s="847" customFormat="1" ht="11.1" customHeight="1">
      <c r="A103" s="848" t="s">
        <v>1268</v>
      </c>
      <c r="B103" s="1300">
        <v>85.977121381763979</v>
      </c>
      <c r="C103" s="849">
        <v>89.353453254425219</v>
      </c>
      <c r="D103" s="849">
        <v>82.005755646939988</v>
      </c>
      <c r="E103" s="849">
        <v>83.832232145545007</v>
      </c>
      <c r="F103" s="849">
        <v>80.424495800335009</v>
      </c>
      <c r="G103" s="849">
        <v>71.324509435931986</v>
      </c>
      <c r="H103" s="849">
        <v>70.585125424788004</v>
      </c>
      <c r="I103" s="849">
        <v>78.356380081613011</v>
      </c>
      <c r="J103" s="849">
        <v>70.31995285235935</v>
      </c>
    </row>
    <row r="104" spans="1:12" s="834" customFormat="1" ht="11.1" customHeight="1">
      <c r="A104" s="848" t="s">
        <v>1434</v>
      </c>
      <c r="B104" s="1300">
        <v>35.840890206514977</v>
      </c>
      <c r="C104" s="849">
        <v>33.499228448354515</v>
      </c>
      <c r="D104" s="849">
        <v>31.189117179877002</v>
      </c>
      <c r="E104" s="849">
        <v>30.575671026480002</v>
      </c>
      <c r="F104" s="849">
        <v>29.560248072379</v>
      </c>
      <c r="G104" s="849">
        <v>27.570776474376999</v>
      </c>
      <c r="H104" s="849">
        <v>27.378440232225998</v>
      </c>
      <c r="I104" s="849">
        <v>27.743921242936999</v>
      </c>
      <c r="J104" s="849">
        <v>33.665658606814034</v>
      </c>
    </row>
    <row r="105" spans="1:12" s="834" customFormat="1" ht="11.1" customHeight="1">
      <c r="A105" s="850" t="s">
        <v>1429</v>
      </c>
      <c r="B105" s="1301">
        <v>12.458861927093089</v>
      </c>
      <c r="C105" s="851">
        <v>11.925548766643516</v>
      </c>
      <c r="D105" s="851">
        <v>10.003344924256098</v>
      </c>
      <c r="E105" s="851">
        <v>16.531916073826025</v>
      </c>
      <c r="F105" s="851">
        <v>17.089450510476979</v>
      </c>
      <c r="G105" s="851">
        <v>13.977170695884979</v>
      </c>
      <c r="H105" s="851">
        <v>10.799227676651014</v>
      </c>
      <c r="I105" s="851">
        <v>10.407241851156002</v>
      </c>
      <c r="J105" s="851">
        <v>3.8413169237673812</v>
      </c>
    </row>
    <row r="106" spans="1:12" s="854" customFormat="1" ht="11.1" customHeight="1">
      <c r="A106" s="852" t="s">
        <v>527</v>
      </c>
      <c r="B106" s="1302">
        <v>403.4558005794313</v>
      </c>
      <c r="C106" s="853">
        <v>408.92987135406406</v>
      </c>
      <c r="D106" s="853">
        <v>379.06808923877003</v>
      </c>
      <c r="E106" s="853">
        <v>379.950813004064</v>
      </c>
      <c r="F106" s="853">
        <v>385.71561250696402</v>
      </c>
      <c r="G106" s="853">
        <v>362.02098962455597</v>
      </c>
      <c r="H106" s="853">
        <v>367.11368394861898</v>
      </c>
      <c r="I106" s="853">
        <v>380.00037779259401</v>
      </c>
      <c r="J106" s="853">
        <v>362.4952255177584</v>
      </c>
      <c r="K106" s="859"/>
      <c r="L106" s="859"/>
    </row>
    <row r="107" spans="1:12" ht="7.5" customHeight="1">
      <c r="C107" s="1687"/>
      <c r="D107" s="841"/>
      <c r="E107" s="841"/>
    </row>
    <row r="108" spans="1:12" ht="7.5" customHeight="1">
      <c r="C108" s="1687"/>
      <c r="D108" s="841"/>
      <c r="E108" s="841"/>
    </row>
    <row r="109" spans="1:12" s="819" customFormat="1" ht="12" customHeight="1">
      <c r="A109" s="860" t="s">
        <v>681</v>
      </c>
      <c r="B109" s="1291">
        <v>22.985961949</v>
      </c>
      <c r="C109" s="824">
        <v>16.5</v>
      </c>
      <c r="D109" s="824">
        <v>18</v>
      </c>
      <c r="E109" s="824">
        <v>17</v>
      </c>
      <c r="F109" s="824">
        <v>16.100000000000001</v>
      </c>
      <c r="G109" s="824">
        <v>14</v>
      </c>
      <c r="H109" s="824">
        <v>16.738853659</v>
      </c>
      <c r="I109" s="824">
        <v>14.34090494</v>
      </c>
      <c r="J109" s="824">
        <v>11.385982079999994</v>
      </c>
    </row>
    <row r="110" spans="1:12" s="819" customFormat="1" ht="12" customHeight="1">
      <c r="A110" s="861" t="s">
        <v>1139</v>
      </c>
      <c r="B110" s="2385">
        <v>0.60502087556521644</v>
      </c>
      <c r="C110" s="829">
        <v>0</v>
      </c>
      <c r="D110" s="829">
        <v>3.97</v>
      </c>
      <c r="E110" s="829">
        <v>26.26</v>
      </c>
      <c r="F110" s="829">
        <v>5.79</v>
      </c>
      <c r="G110" s="829">
        <v>5.3352336207629651</v>
      </c>
      <c r="H110" s="829">
        <v>1.55</v>
      </c>
      <c r="I110" s="829">
        <v>1.8545374647887323</v>
      </c>
      <c r="J110" s="829">
        <v>1.7384490082566137</v>
      </c>
    </row>
    <row r="111" spans="1:12" s="819" customFormat="1" ht="12" customHeight="1">
      <c r="A111" s="862" t="s">
        <v>682</v>
      </c>
      <c r="B111" s="1303">
        <v>15.330851666999997</v>
      </c>
      <c r="C111" s="863">
        <v>11.7</v>
      </c>
      <c r="D111" s="863">
        <v>17</v>
      </c>
      <c r="E111" s="863">
        <v>17</v>
      </c>
      <c r="F111" s="863">
        <v>15.9</v>
      </c>
      <c r="G111" s="863">
        <v>10</v>
      </c>
      <c r="H111" s="863">
        <v>18.641566999999998</v>
      </c>
      <c r="I111" s="863">
        <v>14.845395</v>
      </c>
      <c r="J111" s="863">
        <v>11.054366666</v>
      </c>
    </row>
    <row r="112" spans="1:12" ht="7.5" customHeight="1"/>
    <row r="113" spans="1:12" ht="30" customHeight="1">
      <c r="A113" s="2519" t="s">
        <v>1642</v>
      </c>
      <c r="B113" s="2519"/>
      <c r="C113" s="2519"/>
      <c r="D113" s="2519"/>
      <c r="E113" s="2519"/>
      <c r="F113" s="2519"/>
      <c r="G113" s="2519"/>
      <c r="H113" s="2519"/>
      <c r="I113" s="2519"/>
      <c r="J113" s="2519"/>
    </row>
    <row r="114" spans="1:12" ht="12.75" customHeight="1">
      <c r="A114" s="2528" t="s">
        <v>1426</v>
      </c>
      <c r="B114" s="2528"/>
      <c r="C114" s="2528"/>
      <c r="D114" s="2528"/>
      <c r="E114" s="2528"/>
      <c r="F114" s="2528"/>
      <c r="G114" s="2528"/>
      <c r="H114" s="2528"/>
      <c r="I114" s="2528"/>
      <c r="J114" s="2528"/>
    </row>
    <row r="115" spans="1:12" ht="12.75" customHeight="1">
      <c r="A115" s="2528" t="s">
        <v>1427</v>
      </c>
      <c r="B115" s="2528"/>
      <c r="C115" s="2528"/>
      <c r="D115" s="2528"/>
      <c r="E115" s="2528"/>
      <c r="F115" s="2528"/>
      <c r="G115" s="2528"/>
      <c r="H115" s="2528"/>
      <c r="I115" s="2528"/>
      <c r="J115" s="2528"/>
    </row>
    <row r="116" spans="1:12" ht="12.75" customHeight="1">
      <c r="A116" s="2528" t="s">
        <v>1729</v>
      </c>
      <c r="B116" s="2528"/>
      <c r="C116" s="2528"/>
      <c r="D116" s="2528"/>
      <c r="E116" s="2528"/>
      <c r="F116" s="2528"/>
      <c r="G116" s="2528"/>
      <c r="H116" s="2528"/>
      <c r="I116" s="2528"/>
      <c r="J116" s="2528"/>
      <c r="K116" s="1801"/>
    </row>
    <row r="117" spans="1:12" s="583" customFormat="1" ht="18.75" customHeight="1">
      <c r="A117" s="835"/>
      <c r="B117" s="841"/>
      <c r="C117" s="835"/>
      <c r="D117" s="835"/>
      <c r="E117" s="835"/>
      <c r="F117" s="835"/>
      <c r="G117" s="835"/>
      <c r="H117" s="835"/>
      <c r="I117" s="835"/>
      <c r="J117" s="835"/>
    </row>
    <row r="118" spans="1:12" s="583" customFormat="1" ht="18.75" customHeight="1">
      <c r="A118" s="706" t="s">
        <v>1464</v>
      </c>
    </row>
    <row r="119" spans="1:12" s="574" customFormat="1" ht="13.5" customHeight="1">
      <c r="A119" s="583"/>
      <c r="B119" s="583"/>
      <c r="C119" s="583"/>
      <c r="D119" s="583"/>
      <c r="E119" s="583"/>
      <c r="F119" s="583"/>
      <c r="G119" s="583"/>
      <c r="H119" s="583"/>
      <c r="I119" s="583"/>
      <c r="J119" s="583"/>
      <c r="K119" s="785"/>
    </row>
    <row r="120" spans="1:12" s="574" customFormat="1" ht="13.5" customHeight="1">
      <c r="A120" s="580"/>
      <c r="B120" s="1126" t="s">
        <v>1814</v>
      </c>
      <c r="C120" s="302" t="s">
        <v>1745</v>
      </c>
      <c r="D120" s="798" t="s">
        <v>1660</v>
      </c>
      <c r="E120" s="798" t="s">
        <v>1362</v>
      </c>
      <c r="F120" s="798" t="s">
        <v>1322</v>
      </c>
      <c r="G120" s="798" t="s">
        <v>1246</v>
      </c>
      <c r="H120" s="798" t="s">
        <v>1146</v>
      </c>
      <c r="I120" s="798" t="s">
        <v>1099</v>
      </c>
      <c r="J120" s="798" t="s">
        <v>972</v>
      </c>
      <c r="L120" s="785"/>
    </row>
    <row r="121" spans="1:12" s="517" customFormat="1" ht="12" customHeight="1">
      <c r="A121" s="799" t="s">
        <v>657</v>
      </c>
      <c r="B121" s="1283"/>
      <c r="C121" s="798"/>
      <c r="D121" s="798"/>
      <c r="E121" s="798"/>
      <c r="F121" s="798"/>
      <c r="G121" s="798"/>
      <c r="H121" s="798"/>
      <c r="I121" s="798"/>
      <c r="J121" s="798"/>
      <c r="K121" s="574"/>
    </row>
    <row r="122" spans="1:12" s="517" customFormat="1" ht="12" customHeight="1">
      <c r="A122" s="800" t="s">
        <v>1422</v>
      </c>
      <c r="B122" s="1208">
        <v>571.31598850855596</v>
      </c>
      <c r="C122" s="627">
        <v>573.11707485514455</v>
      </c>
      <c r="D122" s="792">
        <v>552.26715377181893</v>
      </c>
      <c r="E122" s="792">
        <v>544.64215553754298</v>
      </c>
      <c r="F122" s="792">
        <v>511.26047489850004</v>
      </c>
      <c r="G122" s="792">
        <v>483.81817987811706</v>
      </c>
      <c r="H122" s="792">
        <v>472.02534392630503</v>
      </c>
      <c r="I122" s="792">
        <v>476.54284600246899</v>
      </c>
      <c r="J122" s="792">
        <v>478.62466761534898</v>
      </c>
    </row>
    <row r="123" spans="1:12" s="574" customFormat="1" ht="13.5" customHeight="1">
      <c r="A123" s="800" t="s">
        <v>1423</v>
      </c>
      <c r="B123" s="1208">
        <v>402.91607339623988</v>
      </c>
      <c r="C123" s="627">
        <v>408.41781503222558</v>
      </c>
      <c r="D123" s="792">
        <v>378.58753584222001</v>
      </c>
      <c r="E123" s="792">
        <v>379.58793831446201</v>
      </c>
      <c r="F123" s="792">
        <v>385.02724910429004</v>
      </c>
      <c r="G123" s="792">
        <v>361.38962757423201</v>
      </c>
      <c r="H123" s="792">
        <v>366.53011900621101</v>
      </c>
      <c r="I123" s="792">
        <v>379.31201482660703</v>
      </c>
      <c r="J123" s="792">
        <v>361.36122192985897</v>
      </c>
      <c r="K123" s="517"/>
      <c r="L123" s="785"/>
    </row>
    <row r="124" spans="1:12" s="517" customFormat="1" ht="12" customHeight="1">
      <c r="A124" s="799" t="s">
        <v>658</v>
      </c>
      <c r="B124" s="1283"/>
      <c r="C124" s="798"/>
      <c r="D124" s="798"/>
      <c r="E124" s="798"/>
      <c r="F124" s="798"/>
      <c r="G124" s="798"/>
      <c r="H124" s="798"/>
      <c r="I124" s="798"/>
      <c r="J124" s="798"/>
      <c r="K124" s="574"/>
    </row>
    <row r="125" spans="1:12" s="517" customFormat="1" ht="12" customHeight="1">
      <c r="A125" s="800" t="s">
        <v>1798</v>
      </c>
      <c r="B125" s="1208">
        <v>3159.4673567070013</v>
      </c>
      <c r="C125" s="627">
        <v>3149.4893976061567</v>
      </c>
      <c r="D125" s="792">
        <v>2992.9045398967783</v>
      </c>
      <c r="E125" s="792">
        <v>2931.1903696755639</v>
      </c>
      <c r="F125" s="792">
        <v>2832.2508410369064</v>
      </c>
      <c r="G125" s="792">
        <v>2672.6264779394983</v>
      </c>
      <c r="H125" s="792">
        <v>2562.3343695793064</v>
      </c>
      <c r="I125" s="792">
        <v>2614.3599035665056</v>
      </c>
      <c r="J125" s="792">
        <v>2661.7758180775131</v>
      </c>
    </row>
    <row r="126" spans="1:12" s="574" customFormat="1" ht="13.5" customHeight="1">
      <c r="A126" s="801" t="s">
        <v>514</v>
      </c>
      <c r="B126" s="1206">
        <v>-118.20871452240003</v>
      </c>
      <c r="C126" s="626">
        <v>-64.324718928599992</v>
      </c>
      <c r="D126" s="788">
        <v>-93.040929704999996</v>
      </c>
      <c r="E126" s="788">
        <v>-91.18269076899999</v>
      </c>
      <c r="F126" s="788">
        <v>-104.335162016</v>
      </c>
      <c r="G126" s="788">
        <v>-128.02297582599999</v>
      </c>
      <c r="H126" s="788">
        <v>-151.15351465200001</v>
      </c>
      <c r="I126" s="788">
        <v>-153.09968471299999</v>
      </c>
      <c r="J126" s="788">
        <v>-150.86242977799998</v>
      </c>
      <c r="K126" s="517"/>
      <c r="L126" s="785"/>
    </row>
    <row r="127" spans="1:12" s="517" customFormat="1" ht="12" customHeight="1">
      <c r="A127" s="799" t="s">
        <v>659</v>
      </c>
      <c r="B127" s="1283"/>
      <c r="C127" s="798"/>
      <c r="D127" s="798"/>
      <c r="E127" s="798"/>
      <c r="F127" s="798"/>
      <c r="G127" s="798"/>
      <c r="H127" s="798"/>
      <c r="I127" s="798"/>
      <c r="J127" s="798"/>
      <c r="K127" s="574"/>
    </row>
    <row r="128" spans="1:12" s="517" customFormat="1" ht="12" customHeight="1">
      <c r="A128" s="800" t="s">
        <v>1798</v>
      </c>
      <c r="B128" s="1284">
        <v>2.1940298485419425</v>
      </c>
      <c r="C128" s="1680">
        <v>2.1802276354018097</v>
      </c>
      <c r="D128" s="802">
        <v>2.1736775650114111</v>
      </c>
      <c r="E128" s="802">
        <v>2.1826451124401158</v>
      </c>
      <c r="F128" s="802">
        <v>2.197832202986636</v>
      </c>
      <c r="G128" s="802">
        <v>2.191599135654247</v>
      </c>
      <c r="H128" s="802">
        <v>2.1773184705240376</v>
      </c>
      <c r="I128" s="802">
        <v>2.224916798158354</v>
      </c>
      <c r="J128" s="802">
        <v>2.206385702470925</v>
      </c>
    </row>
    <row r="129" spans="1:11" s="516" customFormat="1" ht="13.5" customHeight="1">
      <c r="A129" s="801" t="s">
        <v>514</v>
      </c>
      <c r="B129" s="1285">
        <v>-0.11639650464703481</v>
      </c>
      <c r="C129" s="1681">
        <v>-6.2485357185461998E-2</v>
      </c>
      <c r="D129" s="803">
        <v>-9.8573278644462553E-2</v>
      </c>
      <c r="E129" s="803">
        <v>-9.7420500177319055E-2</v>
      </c>
      <c r="F129" s="803">
        <v>-0.10750886216052698</v>
      </c>
      <c r="G129" s="803">
        <v>-0.14054560571041139</v>
      </c>
      <c r="H129" s="803">
        <v>-0.16540934968328347</v>
      </c>
      <c r="I129" s="803">
        <v>-0.1636922250341693</v>
      </c>
      <c r="J129" s="803">
        <v>-0.16563213087933321</v>
      </c>
      <c r="K129" s="517"/>
    </row>
    <row r="130" spans="1:11" s="516" customFormat="1" ht="7.5" customHeight="1"/>
    <row r="131" spans="1:11" s="516" customFormat="1" ht="30" customHeight="1">
      <c r="A131" s="2519" t="s">
        <v>1642</v>
      </c>
      <c r="B131" s="2519"/>
      <c r="C131" s="2519"/>
      <c r="D131" s="2519"/>
      <c r="E131" s="2519"/>
      <c r="F131" s="2519"/>
      <c r="G131" s="2519"/>
      <c r="H131" s="2519"/>
      <c r="I131" s="2519"/>
      <c r="J131" s="2519"/>
    </row>
    <row r="132" spans="1:11" ht="14.25" customHeight="1">
      <c r="A132" s="2528" t="s">
        <v>1424</v>
      </c>
      <c r="B132" s="2528"/>
      <c r="C132" s="2528"/>
      <c r="D132" s="2528"/>
      <c r="E132" s="2528"/>
      <c r="F132" s="2528"/>
      <c r="G132" s="2528"/>
      <c r="H132" s="2528"/>
      <c r="I132" s="2528"/>
      <c r="J132" s="2528"/>
    </row>
    <row r="133" spans="1:11" s="516" customFormat="1" ht="12.75" customHeight="1">
      <c r="A133" s="2528" t="s">
        <v>1794</v>
      </c>
      <c r="B133" s="2528"/>
      <c r="C133" s="2528"/>
      <c r="D133" s="2528"/>
      <c r="E133" s="2528"/>
      <c r="F133" s="2528"/>
      <c r="G133" s="2528"/>
      <c r="H133" s="2528"/>
      <c r="I133" s="2528"/>
      <c r="J133" s="2528"/>
    </row>
    <row r="134" spans="1:11" s="596" customFormat="1" ht="22.5" customHeight="1">
      <c r="A134" s="704"/>
      <c r="B134" s="705"/>
      <c r="C134" s="705"/>
      <c r="D134" s="705"/>
      <c r="E134" s="705"/>
      <c r="F134" s="705"/>
      <c r="G134" s="705"/>
      <c r="H134" s="705"/>
      <c r="I134" s="705"/>
      <c r="J134" s="784"/>
    </row>
    <row r="135" spans="1:11" s="583" customFormat="1" ht="18.75" customHeight="1">
      <c r="A135" s="706" t="s">
        <v>1199</v>
      </c>
    </row>
    <row r="136" spans="1:11" ht="16.5" customHeight="1">
      <c r="A136" s="1868" t="s">
        <v>1194</v>
      </c>
      <c r="D136" s="1868" t="s">
        <v>1195</v>
      </c>
    </row>
    <row r="137" spans="1:11" ht="12.75" customHeight="1"/>
    <row r="138" spans="1:11" ht="12.75" customHeight="1"/>
    <row r="139" spans="1:11" ht="12.75" customHeight="1"/>
    <row r="140" spans="1:11" ht="12.75" customHeight="1"/>
    <row r="141" spans="1:11" ht="12.75" customHeight="1"/>
    <row r="142" spans="1:11" ht="12.75" customHeight="1"/>
    <row r="143" spans="1:11" ht="12.75" customHeight="1"/>
    <row r="144" spans="1:11" ht="12.75" customHeight="1"/>
    <row r="145" spans="1:15" ht="12.75" customHeight="1"/>
    <row r="146" spans="1:15" ht="12.75" customHeight="1"/>
    <row r="147" spans="1:15" ht="12.75" customHeight="1"/>
    <row r="148" spans="1:15" ht="12.75" customHeight="1"/>
    <row r="149" spans="1:15" ht="12.75" customHeight="1"/>
    <row r="150" spans="1:15" ht="12.75" customHeight="1"/>
    <row r="151" spans="1:15" ht="12.75" customHeight="1"/>
    <row r="152" spans="1:15" ht="12.75" customHeight="1"/>
    <row r="153" spans="1:15" ht="12.75" customHeight="1"/>
    <row r="154" spans="1:15" ht="12.75" customHeight="1"/>
    <row r="155" spans="1:15" ht="6.75" customHeight="1"/>
    <row r="156" spans="1:15" s="292" customFormat="1" ht="12.75" customHeight="1">
      <c r="A156" s="2528" t="s">
        <v>1185</v>
      </c>
      <c r="B156" s="2528"/>
      <c r="C156" s="2528"/>
      <c r="D156" s="2528"/>
      <c r="E156" s="2528"/>
      <c r="F156" s="2528"/>
      <c r="G156" s="2528"/>
      <c r="H156" s="2528"/>
      <c r="I156" s="2528"/>
      <c r="J156" s="2528"/>
      <c r="K156" s="1888"/>
      <c r="L156" s="1888"/>
      <c r="M156" s="1888"/>
      <c r="N156" s="1888"/>
      <c r="O156" s="1888"/>
    </row>
    <row r="157" spans="1:15" s="2307" customFormat="1" ht="12.75" customHeight="1">
      <c r="A157" s="2519" t="s">
        <v>1780</v>
      </c>
      <c r="B157" s="2519"/>
      <c r="C157" s="2519"/>
      <c r="D157" s="2519"/>
      <c r="E157" s="2519"/>
      <c r="F157" s="2519"/>
      <c r="G157" s="2519"/>
      <c r="H157" s="2519"/>
      <c r="I157" s="2519"/>
      <c r="J157" s="2519"/>
      <c r="K157" s="2308"/>
      <c r="L157" s="2308"/>
      <c r="M157" s="2308"/>
      <c r="N157" s="2308"/>
      <c r="O157" s="2308"/>
    </row>
    <row r="158" spans="1:15" s="292" customFormat="1" ht="18.75" customHeight="1">
      <c r="A158" s="1886"/>
      <c r="B158" s="1886"/>
      <c r="C158" s="1886"/>
      <c r="D158" s="1886"/>
      <c r="E158" s="1886"/>
      <c r="F158" s="1886"/>
      <c r="G158" s="1886"/>
      <c r="H158" s="1886"/>
      <c r="I158" s="1886"/>
      <c r="J158" s="1886"/>
      <c r="K158" s="1888"/>
      <c r="L158" s="1888"/>
      <c r="M158" s="1888"/>
      <c r="N158" s="1888"/>
      <c r="O158" s="1888"/>
    </row>
    <row r="159" spans="1:15" s="583" customFormat="1" ht="18.75" customHeight="1">
      <c r="A159" s="706" t="s">
        <v>1200</v>
      </c>
    </row>
    <row r="160" spans="1:15" ht="16.5" customHeight="1">
      <c r="A160" s="1868" t="s">
        <v>1194</v>
      </c>
      <c r="D160" s="1868" t="s">
        <v>1195</v>
      </c>
    </row>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spans="1:15" ht="12.75" customHeight="1"/>
    <row r="178" spans="1:15" ht="12.75" customHeight="1"/>
    <row r="179" spans="1:15" ht="6.75" customHeight="1"/>
    <row r="180" spans="1:15" s="292" customFormat="1" ht="12.75" customHeight="1">
      <c r="A180" s="2528" t="s">
        <v>1185</v>
      </c>
      <c r="B180" s="2528"/>
      <c r="C180" s="2528"/>
      <c r="D180" s="2528"/>
      <c r="E180" s="2528"/>
      <c r="F180" s="2528"/>
      <c r="G180" s="2528"/>
      <c r="H180" s="2528"/>
      <c r="I180" s="2528"/>
      <c r="J180" s="2528"/>
      <c r="K180" s="1888"/>
      <c r="L180" s="1888"/>
      <c r="M180" s="1888"/>
      <c r="N180" s="1888"/>
      <c r="O180" s="1888"/>
    </row>
    <row r="181" spans="1:15" s="596" customFormat="1" ht="22.5" customHeight="1">
      <c r="A181" s="704"/>
      <c r="B181" s="705"/>
      <c r="C181" s="705"/>
      <c r="D181" s="705"/>
      <c r="E181" s="705"/>
      <c r="F181" s="705"/>
      <c r="G181" s="705"/>
      <c r="H181" s="705"/>
      <c r="I181" s="705"/>
      <c r="J181" s="784"/>
    </row>
    <row r="182" spans="1:15" s="583" customFormat="1" ht="18.75" customHeight="1">
      <c r="A182" s="706" t="s">
        <v>1201</v>
      </c>
    </row>
    <row r="183" spans="1:15" ht="16.5" customHeight="1">
      <c r="A183" s="1868" t="s">
        <v>1194</v>
      </c>
      <c r="D183" s="1868" t="s">
        <v>1195</v>
      </c>
    </row>
    <row r="184" spans="1:15" ht="12.75" customHeight="1"/>
    <row r="185" spans="1:15" ht="12.75" customHeight="1"/>
    <row r="186" spans="1:15" ht="12.75" customHeight="1"/>
    <row r="187" spans="1:15" ht="12.75" customHeight="1"/>
    <row r="188" spans="1:15" ht="12.75" customHeight="1"/>
    <row r="189" spans="1:15" ht="12.75" customHeight="1"/>
    <row r="190" spans="1:15" ht="12.75" customHeight="1"/>
    <row r="191" spans="1:15" ht="12.75" customHeight="1"/>
    <row r="192" spans="1:15" ht="12.75" customHeight="1"/>
    <row r="193" spans="1:15" ht="12.75" customHeight="1"/>
    <row r="194" spans="1:15" ht="12.75" customHeight="1"/>
    <row r="195" spans="1:15" ht="12.75" customHeight="1"/>
    <row r="196" spans="1:15" ht="12.75" customHeight="1"/>
    <row r="197" spans="1:15" ht="12.75" customHeight="1"/>
    <row r="198" spans="1:15" ht="12.75" customHeight="1"/>
    <row r="199" spans="1:15" ht="12.75" customHeight="1"/>
    <row r="200" spans="1:15" ht="12.75" customHeight="1"/>
    <row r="201" spans="1:15" ht="12.75" customHeight="1"/>
    <row r="202" spans="1:15" ht="6.75" customHeight="1"/>
    <row r="203" spans="1:15" s="292" customFormat="1" ht="12.75" customHeight="1">
      <c r="A203" s="2528" t="s">
        <v>1185</v>
      </c>
      <c r="B203" s="2528"/>
      <c r="C203" s="2528"/>
      <c r="D203" s="2528"/>
      <c r="E203" s="2528"/>
      <c r="F203" s="2528"/>
      <c r="G203" s="2528"/>
      <c r="H203" s="2528"/>
      <c r="I203" s="2528"/>
      <c r="J203" s="2528"/>
      <c r="K203" s="1888"/>
      <c r="L203" s="1888"/>
      <c r="M203" s="1888"/>
      <c r="N203" s="1888"/>
      <c r="O203" s="1888"/>
    </row>
    <row r="204" spans="1:15" s="292" customFormat="1" ht="18.75" customHeight="1">
      <c r="A204" s="1886"/>
      <c r="B204" s="1886"/>
      <c r="C204" s="1886"/>
      <c r="D204" s="1886"/>
      <c r="E204" s="1886"/>
      <c r="F204" s="1886"/>
      <c r="G204" s="1886"/>
      <c r="H204" s="1886"/>
      <c r="I204" s="1886"/>
      <c r="J204" s="1886"/>
      <c r="K204" s="1888"/>
      <c r="L204" s="1888"/>
      <c r="M204" s="1888"/>
      <c r="N204" s="1888"/>
      <c r="O204" s="1888"/>
    </row>
    <row r="205" spans="1:15" s="583" customFormat="1" ht="18.75" customHeight="1">
      <c r="A205" s="706" t="s">
        <v>1202</v>
      </c>
    </row>
    <row r="206" spans="1:15" ht="16.5" customHeight="1">
      <c r="A206" s="1868" t="s">
        <v>1194</v>
      </c>
      <c r="D206" s="1868" t="s">
        <v>1195</v>
      </c>
    </row>
    <row r="207" spans="1:15" ht="12.75" customHeight="1"/>
    <row r="208" spans="1:15"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spans="1:15" ht="6.75" customHeight="1"/>
    <row r="226" spans="1:15" s="292" customFormat="1" ht="12.75" customHeight="1">
      <c r="A226" s="2528" t="s">
        <v>1185</v>
      </c>
      <c r="B226" s="2528"/>
      <c r="C226" s="2528"/>
      <c r="D226" s="2528"/>
      <c r="E226" s="2528"/>
      <c r="F226" s="2528"/>
      <c r="G226" s="2528"/>
      <c r="H226" s="2528"/>
      <c r="I226" s="2528"/>
      <c r="J226" s="2528"/>
      <c r="K226" s="1888"/>
      <c r="L226" s="1888"/>
      <c r="M226" s="1888"/>
      <c r="N226" s="1888"/>
      <c r="O226" s="1888"/>
    </row>
    <row r="227" spans="1:15" s="596" customFormat="1" ht="22.5" customHeight="1">
      <c r="A227" s="704"/>
      <c r="B227" s="705"/>
      <c r="C227" s="705"/>
      <c r="D227" s="705"/>
      <c r="E227" s="705"/>
      <c r="F227" s="705"/>
      <c r="G227" s="705"/>
      <c r="H227" s="705"/>
      <c r="I227" s="705"/>
      <c r="J227" s="784"/>
    </row>
    <row r="228" spans="1:15" s="583" customFormat="1" ht="33" customHeight="1">
      <c r="A228" s="2674" t="s">
        <v>1269</v>
      </c>
      <c r="B228" s="2674"/>
      <c r="C228" s="2674"/>
      <c r="D228" s="2674"/>
      <c r="E228" s="2674"/>
      <c r="F228" s="2674"/>
      <c r="G228" s="2674"/>
      <c r="H228" s="2674"/>
      <c r="I228" s="2674"/>
      <c r="J228" s="2674"/>
    </row>
    <row r="229" spans="1:15" s="583" customFormat="1" ht="9.9499999999999993" customHeight="1">
      <c r="A229" s="1867"/>
      <c r="B229" s="1867"/>
      <c r="C229" s="1867"/>
      <c r="D229" s="1867"/>
      <c r="E229" s="1867"/>
      <c r="F229" s="1867"/>
      <c r="G229" s="1867"/>
      <c r="H229" s="1867"/>
      <c r="I229" s="1867"/>
      <c r="J229" s="1867"/>
    </row>
    <row r="230" spans="1:15" ht="10.5" customHeight="1">
      <c r="A230" s="1868" t="s">
        <v>1371</v>
      </c>
      <c r="D230" s="1868" t="s">
        <v>1372</v>
      </c>
    </row>
    <row r="242" spans="1:10" ht="12.75" customHeight="1">
      <c r="A242" s="1868" t="s">
        <v>1373</v>
      </c>
      <c r="D242" s="1894" t="s">
        <v>1374</v>
      </c>
      <c r="E242" s="1878"/>
      <c r="F242" s="1878"/>
      <c r="G242" s="1878"/>
      <c r="H242" s="1878"/>
      <c r="I242" s="1878"/>
      <c r="J242" s="1877"/>
    </row>
    <row r="253" spans="1:10" ht="11.25" customHeight="1"/>
    <row r="254" spans="1:10" s="1878" customFormat="1" ht="12.75" customHeight="1">
      <c r="A254" s="2675" t="s">
        <v>1185</v>
      </c>
      <c r="B254" s="2675"/>
      <c r="C254" s="2675"/>
      <c r="D254" s="2675"/>
      <c r="E254" s="2675"/>
      <c r="F254" s="2675"/>
      <c r="G254" s="2675"/>
      <c r="H254" s="2675"/>
      <c r="I254" s="2675"/>
      <c r="J254" s="2675"/>
    </row>
    <row r="255" spans="1:10" s="596" customFormat="1" ht="22.5" customHeight="1">
      <c r="A255" s="704"/>
      <c r="B255" s="705"/>
      <c r="C255" s="705"/>
      <c r="D255" s="705"/>
      <c r="E255" s="705"/>
      <c r="F255" s="705"/>
      <c r="G255" s="705"/>
      <c r="H255" s="705"/>
      <c r="I255" s="705"/>
      <c r="J255" s="784"/>
    </row>
    <row r="256" spans="1:10" s="583" customFormat="1" ht="33" customHeight="1">
      <c r="A256" s="2674" t="s">
        <v>1435</v>
      </c>
      <c r="B256" s="2674"/>
      <c r="C256" s="2674"/>
      <c r="D256" s="2674"/>
      <c r="E256" s="2674"/>
      <c r="F256" s="2674"/>
      <c r="G256" s="2674"/>
      <c r="H256" s="2674"/>
      <c r="I256" s="2674"/>
      <c r="J256" s="2674"/>
    </row>
    <row r="257" spans="1:12" s="583" customFormat="1" ht="9.9499999999999993" customHeight="1">
      <c r="A257" s="2078"/>
      <c r="B257" s="2078"/>
      <c r="C257" s="2078"/>
      <c r="D257" s="2078"/>
      <c r="E257" s="2078"/>
      <c r="F257" s="2078"/>
      <c r="G257" s="2078"/>
      <c r="H257" s="2078"/>
      <c r="I257" s="2078"/>
      <c r="J257" s="2078"/>
    </row>
    <row r="258" spans="1:12" ht="22.5" customHeight="1">
      <c r="A258" s="1868" t="s">
        <v>82</v>
      </c>
      <c r="D258" s="1868" t="s">
        <v>554</v>
      </c>
    </row>
    <row r="259" spans="1:12" ht="22.5" customHeight="1">
      <c r="L259" s="1877"/>
    </row>
    <row r="270" spans="1:12" ht="22.5" customHeight="1">
      <c r="A270" s="1868" t="s">
        <v>546</v>
      </c>
      <c r="D270" s="1894"/>
      <c r="E270" s="1878"/>
      <c r="F270" s="1878"/>
      <c r="G270" s="1878"/>
      <c r="H270" s="1878"/>
      <c r="I270" s="1878"/>
      <c r="J270" s="1877"/>
    </row>
    <row r="281" spans="1:10" ht="11.25" customHeight="1"/>
    <row r="282" spans="1:10" s="1878" customFormat="1" ht="12.75" customHeight="1">
      <c r="A282" s="2675" t="s">
        <v>1185</v>
      </c>
      <c r="B282" s="2675"/>
      <c r="C282" s="2675"/>
      <c r="D282" s="2675"/>
      <c r="E282" s="2675"/>
      <c r="F282" s="2675"/>
      <c r="G282" s="2675"/>
      <c r="H282" s="2675"/>
      <c r="I282" s="2675"/>
      <c r="J282" s="2675"/>
    </row>
  </sheetData>
  <mergeCells count="22">
    <mergeCell ref="A49:J49"/>
    <mergeCell ref="A156:J156"/>
    <mergeCell ref="A180:J180"/>
    <mergeCell ref="A203:J203"/>
    <mergeCell ref="A29:J29"/>
    <mergeCell ref="A33:J33"/>
    <mergeCell ref="A30:J30"/>
    <mergeCell ref="A31:J31"/>
    <mergeCell ref="A32:J32"/>
    <mergeCell ref="A114:J114"/>
    <mergeCell ref="A115:J115"/>
    <mergeCell ref="A116:J116"/>
    <mergeCell ref="A131:J131"/>
    <mergeCell ref="A113:J113"/>
    <mergeCell ref="A157:J157"/>
    <mergeCell ref="A256:J256"/>
    <mergeCell ref="A282:J282"/>
    <mergeCell ref="A254:J254"/>
    <mergeCell ref="A228:J228"/>
    <mergeCell ref="A132:J132"/>
    <mergeCell ref="A226:J226"/>
    <mergeCell ref="A133:J133"/>
  </mergeCells>
  <pageMargins left="0.70866141732283472" right="0.70866141732283472" top="0.6692913385826772" bottom="0.59055118110236227" header="0.51181102362204722" footer="0.51181102362204722"/>
  <pageSetup paperSize="9" scale="95" fitToHeight="0" orientation="portrait" r:id="rId1"/>
  <headerFooter scaleWithDoc="0">
    <oddHeader xml:space="preserve">&amp;L&amp;8FACT BOOK DNB - 4Q15&amp;C&amp;8CHAPTER 2 SEGMENTAL REPORTING&amp;R&amp;8Large corporates and international customers </oddHeader>
  </headerFooter>
  <rowBreaks count="6" manualBreakCount="6">
    <brk id="33" max="9" man="1"/>
    <brk id="70" max="16383" man="1"/>
    <brk id="133" max="9" man="1"/>
    <brk id="180" max="9" man="1"/>
    <brk id="226" max="9" man="1"/>
    <brk id="254" max="9"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6"/>
  <sheetViews>
    <sheetView showGridLines="0" zoomScale="140" zoomScaleNormal="140" zoomScaleSheetLayoutView="90" workbookViewId="0"/>
  </sheetViews>
  <sheetFormatPr baseColWidth="10" defaultColWidth="10.85546875" defaultRowHeight="22.5" customHeight="1"/>
  <cols>
    <col min="1" max="1" width="35.28515625" style="835" customWidth="1"/>
    <col min="2" max="12" width="6.42578125" style="835" customWidth="1"/>
    <col min="13" max="16384" width="10.85546875" style="835"/>
  </cols>
  <sheetData>
    <row r="1" spans="1:10" s="596" customFormat="1" ht="22.5" customHeight="1">
      <c r="A1" s="704"/>
      <c r="B1" s="705"/>
      <c r="C1" s="705"/>
      <c r="D1" s="705"/>
      <c r="E1" s="705"/>
      <c r="F1" s="705"/>
      <c r="G1" s="705"/>
      <c r="H1" s="705"/>
      <c r="I1" s="705"/>
      <c r="J1" s="784"/>
    </row>
    <row r="2" spans="1:10" s="583" customFormat="1" ht="18.75" customHeight="1">
      <c r="A2" s="706" t="s">
        <v>683</v>
      </c>
    </row>
    <row r="3" spans="1:10" s="583" customFormat="1" ht="12" customHeight="1"/>
    <row r="4" spans="1:10" s="819" customFormat="1" ht="13.5" customHeight="1">
      <c r="A4" s="818" t="s">
        <v>1</v>
      </c>
      <c r="B4" s="1126" t="s">
        <v>1814</v>
      </c>
      <c r="C4" s="302" t="s">
        <v>1745</v>
      </c>
      <c r="D4" s="767" t="s">
        <v>1660</v>
      </c>
      <c r="E4" s="767" t="s">
        <v>1362</v>
      </c>
      <c r="F4" s="767" t="s">
        <v>1322</v>
      </c>
      <c r="G4" s="767" t="s">
        <v>1246</v>
      </c>
      <c r="H4" s="767" t="s">
        <v>1146</v>
      </c>
      <c r="I4" s="767" t="s">
        <v>1099</v>
      </c>
      <c r="J4" s="767" t="s">
        <v>972</v>
      </c>
    </row>
    <row r="5" spans="1:10" s="819" customFormat="1" ht="12" customHeight="1">
      <c r="A5" s="911" t="s">
        <v>13</v>
      </c>
      <c r="B5" s="1304">
        <v>3.3981805889004875</v>
      </c>
      <c r="C5" s="864">
        <v>-105.95197823309982</v>
      </c>
      <c r="D5" s="864">
        <v>87.979093046000031</v>
      </c>
      <c r="E5" s="864">
        <v>103.84945778299999</v>
      </c>
      <c r="F5" s="864">
        <v>128.45796320400001</v>
      </c>
      <c r="G5" s="864">
        <v>99.579867966999984</v>
      </c>
      <c r="H5" s="864">
        <v>92.825098812000007</v>
      </c>
      <c r="I5" s="864">
        <v>108.18582129500001</v>
      </c>
      <c r="J5" s="864">
        <v>122.13825149800002</v>
      </c>
    </row>
    <row r="6" spans="1:10" s="819" customFormat="1" ht="12" customHeight="1">
      <c r="A6" s="1081" t="s">
        <v>4</v>
      </c>
      <c r="B6" s="1305">
        <v>796.02577067150003</v>
      </c>
      <c r="C6" s="865">
        <v>-342.13588082119975</v>
      </c>
      <c r="D6" s="865">
        <v>581.22470543499992</v>
      </c>
      <c r="E6" s="865">
        <v>467.76579930299988</v>
      </c>
      <c r="F6" s="865">
        <v>-101.99353192600006</v>
      </c>
      <c r="G6" s="865">
        <v>608.32891226700099</v>
      </c>
      <c r="H6" s="865">
        <v>487.52416913499951</v>
      </c>
      <c r="I6" s="865">
        <v>590.437666541</v>
      </c>
      <c r="J6" s="865">
        <v>566.04624069300053</v>
      </c>
    </row>
    <row r="7" spans="1:10" s="819" customFormat="1" ht="12" customHeight="1">
      <c r="A7" s="911" t="s">
        <v>120</v>
      </c>
      <c r="B7" s="1304">
        <v>799.42395126040037</v>
      </c>
      <c r="C7" s="864">
        <v>-448.08785905429954</v>
      </c>
      <c r="D7" s="864">
        <v>669.20379848099992</v>
      </c>
      <c r="E7" s="864">
        <v>571.61525708599993</v>
      </c>
      <c r="F7" s="864">
        <v>26.46443127799995</v>
      </c>
      <c r="G7" s="864">
        <v>707.90878023400091</v>
      </c>
      <c r="H7" s="864">
        <v>580.34926794699948</v>
      </c>
      <c r="I7" s="864">
        <v>698.62348783599998</v>
      </c>
      <c r="J7" s="864">
        <v>688.18449219100057</v>
      </c>
    </row>
    <row r="8" spans="1:10" s="819" customFormat="1" ht="12" customHeight="1">
      <c r="A8" s="1081" t="s">
        <v>170</v>
      </c>
      <c r="B8" s="1305">
        <v>-97.115693731500016</v>
      </c>
      <c r="C8" s="865">
        <v>-155.49168900519999</v>
      </c>
      <c r="D8" s="865">
        <v>-155.07719258399985</v>
      </c>
      <c r="E8" s="865">
        <v>-97.75752153600007</v>
      </c>
      <c r="F8" s="865">
        <v>-131.71941152200009</v>
      </c>
      <c r="G8" s="865">
        <v>-122.96465211400003</v>
      </c>
      <c r="H8" s="865">
        <v>-151.38506177600004</v>
      </c>
      <c r="I8" s="865">
        <v>-107.15222187099995</v>
      </c>
      <c r="J8" s="865">
        <v>-84.475652543001161</v>
      </c>
    </row>
    <row r="9" spans="1:10" s="819" customFormat="1" ht="12" customHeight="1">
      <c r="A9" s="911" t="s">
        <v>250</v>
      </c>
      <c r="B9" s="1304">
        <v>702.30825752890053</v>
      </c>
      <c r="C9" s="864">
        <v>-603.57954805949953</v>
      </c>
      <c r="D9" s="864">
        <v>514.1266058970001</v>
      </c>
      <c r="E9" s="864">
        <v>473.85773554999986</v>
      </c>
      <c r="F9" s="864">
        <v>-105.25498024400014</v>
      </c>
      <c r="G9" s="864">
        <v>584.94412812000087</v>
      </c>
      <c r="H9" s="864">
        <v>428.96420617099943</v>
      </c>
      <c r="I9" s="864">
        <v>591.47126596500004</v>
      </c>
      <c r="J9" s="864">
        <v>603.70883964799941</v>
      </c>
    </row>
    <row r="10" spans="1:10" s="819" customFormat="1" ht="12" customHeight="1">
      <c r="A10" s="1092" t="s">
        <v>30</v>
      </c>
      <c r="B10" s="1306">
        <v>0</v>
      </c>
      <c r="C10" s="866">
        <v>0</v>
      </c>
      <c r="D10" s="866">
        <v>0</v>
      </c>
      <c r="E10" s="866">
        <v>0</v>
      </c>
      <c r="F10" s="866">
        <v>-1.0889999999999999E-3</v>
      </c>
      <c r="G10" s="866">
        <v>0</v>
      </c>
      <c r="H10" s="866">
        <v>0</v>
      </c>
      <c r="I10" s="866">
        <v>0</v>
      </c>
      <c r="J10" s="866">
        <v>0</v>
      </c>
    </row>
    <row r="11" spans="1:10" s="819" customFormat="1" ht="12" customHeight="1">
      <c r="A11" s="1081" t="s">
        <v>1270</v>
      </c>
      <c r="B11" s="1307">
        <v>0</v>
      </c>
      <c r="C11" s="867">
        <v>0</v>
      </c>
      <c r="D11" s="867">
        <v>0</v>
      </c>
      <c r="E11" s="867">
        <v>0</v>
      </c>
      <c r="F11" s="867">
        <v>0</v>
      </c>
      <c r="G11" s="867">
        <v>0</v>
      </c>
      <c r="H11" s="867">
        <v>0</v>
      </c>
      <c r="I11" s="867">
        <v>-0.17100000000000001</v>
      </c>
      <c r="J11" s="867">
        <v>0</v>
      </c>
    </row>
    <row r="12" spans="1:10" s="819" customFormat="1" ht="12" customHeight="1">
      <c r="A12" s="911" t="s">
        <v>9</v>
      </c>
      <c r="B12" s="1304">
        <v>702.30825752890053</v>
      </c>
      <c r="C12" s="864">
        <v>-603.57954805949953</v>
      </c>
      <c r="D12" s="864">
        <v>514.1266058970001</v>
      </c>
      <c r="E12" s="864">
        <v>473.85773554999986</v>
      </c>
      <c r="F12" s="864">
        <v>-105.25606924400013</v>
      </c>
      <c r="G12" s="864">
        <v>584.94412812000087</v>
      </c>
      <c r="H12" s="864">
        <v>428.96420617099943</v>
      </c>
      <c r="I12" s="864">
        <v>591.30026596499999</v>
      </c>
      <c r="J12" s="864">
        <v>603.70883964799941</v>
      </c>
    </row>
    <row r="13" spans="1:10" s="819" customFormat="1" ht="12" customHeight="1">
      <c r="A13" s="1092" t="s">
        <v>1113</v>
      </c>
      <c r="B13" s="1308">
        <v>-182.60014695751414</v>
      </c>
      <c r="C13" s="868">
        <v>156.93068249546988</v>
      </c>
      <c r="D13" s="868">
        <v>-133.67291753322004</v>
      </c>
      <c r="E13" s="868">
        <v>-123.20301124299996</v>
      </c>
      <c r="F13" s="868">
        <v>28.419138695880093</v>
      </c>
      <c r="G13" s="868">
        <v>-157.9349145924003</v>
      </c>
      <c r="H13" s="868">
        <v>-115.82033566616988</v>
      </c>
      <c r="I13" s="868">
        <v>-159.65107181055001</v>
      </c>
      <c r="J13" s="868">
        <v>-175.07556349791986</v>
      </c>
    </row>
    <row r="14" spans="1:10" s="833" customFormat="1" ht="12" customHeight="1">
      <c r="A14" s="1093" t="s">
        <v>10</v>
      </c>
      <c r="B14" s="1309">
        <v>519.70811057138621</v>
      </c>
      <c r="C14" s="869">
        <v>-446.64886556402962</v>
      </c>
      <c r="D14" s="869">
        <v>380.45368836378009</v>
      </c>
      <c r="E14" s="869">
        <v>350.65472430699992</v>
      </c>
      <c r="F14" s="869">
        <v>-76.836930548120037</v>
      </c>
      <c r="G14" s="869">
        <v>427.00921352760054</v>
      </c>
      <c r="H14" s="869">
        <v>313.14387050482958</v>
      </c>
      <c r="I14" s="869">
        <v>431.64919415445002</v>
      </c>
      <c r="J14" s="869">
        <v>428.63327615007955</v>
      </c>
    </row>
    <row r="15" spans="1:10" s="516" customFormat="1" ht="7.5" customHeight="1">
      <c r="A15" s="1835"/>
      <c r="B15" s="795"/>
      <c r="C15" s="1679"/>
      <c r="D15" s="795"/>
      <c r="E15" s="795"/>
      <c r="F15" s="795"/>
      <c r="G15" s="795"/>
      <c r="H15" s="795"/>
      <c r="I15" s="795"/>
      <c r="J15" s="795"/>
    </row>
    <row r="16" spans="1:10" s="516" customFormat="1" ht="12" customHeight="1">
      <c r="A16" s="1839" t="s">
        <v>1150</v>
      </c>
      <c r="B16" s="1836"/>
      <c r="C16" s="1837"/>
      <c r="D16" s="1838"/>
      <c r="E16" s="1838"/>
      <c r="F16" s="1838"/>
      <c r="G16" s="1838"/>
      <c r="H16" s="1838"/>
      <c r="I16" s="1838"/>
      <c r="J16" s="1838"/>
    </row>
    <row r="17" spans="1:10" s="838" customFormat="1" ht="12" customHeight="1">
      <c r="A17" s="1849" t="s">
        <v>1152</v>
      </c>
      <c r="B17" s="1361">
        <v>7.2556781240927908</v>
      </c>
      <c r="C17" s="1025">
        <v>6.9795100018110405</v>
      </c>
      <c r="D17" s="1850">
        <v>7.1347565054945097</v>
      </c>
      <c r="E17" s="1850">
        <v>7.442367</v>
      </c>
      <c r="F17" s="1850">
        <v>6.2729201739130431</v>
      </c>
      <c r="G17" s="1850">
        <v>6.7493157282608678</v>
      </c>
      <c r="H17" s="1850">
        <v>6.7952832637362643</v>
      </c>
      <c r="I17" s="1850">
        <v>7.3828569999999996</v>
      </c>
      <c r="J17" s="1850">
        <v>7.7852808043478321</v>
      </c>
    </row>
    <row r="18" spans="1:10" s="516" customFormat="1" ht="7.5" customHeight="1">
      <c r="A18" s="1845"/>
      <c r="B18" s="1833"/>
      <c r="C18" s="1834"/>
      <c r="D18" s="1833"/>
      <c r="E18" s="1833"/>
      <c r="F18" s="1833"/>
      <c r="G18" s="1833"/>
      <c r="H18" s="1833"/>
      <c r="I18" s="1833"/>
      <c r="J18" s="1833"/>
    </row>
    <row r="19" spans="1:10" s="516" customFormat="1" ht="12" customHeight="1">
      <c r="A19" s="1839" t="s">
        <v>1151</v>
      </c>
      <c r="B19" s="1836"/>
      <c r="C19" s="1837"/>
      <c r="D19" s="1838"/>
      <c r="E19" s="1838"/>
      <c r="F19" s="1838"/>
      <c r="G19" s="1838"/>
      <c r="H19" s="1838"/>
      <c r="I19" s="1838"/>
      <c r="J19" s="1838"/>
    </row>
    <row r="20" spans="1:10" s="838" customFormat="1" ht="12" customHeight="1">
      <c r="A20" s="1848" t="s">
        <v>1153</v>
      </c>
      <c r="B20" s="1310">
        <v>12.148209167161401</v>
      </c>
      <c r="C20" s="1024">
        <v>-34.701160913703198</v>
      </c>
      <c r="D20" s="870">
        <v>23.173387977773501</v>
      </c>
      <c r="E20" s="870">
        <v>17.101979053944738</v>
      </c>
      <c r="F20" s="870">
        <v>497.72243407890375</v>
      </c>
      <c r="G20" s="870">
        <v>17.370126709454539</v>
      </c>
      <c r="H20" s="870">
        <v>26.085164596059304</v>
      </c>
      <c r="I20" s="870">
        <v>15.337620869705665</v>
      </c>
      <c r="J20" s="870">
        <v>12.275146200120355</v>
      </c>
    </row>
    <row r="21" spans="1:10" s="838" customFormat="1" ht="12" customHeight="1">
      <c r="A21" s="1849" t="s">
        <v>1154</v>
      </c>
      <c r="B21" s="1311">
        <v>28.417542832190701</v>
      </c>
      <c r="C21" s="871">
        <v>-25.389043426769899</v>
      </c>
      <c r="D21" s="871">
        <v>21.388194005530302</v>
      </c>
      <c r="E21" s="871">
        <v>19.108164314458762</v>
      </c>
      <c r="F21" s="871">
        <v>-4.8596532660677747</v>
      </c>
      <c r="G21" s="871">
        <v>25.100509575099366</v>
      </c>
      <c r="H21" s="871">
        <v>18.48365365659296</v>
      </c>
      <c r="I21" s="871">
        <v>23.711380125663521</v>
      </c>
      <c r="J21" s="871">
        <v>21.843218957526098</v>
      </c>
    </row>
    <row r="22" spans="1:10" ht="7.5" customHeight="1">
      <c r="A22" s="872"/>
      <c r="B22" s="872"/>
      <c r="C22" s="872"/>
      <c r="D22" s="872"/>
      <c r="E22" s="872"/>
      <c r="F22" s="872"/>
      <c r="G22" s="872"/>
      <c r="H22" s="872"/>
      <c r="I22" s="872"/>
      <c r="J22" s="872"/>
    </row>
    <row r="23" spans="1:10" ht="21.75" customHeight="1">
      <c r="A23" s="2546" t="s">
        <v>1639</v>
      </c>
      <c r="B23" s="2546"/>
      <c r="C23" s="2546"/>
      <c r="D23" s="2546"/>
      <c r="E23" s="2546"/>
      <c r="F23" s="2546"/>
      <c r="G23" s="2546"/>
      <c r="H23" s="2546"/>
      <c r="I23" s="2546"/>
      <c r="J23" s="2546"/>
    </row>
    <row r="24" spans="1:10" ht="12.75">
      <c r="A24" s="872"/>
      <c r="B24" s="872"/>
      <c r="C24" s="872"/>
      <c r="D24" s="872"/>
      <c r="E24" s="872"/>
      <c r="F24" s="872"/>
      <c r="G24" s="872"/>
      <c r="H24" s="872"/>
      <c r="I24" s="872"/>
      <c r="J24" s="872"/>
    </row>
    <row r="25" spans="1:10" ht="12.75">
      <c r="A25" s="872"/>
      <c r="B25" s="872"/>
      <c r="C25" s="872"/>
      <c r="D25" s="872"/>
      <c r="E25" s="872"/>
      <c r="F25" s="872"/>
      <c r="G25" s="872"/>
      <c r="H25" s="872"/>
      <c r="I25" s="872"/>
      <c r="J25" s="872"/>
    </row>
    <row r="26" spans="1:10" ht="12.75"/>
  </sheetData>
  <mergeCells count="1">
    <mergeCell ref="A23:J23"/>
  </mergeCells>
  <pageMargins left="0.70866141732283472" right="0.70866141732283472" top="0.6692913385826772" bottom="0.59055118110236227" header="0.51181102362204722" footer="0.51181102362204722"/>
  <pageSetup paperSize="9" scale="95" orientation="portrait" r:id="rId1"/>
  <headerFooter scaleWithDoc="0">
    <oddHeader xml:space="preserve">&amp;L&amp;8FACT BOOK DNB - 4Q15&amp;C&amp;8CHAPTER 2 SEGMENTAL REPORTING&amp;R&amp;8Trading </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1"/>
  <sheetViews>
    <sheetView showGridLines="0" zoomScale="140" zoomScaleNormal="140" zoomScaleSheetLayoutView="100" workbookViewId="0"/>
  </sheetViews>
  <sheetFormatPr baseColWidth="10" defaultColWidth="10.85546875" defaultRowHeight="22.5" customHeight="1"/>
  <cols>
    <col min="1" max="1" width="35.28515625" style="835" customWidth="1"/>
    <col min="2" max="2" width="6.42578125" style="841" customWidth="1"/>
    <col min="3" max="12" width="6.42578125" style="835" customWidth="1"/>
    <col min="13" max="16384" width="10.85546875" style="835"/>
  </cols>
  <sheetData>
    <row r="1" spans="1:10" s="596" customFormat="1" ht="22.5" customHeight="1">
      <c r="A1" s="704"/>
      <c r="B1" s="705"/>
      <c r="C1" s="705"/>
      <c r="D1" s="705"/>
      <c r="E1" s="705"/>
      <c r="F1" s="705"/>
      <c r="G1" s="705"/>
      <c r="H1" s="705"/>
      <c r="I1" s="705"/>
      <c r="J1" s="784"/>
    </row>
    <row r="2" spans="1:10" s="583" customFormat="1" ht="18.75" customHeight="1">
      <c r="A2" s="706" t="s">
        <v>1403</v>
      </c>
    </row>
    <row r="3" spans="1:10" s="583" customFormat="1" ht="12" customHeight="1"/>
    <row r="4" spans="1:10" s="819" customFormat="1" ht="13.5" customHeight="1">
      <c r="A4" s="818" t="s">
        <v>1</v>
      </c>
      <c r="B4" s="1126" t="s">
        <v>1814</v>
      </c>
      <c r="C4" s="302" t="s">
        <v>1745</v>
      </c>
      <c r="D4" s="767" t="s">
        <v>1660</v>
      </c>
      <c r="E4" s="767" t="s">
        <v>1362</v>
      </c>
      <c r="F4" s="767" t="s">
        <v>1322</v>
      </c>
      <c r="G4" s="767" t="s">
        <v>1246</v>
      </c>
      <c r="H4" s="767" t="s">
        <v>1146</v>
      </c>
      <c r="I4" s="767" t="s">
        <v>1099</v>
      </c>
      <c r="J4" s="767" t="s">
        <v>972</v>
      </c>
    </row>
    <row r="5" spans="1:10" s="819" customFormat="1" ht="12" customHeight="1">
      <c r="A5" s="820" t="s">
        <v>13</v>
      </c>
      <c r="B5" s="1291">
        <v>23.607536739390952</v>
      </c>
      <c r="C5" s="824">
        <v>183.3048204327005</v>
      </c>
      <c r="D5" s="824">
        <v>-44.720897463999933</v>
      </c>
      <c r="E5" s="824">
        <v>80.501556914000219</v>
      </c>
      <c r="F5" s="824">
        <v>-108.25125406600051</v>
      </c>
      <c r="G5" s="824">
        <v>-210.57583604899884</v>
      </c>
      <c r="H5" s="824">
        <v>-205.50487373200048</v>
      </c>
      <c r="I5" s="824">
        <v>-151.87281360099942</v>
      </c>
      <c r="J5" s="824">
        <v>-161.35297109999644</v>
      </c>
    </row>
    <row r="6" spans="1:10" s="819" customFormat="1" ht="12" customHeight="1">
      <c r="A6" s="1081" t="s">
        <v>4</v>
      </c>
      <c r="B6" s="1290">
        <v>652.04764787841157</v>
      </c>
      <c r="C6" s="823">
        <v>1401.6058279992094</v>
      </c>
      <c r="D6" s="823">
        <v>-400.35709425699974</v>
      </c>
      <c r="E6" s="823">
        <v>2149.9622851840004</v>
      </c>
      <c r="F6" s="823">
        <v>-209.20093670100005</v>
      </c>
      <c r="G6" s="823">
        <v>542.37964976999888</v>
      </c>
      <c r="H6" s="823">
        <v>122.761549406001</v>
      </c>
      <c r="I6" s="823">
        <v>951.7844910629999</v>
      </c>
      <c r="J6" s="823">
        <v>85.726098365999633</v>
      </c>
    </row>
    <row r="7" spans="1:10" s="819" customFormat="1" ht="12" customHeight="1">
      <c r="A7" s="2278" t="s">
        <v>120</v>
      </c>
      <c r="B7" s="1292">
        <v>675.65518461779152</v>
      </c>
      <c r="C7" s="826">
        <v>1584.9106484319134</v>
      </c>
      <c r="D7" s="826">
        <v>-445.07799172099942</v>
      </c>
      <c r="E7" s="826">
        <v>2230.4638420980032</v>
      </c>
      <c r="F7" s="826">
        <v>-317.45219076700056</v>
      </c>
      <c r="G7" s="826">
        <v>331.80335172100195</v>
      </c>
      <c r="H7" s="826">
        <v>-82.744041326000229</v>
      </c>
      <c r="I7" s="826">
        <v>799.9116774620004</v>
      </c>
      <c r="J7" s="826">
        <v>-75.626872733996834</v>
      </c>
    </row>
    <row r="8" spans="1:10" s="819" customFormat="1" ht="12" customHeight="1">
      <c r="A8" s="2278" t="s">
        <v>1902</v>
      </c>
      <c r="B8" s="1293">
        <v>1711.1071426574022</v>
      </c>
      <c r="C8" s="827">
        <v>18.868977152269281</v>
      </c>
      <c r="D8" s="827">
        <v>-287.6239438840006</v>
      </c>
      <c r="E8" s="827">
        <v>-361.94135774800003</v>
      </c>
      <c r="F8" s="827">
        <v>5.1493260589990655</v>
      </c>
      <c r="G8" s="827">
        <v>-215.15901058600008</v>
      </c>
      <c r="H8" s="827">
        <v>-302.43887644399962</v>
      </c>
      <c r="I8" s="827">
        <v>-220.94565396299998</v>
      </c>
      <c r="J8" s="827">
        <v>-479.8154504329998</v>
      </c>
    </row>
    <row r="9" spans="1:10" s="819" customFormat="1" ht="12" customHeight="1">
      <c r="A9" s="911" t="s">
        <v>250</v>
      </c>
      <c r="B9" s="1289">
        <v>2386.7623272752057</v>
      </c>
      <c r="C9" s="821">
        <v>1603.7796255841793</v>
      </c>
      <c r="D9" s="821">
        <v>-732.70193560499979</v>
      </c>
      <c r="E9" s="821">
        <v>1868.522484350003</v>
      </c>
      <c r="F9" s="821">
        <v>-312.30286470800195</v>
      </c>
      <c r="G9" s="821">
        <v>116.64480313500047</v>
      </c>
      <c r="H9" s="821">
        <v>-385.18287277000007</v>
      </c>
      <c r="I9" s="821">
        <v>578.96602349900058</v>
      </c>
      <c r="J9" s="821">
        <v>-555.44232316699663</v>
      </c>
    </row>
    <row r="10" spans="1:10" s="819" customFormat="1" ht="12" customHeight="1">
      <c r="A10" s="1092" t="s">
        <v>30</v>
      </c>
      <c r="B10" s="1294">
        <v>-13.391104777599988</v>
      </c>
      <c r="C10" s="829">
        <v>-0.80530334879999044</v>
      </c>
      <c r="D10" s="829">
        <v>0.92354151399999296</v>
      </c>
      <c r="E10" s="829">
        <v>6.3681080039999998</v>
      </c>
      <c r="F10" s="829">
        <v>-11.203071767999994</v>
      </c>
      <c r="G10" s="829">
        <v>1.7925479149999983</v>
      </c>
      <c r="H10" s="829">
        <v>1.051114638</v>
      </c>
      <c r="I10" s="829">
        <v>0.89795000899999988</v>
      </c>
      <c r="J10" s="829">
        <v>7.9721676989999981</v>
      </c>
    </row>
    <row r="11" spans="1:10" s="819" customFormat="1" ht="12" customHeight="1">
      <c r="A11" s="1092" t="s">
        <v>1903</v>
      </c>
      <c r="B11" s="1294">
        <v>3.3352170033999755</v>
      </c>
      <c r="C11" s="829">
        <v>0.64685719549999021</v>
      </c>
      <c r="D11" s="829">
        <v>-18.292153133000113</v>
      </c>
      <c r="E11" s="829">
        <v>-18.418659734000073</v>
      </c>
      <c r="F11" s="829">
        <v>25.859021624999741</v>
      </c>
      <c r="G11" s="829">
        <v>-5.4495243350000493</v>
      </c>
      <c r="H11" s="829">
        <v>7.5635382410001171</v>
      </c>
      <c r="I11" s="829">
        <v>-14.301000930999997</v>
      </c>
      <c r="J11" s="829">
        <v>15.806314350000036</v>
      </c>
    </row>
    <row r="12" spans="1:10" s="819" customFormat="1" ht="12" customHeight="1">
      <c r="A12" s="1081" t="s">
        <v>1906</v>
      </c>
      <c r="B12" s="1290">
        <v>-29.565999999999981</v>
      </c>
      <c r="C12" s="823">
        <v>20.483999999999998</v>
      </c>
      <c r="D12" s="823">
        <v>16.61</v>
      </c>
      <c r="E12" s="823">
        <v>56.690999999999995</v>
      </c>
      <c r="F12" s="823">
        <v>-2.4405229180000028</v>
      </c>
      <c r="G12" s="823">
        <v>54.346000000000004</v>
      </c>
      <c r="H12" s="823">
        <v>60.253999999999998</v>
      </c>
      <c r="I12" s="823">
        <v>12.678000000000001</v>
      </c>
      <c r="J12" s="823">
        <v>95.155000000000001</v>
      </c>
    </row>
    <row r="13" spans="1:10" s="819" customFormat="1" ht="12" customHeight="1">
      <c r="A13" s="911" t="s">
        <v>9</v>
      </c>
      <c r="B13" s="1291">
        <v>2347.1404395010054</v>
      </c>
      <c r="C13" s="824">
        <v>1624.1051784308791</v>
      </c>
      <c r="D13" s="824">
        <v>-733.46054722400027</v>
      </c>
      <c r="E13" s="824">
        <v>1913.1629326200029</v>
      </c>
      <c r="F13" s="824">
        <v>-300.08743776900201</v>
      </c>
      <c r="G13" s="824">
        <v>167.33382671500061</v>
      </c>
      <c r="H13" s="824">
        <v>-316.31320289100103</v>
      </c>
      <c r="I13" s="824">
        <v>578.24087257700035</v>
      </c>
      <c r="J13" s="824">
        <v>-436.50884111799627</v>
      </c>
    </row>
    <row r="14" spans="1:10" s="819" customFormat="1" ht="12" customHeight="1">
      <c r="A14" s="1092" t="s">
        <v>1113</v>
      </c>
      <c r="B14" s="1295">
        <v>-106.62725993452682</v>
      </c>
      <c r="C14" s="830">
        <v>-339.53954899415294</v>
      </c>
      <c r="D14" s="830">
        <v>345.99744560123003</v>
      </c>
      <c r="E14" s="830">
        <v>-328.23458425348025</v>
      </c>
      <c r="F14" s="830">
        <v>423.41053352215067</v>
      </c>
      <c r="G14" s="830">
        <v>258.95454656246972</v>
      </c>
      <c r="H14" s="830">
        <v>261.92483422573002</v>
      </c>
      <c r="I14" s="830">
        <v>97.191589325050188</v>
      </c>
      <c r="J14" s="830">
        <v>818.76733640039902</v>
      </c>
    </row>
    <row r="15" spans="1:10" s="819" customFormat="1" ht="12" customHeight="1">
      <c r="A15" s="828" t="s">
        <v>196</v>
      </c>
      <c r="B15" s="1295">
        <v>28.75985034</v>
      </c>
      <c r="C15" s="830">
        <v>-16.972456000000012</v>
      </c>
      <c r="D15" s="830">
        <v>-16.808274999999998</v>
      </c>
      <c r="E15" s="830">
        <v>-47.499470000000002</v>
      </c>
      <c r="F15" s="830">
        <v>14.799999759999999</v>
      </c>
      <c r="G15" s="830">
        <v>-8.2029999999999994</v>
      </c>
      <c r="H15" s="830">
        <v>-11.491</v>
      </c>
      <c r="I15" s="830">
        <v>-18.994</v>
      </c>
      <c r="J15" s="830">
        <v>14.08600032</v>
      </c>
    </row>
    <row r="16" spans="1:10" s="833" customFormat="1" ht="12" customHeight="1">
      <c r="A16" s="831" t="s">
        <v>10</v>
      </c>
      <c r="B16" s="1296">
        <v>2269.2730299064883</v>
      </c>
      <c r="C16" s="832">
        <v>1267.5931734367268</v>
      </c>
      <c r="D16" s="832">
        <v>-404.27137662276965</v>
      </c>
      <c r="E16" s="832">
        <v>1537.4288773665203</v>
      </c>
      <c r="F16" s="832">
        <v>138.12309651314865</v>
      </c>
      <c r="G16" s="832">
        <v>418.0853732774699</v>
      </c>
      <c r="H16" s="832">
        <v>-65.879368665271386</v>
      </c>
      <c r="I16" s="832">
        <v>656.43846190205022</v>
      </c>
      <c r="J16" s="832">
        <v>396.34449460240182</v>
      </c>
    </row>
    <row r="17" spans="1:11" ht="7.5" customHeight="1"/>
    <row r="18" spans="1:11" ht="30" customHeight="1">
      <c r="A18" s="2519" t="s">
        <v>1642</v>
      </c>
      <c r="B18" s="2519"/>
      <c r="C18" s="2519"/>
      <c r="D18" s="2519"/>
      <c r="E18" s="2519"/>
      <c r="F18" s="2519"/>
      <c r="G18" s="2519"/>
      <c r="H18" s="2519"/>
      <c r="I18" s="2519"/>
      <c r="J18" s="2519"/>
      <c r="K18" s="1877"/>
    </row>
    <row r="19" spans="1:11" s="290" customFormat="1" ht="39.75" customHeight="1">
      <c r="A19" s="2519" t="s">
        <v>2010</v>
      </c>
      <c r="B19" s="2519"/>
      <c r="C19" s="2519"/>
      <c r="D19" s="2519"/>
      <c r="E19" s="2519"/>
      <c r="F19" s="2519"/>
      <c r="G19" s="2519"/>
      <c r="H19" s="2519"/>
      <c r="I19" s="2519"/>
      <c r="J19" s="2519"/>
    </row>
    <row r="20" spans="1:11" ht="12.75" customHeight="1">
      <c r="A20" s="2528" t="s">
        <v>1904</v>
      </c>
      <c r="B20" s="2528"/>
      <c r="C20" s="2528"/>
      <c r="D20" s="2528"/>
      <c r="E20" s="2528"/>
      <c r="F20" s="2528"/>
      <c r="G20" s="2528"/>
      <c r="H20" s="2528"/>
      <c r="I20" s="2528"/>
      <c r="J20" s="2528"/>
      <c r="K20" s="2266"/>
    </row>
    <row r="21" spans="1:11" ht="21.75" customHeight="1">
      <c r="A21" s="2528" t="s">
        <v>1905</v>
      </c>
      <c r="B21" s="2528"/>
      <c r="C21" s="2528"/>
      <c r="D21" s="2528"/>
      <c r="E21" s="2528"/>
      <c r="F21" s="2528"/>
      <c r="G21" s="2528"/>
      <c r="H21" s="2528"/>
      <c r="I21" s="2528"/>
      <c r="J21" s="2528"/>
    </row>
  </sheetData>
  <mergeCells count="4">
    <mergeCell ref="A19:J19"/>
    <mergeCell ref="A20:J20"/>
    <mergeCell ref="A21:J21"/>
    <mergeCell ref="A18:J18"/>
  </mergeCells>
  <pageMargins left="0.70866141732283472" right="0.70866141732283472" top="0.6692913385826772" bottom="0.59055118110236227" header="0.51181102362204722" footer="0.51181102362204722"/>
  <pageSetup paperSize="9" scale="95" fitToHeight="0" orientation="portrait" r:id="rId1"/>
  <headerFooter scaleWithDoc="0">
    <oddHeader>&amp;L&amp;8FACT BOOK DNB - 4Q15&amp;C&amp;8CHAPTER 2 SEGMENTAL REPORTING&amp;R&amp;8Other operations/eliminations</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3"/>
  <sheetViews>
    <sheetView showGridLines="0" zoomScale="140" zoomScaleNormal="140" zoomScaleSheetLayoutView="110" workbookViewId="0"/>
  </sheetViews>
  <sheetFormatPr baseColWidth="10" defaultColWidth="10.85546875" defaultRowHeight="22.5" customHeight="1"/>
  <cols>
    <col min="1" max="1" width="35.28515625" style="898" customWidth="1"/>
    <col min="2" max="12" width="6.42578125" style="896" customWidth="1"/>
    <col min="13" max="16384" width="10.85546875" style="896"/>
  </cols>
  <sheetData>
    <row r="1" spans="1:10" s="596" customFormat="1" ht="22.5" customHeight="1">
      <c r="A1" s="704"/>
      <c r="B1" s="705"/>
      <c r="C1" s="705"/>
      <c r="D1" s="705"/>
      <c r="E1" s="705"/>
      <c r="F1" s="705"/>
      <c r="G1" s="705"/>
      <c r="H1" s="705"/>
      <c r="I1" s="705"/>
      <c r="J1" s="784"/>
    </row>
    <row r="2" spans="1:10" s="583" customFormat="1" ht="18.75" customHeight="1">
      <c r="A2" s="706" t="s">
        <v>1018</v>
      </c>
    </row>
    <row r="3" spans="1:10" s="583" customFormat="1" ht="12" customHeight="1"/>
    <row r="4" spans="1:10" s="819" customFormat="1" ht="13.5" customHeight="1">
      <c r="A4" s="818" t="s">
        <v>1</v>
      </c>
      <c r="B4" s="1126" t="s">
        <v>1814</v>
      </c>
      <c r="C4" s="302" t="s">
        <v>1745</v>
      </c>
      <c r="D4" s="767" t="s">
        <v>1660</v>
      </c>
      <c r="E4" s="767" t="s">
        <v>1362</v>
      </c>
      <c r="F4" s="767" t="s">
        <v>1322</v>
      </c>
      <c r="G4" s="767" t="s">
        <v>1246</v>
      </c>
      <c r="H4" s="767" t="s">
        <v>1146</v>
      </c>
      <c r="I4" s="767" t="s">
        <v>1099</v>
      </c>
      <c r="J4" s="767" t="s">
        <v>972</v>
      </c>
    </row>
    <row r="5" spans="1:10" s="819" customFormat="1" ht="12" customHeight="1">
      <c r="A5" s="911" t="s">
        <v>13</v>
      </c>
      <c r="B5" s="1312">
        <v>0</v>
      </c>
      <c r="C5" s="873">
        <v>0</v>
      </c>
      <c r="D5" s="873">
        <v>0</v>
      </c>
      <c r="E5" s="873">
        <v>0</v>
      </c>
      <c r="F5" s="873">
        <v>0</v>
      </c>
      <c r="G5" s="873">
        <v>0</v>
      </c>
      <c r="H5" s="873">
        <v>0</v>
      </c>
      <c r="I5" s="873">
        <v>0</v>
      </c>
      <c r="J5" s="873">
        <v>0</v>
      </c>
    </row>
    <row r="6" spans="1:10" s="819" customFormat="1" ht="12" customHeight="1">
      <c r="A6" s="1081" t="s">
        <v>2001</v>
      </c>
      <c r="B6" s="1307">
        <v>-521.50175600000102</v>
      </c>
      <c r="C6" s="867">
        <v>283.64431100000002</v>
      </c>
      <c r="D6" s="867">
        <v>518.09929599999998</v>
      </c>
      <c r="E6" s="867">
        <v>342.03916700000002</v>
      </c>
      <c r="F6" s="867">
        <v>477.65383899999983</v>
      </c>
      <c r="G6" s="867">
        <v>329.97584400000005</v>
      </c>
      <c r="H6" s="867">
        <v>600.05199100000004</v>
      </c>
      <c r="I6" s="867">
        <v>435.09248400000001</v>
      </c>
      <c r="J6" s="867">
        <v>622.10746200000017</v>
      </c>
    </row>
    <row r="7" spans="1:10" s="819" customFormat="1" ht="12" customHeight="1">
      <c r="A7" s="911" t="s">
        <v>120</v>
      </c>
      <c r="B7" s="1304">
        <v>-521.50175600000102</v>
      </c>
      <c r="C7" s="864">
        <v>283.64431100000002</v>
      </c>
      <c r="D7" s="864">
        <v>518.09929599999998</v>
      </c>
      <c r="E7" s="864">
        <v>342.03916700000002</v>
      </c>
      <c r="F7" s="864">
        <v>477.65383899999983</v>
      </c>
      <c r="G7" s="864">
        <v>329.97584400000005</v>
      </c>
      <c r="H7" s="864">
        <v>600.05199100000004</v>
      </c>
      <c r="I7" s="864">
        <v>435.09248400000001</v>
      </c>
      <c r="J7" s="864">
        <v>622.10746200000017</v>
      </c>
    </row>
    <row r="8" spans="1:10" s="819" customFormat="1" ht="12" customHeight="1">
      <c r="A8" s="1081" t="s">
        <v>170</v>
      </c>
      <c r="B8" s="1305">
        <v>-74.331718000000023</v>
      </c>
      <c r="C8" s="865">
        <v>-125.81470300000001</v>
      </c>
      <c r="D8" s="865">
        <v>-131.45020999999997</v>
      </c>
      <c r="E8" s="865">
        <v>-145.41719000000001</v>
      </c>
      <c r="F8" s="865">
        <v>-165.17909700000001</v>
      </c>
      <c r="G8" s="865">
        <v>-154.01971599999996</v>
      </c>
      <c r="H8" s="865">
        <v>-153.57219900000001</v>
      </c>
      <c r="I8" s="865">
        <v>-157.63753600000001</v>
      </c>
      <c r="J8" s="865">
        <v>-220.97005100000001</v>
      </c>
    </row>
    <row r="9" spans="1:10" s="819" customFormat="1" ht="12" customHeight="1">
      <c r="A9" s="911" t="s">
        <v>684</v>
      </c>
      <c r="B9" s="1304">
        <v>-595.83347400000105</v>
      </c>
      <c r="C9" s="864">
        <v>157.82960800000001</v>
      </c>
      <c r="D9" s="864">
        <v>386.64908600000001</v>
      </c>
      <c r="E9" s="864">
        <v>196.62197700000002</v>
      </c>
      <c r="F9" s="864">
        <v>312.47474199999982</v>
      </c>
      <c r="G9" s="864">
        <v>175.95612800000009</v>
      </c>
      <c r="H9" s="864">
        <v>446.47979200000003</v>
      </c>
      <c r="I9" s="864">
        <v>277.454948</v>
      </c>
      <c r="J9" s="864">
        <v>401.1374110000001</v>
      </c>
    </row>
    <row r="10" spans="1:10" s="819" customFormat="1" ht="12" customHeight="1">
      <c r="A10" s="1092" t="s">
        <v>1113</v>
      </c>
      <c r="B10" s="1308">
        <v>705.23530000000005</v>
      </c>
      <c r="C10" s="868">
        <v>84.254926999999995</v>
      </c>
      <c r="D10" s="868">
        <v>-56.211480999999999</v>
      </c>
      <c r="E10" s="868">
        <v>33.195273999999998</v>
      </c>
      <c r="F10" s="868">
        <v>123.39387300000001</v>
      </c>
      <c r="G10" s="868">
        <v>-44.074196000000008</v>
      </c>
      <c r="H10" s="868">
        <v>-136.13326699999999</v>
      </c>
      <c r="I10" s="868">
        <v>-42.419316999999999</v>
      </c>
      <c r="J10" s="868">
        <v>2.4152849999999901</v>
      </c>
    </row>
    <row r="11" spans="1:10" s="833" customFormat="1" ht="12" customHeight="1">
      <c r="A11" s="1093" t="s">
        <v>10</v>
      </c>
      <c r="B11" s="1309">
        <v>109.40182599999889</v>
      </c>
      <c r="C11" s="869">
        <v>242.08453500000002</v>
      </c>
      <c r="D11" s="869">
        <v>330.43760500000002</v>
      </c>
      <c r="E11" s="869">
        <v>229.817251</v>
      </c>
      <c r="F11" s="869">
        <v>435.86861499999986</v>
      </c>
      <c r="G11" s="869">
        <v>131.88193200000009</v>
      </c>
      <c r="H11" s="869">
        <v>310.34652500000004</v>
      </c>
      <c r="I11" s="869">
        <v>235.035631</v>
      </c>
      <c r="J11" s="869">
        <v>403.5333730000001</v>
      </c>
    </row>
    <row r="12" spans="1:10" s="516" customFormat="1" ht="7.5" customHeight="1">
      <c r="A12" s="1835"/>
      <c r="B12" s="795"/>
      <c r="C12" s="1679"/>
      <c r="D12" s="795"/>
      <c r="E12" s="795"/>
      <c r="F12" s="795"/>
      <c r="G12" s="795"/>
      <c r="H12" s="795"/>
      <c r="I12" s="795"/>
      <c r="J12" s="795"/>
    </row>
    <row r="13" spans="1:10" s="516" customFormat="1" ht="12" customHeight="1">
      <c r="A13" s="1839" t="s">
        <v>1150</v>
      </c>
      <c r="B13" s="1836"/>
      <c r="C13" s="1837"/>
      <c r="D13" s="1838"/>
      <c r="E13" s="1838"/>
      <c r="F13" s="1838"/>
      <c r="G13" s="1838"/>
      <c r="H13" s="1838"/>
      <c r="I13" s="1838"/>
      <c r="J13" s="1838"/>
    </row>
    <row r="14" spans="1:10" s="835" customFormat="1" ht="12" customHeight="1">
      <c r="A14" s="1846" t="s">
        <v>2002</v>
      </c>
      <c r="B14" s="1297">
        <v>13.0335043180133</v>
      </c>
      <c r="C14" s="837">
        <v>4.1570823629366798</v>
      </c>
      <c r="D14" s="837">
        <v>3.7284961338879099</v>
      </c>
      <c r="E14" s="837">
        <v>3.0309422046000001</v>
      </c>
      <c r="F14" s="837">
        <v>2.4181784420532599</v>
      </c>
      <c r="G14" s="837">
        <v>2.2842835583684797</v>
      </c>
      <c r="H14" s="837">
        <v>2.22822883961758</v>
      </c>
      <c r="I14" s="837">
        <v>2.1720747330999997</v>
      </c>
      <c r="J14" s="837">
        <v>2.255003699595</v>
      </c>
    </row>
    <row r="15" spans="1:10" s="838" customFormat="1" ht="12" customHeight="1">
      <c r="A15" s="1848" t="s">
        <v>649</v>
      </c>
      <c r="B15" s="1310">
        <v>200.26651787386402</v>
      </c>
      <c r="C15" s="1024">
        <v>199.16295574355502</v>
      </c>
      <c r="D15" s="870">
        <v>200.47958098192501</v>
      </c>
      <c r="E15" s="870">
        <v>212.4426362009105</v>
      </c>
      <c r="F15" s="870">
        <v>212.85322849658945</v>
      </c>
      <c r="G15" s="870">
        <v>217.40690220246407</v>
      </c>
      <c r="H15" s="870">
        <v>219.84113292669517</v>
      </c>
      <c r="I15" s="870">
        <v>226.6425175306145</v>
      </c>
      <c r="J15" s="870">
        <v>234.96485047028202</v>
      </c>
    </row>
    <row r="16" spans="1:10" s="838" customFormat="1" ht="12" customHeight="1">
      <c r="A16" s="1848" t="s">
        <v>2003</v>
      </c>
      <c r="B16" s="1310">
        <v>18.198071389036599</v>
      </c>
      <c r="C16" s="1024">
        <v>17.896330222824886</v>
      </c>
      <c r="D16" s="870">
        <v>17.370234</v>
      </c>
      <c r="E16" s="870">
        <v>17.238264000000001</v>
      </c>
      <c r="F16" s="870">
        <v>17.353058119565219</v>
      </c>
      <c r="G16" s="870">
        <v>17.137217086956522</v>
      </c>
      <c r="H16" s="870">
        <v>16.487849406593405</v>
      </c>
      <c r="I16" s="870">
        <v>16.296968</v>
      </c>
      <c r="J16" s="870">
        <v>16.169397456521754</v>
      </c>
    </row>
    <row r="17" spans="1:11" s="516" customFormat="1" ht="7.5" customHeight="1">
      <c r="A17" s="1845"/>
      <c r="B17" s="1833"/>
      <c r="C17" s="1834"/>
      <c r="D17" s="1833"/>
      <c r="E17" s="1833"/>
      <c r="F17" s="1833"/>
      <c r="G17" s="1833"/>
      <c r="H17" s="1833"/>
      <c r="I17" s="1833"/>
      <c r="J17" s="1833"/>
    </row>
    <row r="18" spans="1:11" s="516" customFormat="1" ht="12" customHeight="1">
      <c r="A18" s="1839" t="s">
        <v>1151</v>
      </c>
      <c r="B18" s="1836"/>
      <c r="C18" s="1837"/>
      <c r="D18" s="1838"/>
      <c r="E18" s="1838"/>
      <c r="F18" s="1838"/>
      <c r="G18" s="1838"/>
      <c r="H18" s="1838"/>
      <c r="I18" s="1838"/>
      <c r="J18" s="1838"/>
    </row>
    <row r="19" spans="1:11" s="838" customFormat="1" ht="12" customHeight="1">
      <c r="A19" s="1848" t="s">
        <v>1153</v>
      </c>
      <c r="B19" s="1310">
        <v>-14.253397451647299</v>
      </c>
      <c r="C19" s="1024">
        <v>44.356505003197469</v>
      </c>
      <c r="D19" s="870">
        <v>25.371624901802598</v>
      </c>
      <c r="E19" s="870">
        <v>42.514777262336153</v>
      </c>
      <c r="F19" s="870">
        <v>34.581339772294818</v>
      </c>
      <c r="G19" s="870">
        <v>46.676057899559439</v>
      </c>
      <c r="H19" s="870">
        <v>25.593148811000276</v>
      </c>
      <c r="I19" s="870">
        <v>36.23081110268042</v>
      </c>
      <c r="J19" s="870">
        <v>35.519595005275782</v>
      </c>
    </row>
    <row r="20" spans="1:11" s="838" customFormat="1" ht="12" customHeight="1">
      <c r="A20" s="1849" t="s">
        <v>1885</v>
      </c>
      <c r="B20" s="1311">
        <v>2.3850871000190601</v>
      </c>
      <c r="C20" s="871">
        <v>5.3667096388908906</v>
      </c>
      <c r="D20" s="871">
        <v>7.6301885309808002</v>
      </c>
      <c r="E20" s="871">
        <v>5.4067893904836106</v>
      </c>
      <c r="F20" s="871">
        <v>9.9651677593324202</v>
      </c>
      <c r="G20" s="871">
        <v>3.0531633436308061</v>
      </c>
      <c r="H20" s="871">
        <v>7.5497808760664613</v>
      </c>
      <c r="I20" s="871">
        <v>5.8489410978505658</v>
      </c>
      <c r="J20" s="871">
        <v>9.9012644061675434</v>
      </c>
    </row>
    <row r="21" spans="1:11" s="835" customFormat="1" ht="7.5" customHeight="1">
      <c r="A21" s="872"/>
      <c r="B21" s="872"/>
      <c r="C21" s="1688"/>
      <c r="D21" s="872"/>
      <c r="E21" s="872"/>
      <c r="F21" s="872"/>
      <c r="G21" s="872"/>
      <c r="H21" s="872"/>
      <c r="I21" s="872"/>
      <c r="J21" s="872"/>
      <c r="K21" s="872"/>
    </row>
    <row r="22" spans="1:11" s="583" customFormat="1" ht="12" customHeight="1">
      <c r="A22" s="874" t="s">
        <v>685</v>
      </c>
      <c r="B22" s="1313"/>
      <c r="C22" s="875"/>
      <c r="D22" s="875"/>
      <c r="E22" s="875"/>
      <c r="F22" s="875"/>
      <c r="G22" s="875"/>
      <c r="H22" s="875"/>
      <c r="I22" s="875"/>
      <c r="J22" s="875"/>
    </row>
    <row r="23" spans="1:11" s="879" customFormat="1" ht="12" customHeight="1">
      <c r="A23" s="876" t="s">
        <v>686</v>
      </c>
      <c r="B23" s="1314">
        <v>137.32299999999995</v>
      </c>
      <c r="C23" s="1689">
        <v>131.34699999999995</v>
      </c>
      <c r="D23" s="877">
        <v>133.00200000000004</v>
      </c>
      <c r="E23" s="877">
        <v>133.46799999999999</v>
      </c>
      <c r="F23" s="878">
        <v>173.20893475750006</v>
      </c>
      <c r="G23" s="878">
        <v>149.24306524250002</v>
      </c>
      <c r="H23" s="878">
        <v>164.79999999999998</v>
      </c>
      <c r="I23" s="878">
        <v>160.15</v>
      </c>
      <c r="J23" s="877">
        <v>171.70400000000004</v>
      </c>
    </row>
    <row r="24" spans="1:11" s="882" customFormat="1" ht="12" customHeight="1">
      <c r="A24" s="876" t="s">
        <v>687</v>
      </c>
      <c r="B24" s="1315">
        <v>77.933999999999997</v>
      </c>
      <c r="C24" s="880">
        <v>61.371000000000002</v>
      </c>
      <c r="D24" s="880">
        <v>28.995999999999995</v>
      </c>
      <c r="E24" s="880">
        <v>34.889000000000003</v>
      </c>
      <c r="F24" s="881">
        <v>48.269522664154692</v>
      </c>
      <c r="G24" s="881">
        <v>3.0554773358453104</v>
      </c>
      <c r="H24" s="881">
        <v>23.78</v>
      </c>
      <c r="I24" s="878">
        <v>52.92</v>
      </c>
      <c r="J24" s="880">
        <v>15.274999999999999</v>
      </c>
    </row>
    <row r="25" spans="1:11" s="882" customFormat="1" ht="12" customHeight="1">
      <c r="A25" s="876" t="s">
        <v>688</v>
      </c>
      <c r="B25" s="1315">
        <v>82.220999999999989</v>
      </c>
      <c r="C25" s="880">
        <v>91.975999999999985</v>
      </c>
      <c r="D25" s="880">
        <v>107.018</v>
      </c>
      <c r="E25" s="880">
        <v>-24.454999999999998</v>
      </c>
      <c r="F25" s="881">
        <v>121.3175554828166</v>
      </c>
      <c r="G25" s="881">
        <v>45.8404445171834</v>
      </c>
      <c r="H25" s="881">
        <v>80.156000000000006</v>
      </c>
      <c r="I25" s="878">
        <v>27.794</v>
      </c>
      <c r="J25" s="880">
        <v>41.168999999999983</v>
      </c>
    </row>
    <row r="26" spans="1:11" s="884" customFormat="1" ht="12" customHeight="1">
      <c r="A26" s="876" t="s">
        <v>2004</v>
      </c>
      <c r="B26" s="1314">
        <v>-1000.6340000000001</v>
      </c>
      <c r="C26" s="1689">
        <v>-106.56899999999999</v>
      </c>
      <c r="D26" s="877">
        <v>-70.50200000000001</v>
      </c>
      <c r="E26" s="877">
        <v>-171.79499999999999</v>
      </c>
      <c r="F26" s="878">
        <v>-121.35524596981043</v>
      </c>
      <c r="G26" s="878">
        <v>-184.68375403018959</v>
      </c>
      <c r="H26" s="883">
        <v>-15.592999999999989</v>
      </c>
      <c r="I26" s="878">
        <v>-168.64700000000002</v>
      </c>
      <c r="J26" s="877">
        <v>37.972999999999985</v>
      </c>
    </row>
    <row r="27" spans="1:11" s="884" customFormat="1" ht="12" customHeight="1">
      <c r="A27" s="885" t="s">
        <v>689</v>
      </c>
      <c r="B27" s="1316">
        <v>107.23600000000002</v>
      </c>
      <c r="C27" s="1690">
        <v>-20.284999999999968</v>
      </c>
      <c r="D27" s="886">
        <v>188.76699999999997</v>
      </c>
      <c r="E27" s="886">
        <v>224.03200000000001</v>
      </c>
      <c r="F27" s="887">
        <v>90.942583865531674</v>
      </c>
      <c r="G27" s="887">
        <v>162.5034161344683</v>
      </c>
      <c r="H27" s="887">
        <v>193.32999999999998</v>
      </c>
      <c r="I27" s="887">
        <v>205.24</v>
      </c>
      <c r="J27" s="886">
        <v>135.0656680688156</v>
      </c>
    </row>
    <row r="28" spans="1:11" s="835" customFormat="1" ht="7.5" customHeight="1">
      <c r="A28" s="872"/>
      <c r="B28" s="872"/>
      <c r="C28" s="872"/>
      <c r="D28" s="872"/>
      <c r="E28" s="872"/>
      <c r="F28" s="872"/>
      <c r="G28" s="872"/>
      <c r="H28" s="872"/>
      <c r="I28" s="872"/>
      <c r="J28" s="872"/>
    </row>
    <row r="29" spans="1:11" s="835" customFormat="1" ht="18.75" customHeight="1">
      <c r="A29" s="2528" t="s">
        <v>1744</v>
      </c>
      <c r="B29" s="2528"/>
      <c r="C29" s="2528"/>
      <c r="D29" s="2528"/>
      <c r="E29" s="2528"/>
      <c r="F29" s="2528"/>
      <c r="G29" s="2528"/>
      <c r="H29" s="2528"/>
      <c r="I29" s="2528"/>
      <c r="J29" s="2528"/>
    </row>
    <row r="30" spans="1:11" s="835" customFormat="1" ht="7.5" customHeight="1">
      <c r="A30" s="2059"/>
      <c r="B30" s="2059"/>
      <c r="C30" s="2059"/>
      <c r="D30" s="2059"/>
      <c r="E30" s="2059"/>
      <c r="F30" s="2059"/>
      <c r="G30" s="2059"/>
      <c r="H30" s="2059"/>
      <c r="I30" s="2059"/>
      <c r="J30" s="2059"/>
    </row>
    <row r="31" spans="1:11" s="835" customFormat="1" ht="10.5" customHeight="1">
      <c r="A31" s="2546" t="s">
        <v>1998</v>
      </c>
      <c r="B31" s="2546"/>
      <c r="C31" s="2546"/>
      <c r="D31" s="2546"/>
      <c r="E31" s="2546"/>
      <c r="F31" s="2546"/>
      <c r="G31" s="2546"/>
      <c r="H31" s="2546"/>
      <c r="I31" s="2546"/>
      <c r="J31" s="2546"/>
    </row>
    <row r="32" spans="1:11" s="835" customFormat="1" ht="21.75" customHeight="1">
      <c r="A32" s="2546" t="s">
        <v>2030</v>
      </c>
      <c r="B32" s="2546"/>
      <c r="C32" s="2546"/>
      <c r="D32" s="2546"/>
      <c r="E32" s="2546"/>
      <c r="F32" s="2546"/>
      <c r="G32" s="2546"/>
      <c r="H32" s="2546"/>
      <c r="I32" s="2546"/>
      <c r="J32" s="2546"/>
    </row>
    <row r="33" spans="1:13" s="835" customFormat="1" ht="21.75" customHeight="1">
      <c r="A33" s="2546" t="s">
        <v>1999</v>
      </c>
      <c r="B33" s="2546"/>
      <c r="C33" s="2546"/>
      <c r="D33" s="2546"/>
      <c r="E33" s="2546"/>
      <c r="F33" s="2546"/>
      <c r="G33" s="2546"/>
      <c r="H33" s="2546"/>
      <c r="I33" s="2546"/>
      <c r="J33" s="2546"/>
    </row>
    <row r="34" spans="1:13" s="835" customFormat="1" ht="10.5" customHeight="1">
      <c r="A34" s="2546" t="s">
        <v>2000</v>
      </c>
      <c r="B34" s="2546"/>
      <c r="C34" s="2546"/>
      <c r="D34" s="2546"/>
      <c r="E34" s="2546"/>
      <c r="F34" s="2546"/>
      <c r="G34" s="2546"/>
      <c r="H34" s="2546"/>
      <c r="I34" s="2546"/>
      <c r="J34" s="2546"/>
    </row>
    <row r="36" spans="1:13" s="583" customFormat="1" ht="18.75" customHeight="1">
      <c r="A36" s="706" t="s">
        <v>1019</v>
      </c>
    </row>
    <row r="37" spans="1:13" s="583" customFormat="1" ht="7.5" customHeight="1">
      <c r="A37" s="706"/>
    </row>
    <row r="38" spans="1:13" s="835" customFormat="1" ht="14.25" customHeight="1">
      <c r="A38" s="2528" t="s">
        <v>690</v>
      </c>
      <c r="B38" s="2528"/>
      <c r="C38" s="2528"/>
      <c r="D38" s="2528"/>
      <c r="E38" s="2528"/>
      <c r="F38" s="2528"/>
      <c r="G38" s="2528"/>
      <c r="H38" s="2528"/>
      <c r="I38" s="2528"/>
      <c r="J38" s="2528"/>
    </row>
    <row r="39" spans="1:13" s="583" customFormat="1" ht="7.5" customHeight="1"/>
    <row r="40" spans="1:13" s="583" customFormat="1" ht="11.1" customHeight="1">
      <c r="B40" s="1283" t="s">
        <v>691</v>
      </c>
    </row>
    <row r="41" spans="1:13" s="583" customFormat="1" ht="11.1" customHeight="1">
      <c r="B41" s="1317" t="s">
        <v>692</v>
      </c>
    </row>
    <row r="42" spans="1:13" s="583" customFormat="1" ht="11.1" customHeight="1">
      <c r="B42" s="1317" t="s">
        <v>693</v>
      </c>
    </row>
    <row r="43" spans="1:13" s="583" customFormat="1" ht="11.1" customHeight="1">
      <c r="B43" s="1317" t="s">
        <v>3</v>
      </c>
    </row>
    <row r="44" spans="1:13" s="819" customFormat="1" ht="13.5" customHeight="1">
      <c r="A44" s="818" t="s">
        <v>1</v>
      </c>
      <c r="B44" s="1318" t="s">
        <v>1363</v>
      </c>
      <c r="C44" s="1126" t="s">
        <v>1814</v>
      </c>
      <c r="D44" s="302" t="s">
        <v>1745</v>
      </c>
      <c r="E44" s="767" t="s">
        <v>1660</v>
      </c>
      <c r="F44" s="767" t="s">
        <v>1362</v>
      </c>
      <c r="G44" s="767" t="s">
        <v>1322</v>
      </c>
      <c r="H44" s="767" t="s">
        <v>1246</v>
      </c>
      <c r="I44" s="767" t="s">
        <v>1146</v>
      </c>
      <c r="J44" s="767" t="s">
        <v>1099</v>
      </c>
      <c r="M44" s="583"/>
    </row>
    <row r="45" spans="1:13" s="889" customFormat="1" ht="12" customHeight="1">
      <c r="A45" s="2386" t="s">
        <v>754</v>
      </c>
      <c r="B45" s="1319">
        <v>6128</v>
      </c>
      <c r="C45" s="1319">
        <v>-2172.5410000000002</v>
      </c>
      <c r="D45" s="1691">
        <v>49.128</v>
      </c>
      <c r="E45" s="888">
        <v>-208.96200000000002</v>
      </c>
      <c r="F45" s="888">
        <v>-91.2</v>
      </c>
      <c r="G45" s="888">
        <v>-135</v>
      </c>
      <c r="H45" s="888">
        <v>-217</v>
      </c>
      <c r="I45" s="888">
        <v>-400</v>
      </c>
      <c r="J45" s="888">
        <v>-753.95</v>
      </c>
      <c r="M45" s="583"/>
    </row>
    <row r="46" spans="1:13" s="889" customFormat="1" ht="12" customHeight="1">
      <c r="A46" s="890" t="s">
        <v>1360</v>
      </c>
      <c r="B46" s="1320">
        <v>3388</v>
      </c>
      <c r="C46" s="1320">
        <v>-332.05</v>
      </c>
      <c r="D46" s="1692">
        <v>112.875</v>
      </c>
      <c r="E46" s="891">
        <v>-400.93099999999998</v>
      </c>
      <c r="F46" s="891">
        <v>-97.6</v>
      </c>
      <c r="G46" s="891">
        <v>217</v>
      </c>
      <c r="H46" s="891">
        <v>-685</v>
      </c>
      <c r="I46" s="891">
        <v>20</v>
      </c>
      <c r="J46" s="891">
        <v>-954.89</v>
      </c>
      <c r="M46" s="583"/>
    </row>
    <row r="47" spans="1:13" s="889" customFormat="1" ht="12" customHeight="1">
      <c r="A47" s="2387" t="s">
        <v>1996</v>
      </c>
      <c r="B47" s="2211">
        <v>9516</v>
      </c>
      <c r="C47" s="2211">
        <v>-2504.5910000000003</v>
      </c>
      <c r="D47" s="2212">
        <v>162.00299999999999</v>
      </c>
      <c r="E47" s="2213">
        <v>-609.89300000000003</v>
      </c>
      <c r="F47" s="2213">
        <v>-188.8</v>
      </c>
      <c r="G47" s="2213">
        <v>82</v>
      </c>
      <c r="H47" s="2213">
        <v>-902</v>
      </c>
      <c r="I47" s="2213">
        <v>-380</v>
      </c>
      <c r="J47" s="2213">
        <v>-1708.8400000000001</v>
      </c>
      <c r="M47" s="583"/>
    </row>
    <row r="48" spans="1:13" s="894" customFormat="1" ht="9" customHeight="1">
      <c r="A48" s="2388"/>
      <c r="B48" s="892"/>
      <c r="C48" s="892"/>
      <c r="D48" s="1693"/>
      <c r="E48" s="892"/>
      <c r="F48" s="892"/>
      <c r="G48" s="892"/>
      <c r="H48" s="892"/>
      <c r="I48" s="892"/>
      <c r="J48" s="892"/>
      <c r="K48" s="893"/>
      <c r="M48" s="583"/>
    </row>
    <row r="49" spans="1:13" s="895" customFormat="1" ht="12" customHeight="1">
      <c r="A49" s="2389" t="s">
        <v>694</v>
      </c>
      <c r="B49" s="2214">
        <v>1590</v>
      </c>
      <c r="C49" s="2214">
        <v>-440.399</v>
      </c>
      <c r="D49" s="2215">
        <v>-64.992999999999995</v>
      </c>
      <c r="E49" s="2216">
        <v>-125.88</v>
      </c>
      <c r="F49" s="2216">
        <v>-188.76899999999998</v>
      </c>
      <c r="G49" s="2216">
        <v>-124.48</v>
      </c>
      <c r="H49" s="2216">
        <v>-97.2</v>
      </c>
      <c r="I49" s="2216">
        <v>-238</v>
      </c>
      <c r="J49" s="2216">
        <v>-392.56</v>
      </c>
      <c r="L49" s="2055"/>
      <c r="M49" s="583"/>
    </row>
    <row r="50" spans="1:13" s="895" customFormat="1" ht="12" customHeight="1">
      <c r="A50" s="2389" t="s">
        <v>1997</v>
      </c>
      <c r="B50" s="2509">
        <v>980</v>
      </c>
      <c r="C50" s="2509">
        <v>-980</v>
      </c>
      <c r="D50" s="2215"/>
      <c r="E50" s="2216"/>
      <c r="F50" s="2216"/>
      <c r="G50" s="2216"/>
      <c r="H50" s="2216"/>
      <c r="I50" s="2216"/>
      <c r="J50" s="2216"/>
      <c r="L50" s="2055"/>
      <c r="M50" s="583"/>
    </row>
    <row r="51" spans="1:13" ht="7.5" customHeight="1">
      <c r="A51" s="896"/>
      <c r="B51" s="897"/>
      <c r="C51" s="897"/>
      <c r="M51" s="583"/>
    </row>
    <row r="52" spans="1:13" s="835" customFormat="1" ht="81" customHeight="1">
      <c r="A52" s="2519" t="s">
        <v>1995</v>
      </c>
      <c r="B52" s="2519"/>
      <c r="C52" s="2519"/>
      <c r="D52" s="2519"/>
      <c r="E52" s="2519"/>
      <c r="F52" s="2519"/>
      <c r="G52" s="2519"/>
      <c r="H52" s="2519"/>
      <c r="I52" s="2519"/>
      <c r="J52" s="2519"/>
      <c r="M52" s="583"/>
    </row>
    <row r="53" spans="1:13" s="835" customFormat="1" ht="21.75" customHeight="1">
      <c r="A53" s="2528"/>
      <c r="B53" s="2528"/>
      <c r="C53" s="2528"/>
      <c r="D53" s="2528"/>
      <c r="E53" s="2528"/>
      <c r="F53" s="2528"/>
      <c r="G53" s="2528"/>
      <c r="H53" s="2528"/>
      <c r="I53" s="2528"/>
      <c r="J53" s="2528"/>
    </row>
  </sheetData>
  <mergeCells count="8">
    <mergeCell ref="A29:J29"/>
    <mergeCell ref="A33:J33"/>
    <mergeCell ref="A38:J38"/>
    <mergeCell ref="A52:J52"/>
    <mergeCell ref="A53:J53"/>
    <mergeCell ref="A34:J34"/>
    <mergeCell ref="A32:J32"/>
    <mergeCell ref="A31:J31"/>
  </mergeCells>
  <pageMargins left="0.70866141732283472" right="0.70866141732283472" top="0.6692913385826772" bottom="0.59055118110236227" header="0.51181102362204722" footer="0.51181102362204722"/>
  <pageSetup paperSize="9" scale="95" orientation="portrait" r:id="rId1"/>
  <headerFooter scaleWithDoc="0">
    <oddHeader xml:space="preserve">&amp;L&amp;8FACT BOOK DNB - 4Q15&amp;C&amp;8CHAPTER 2 SEGMENTAL REPORTING&amp;R&amp;8Traditional pension products </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4"/>
  <sheetViews>
    <sheetView showGridLines="0" zoomScale="140" zoomScaleNormal="140" zoomScaleSheetLayoutView="90" workbookViewId="0"/>
  </sheetViews>
  <sheetFormatPr baseColWidth="10" defaultColWidth="10.85546875" defaultRowHeight="22.5" customHeight="1"/>
  <cols>
    <col min="1" max="1" width="35.28515625" style="835" customWidth="1"/>
    <col min="2" max="12" width="6.42578125" style="835" customWidth="1"/>
    <col min="13" max="13" width="11.5703125" style="835" bestFit="1" customWidth="1"/>
    <col min="14" max="16384" width="10.85546875" style="835"/>
  </cols>
  <sheetData>
    <row r="1" spans="1:10" s="596" customFormat="1" ht="22.5" customHeight="1">
      <c r="A1" s="704"/>
      <c r="B1" s="705"/>
      <c r="C1" s="705"/>
      <c r="D1" s="705"/>
      <c r="E1" s="705"/>
      <c r="F1" s="705"/>
      <c r="G1" s="705"/>
      <c r="H1" s="705"/>
      <c r="I1" s="705"/>
      <c r="J1" s="784"/>
    </row>
    <row r="2" spans="1:10" s="583" customFormat="1" ht="18.75" customHeight="1">
      <c r="A2" s="706" t="s">
        <v>1020</v>
      </c>
    </row>
    <row r="3" spans="1:10" s="583" customFormat="1" ht="12" customHeight="1"/>
    <row r="4" spans="1:10" s="819" customFormat="1" ht="13.5" customHeight="1">
      <c r="A4" s="818" t="s">
        <v>1</v>
      </c>
      <c r="B4" s="1126" t="s">
        <v>1814</v>
      </c>
      <c r="C4" s="302" t="s">
        <v>1745</v>
      </c>
      <c r="D4" s="767" t="s">
        <v>1660</v>
      </c>
      <c r="E4" s="767" t="s">
        <v>1362</v>
      </c>
      <c r="F4" s="767" t="s">
        <v>1322</v>
      </c>
      <c r="G4" s="767" t="s">
        <v>1246</v>
      </c>
      <c r="H4" s="767" t="s">
        <v>1146</v>
      </c>
      <c r="I4" s="767" t="s">
        <v>1099</v>
      </c>
      <c r="J4" s="767" t="s">
        <v>972</v>
      </c>
    </row>
    <row r="5" spans="1:10" s="819" customFormat="1" ht="12" customHeight="1">
      <c r="A5" s="820" t="s">
        <v>13</v>
      </c>
      <c r="B5" s="1304">
        <v>40.23646727849902</v>
      </c>
      <c r="C5" s="864">
        <v>-30.087351072199709</v>
      </c>
      <c r="D5" s="864">
        <v>113.98209304600002</v>
      </c>
      <c r="E5" s="864">
        <v>128.69945778300001</v>
      </c>
      <c r="F5" s="864">
        <v>152.07196320399999</v>
      </c>
      <c r="G5" s="864">
        <v>122.60586796699999</v>
      </c>
      <c r="H5" s="864">
        <v>115.69909881200002</v>
      </c>
      <c r="I5" s="864">
        <v>130.248821295</v>
      </c>
      <c r="J5" s="864">
        <v>147.82877417200004</v>
      </c>
    </row>
    <row r="6" spans="1:10" s="819" customFormat="1" ht="12" customHeight="1">
      <c r="A6" s="1092" t="s">
        <v>1122</v>
      </c>
      <c r="B6" s="1308">
        <v>389.57005179250001</v>
      </c>
      <c r="C6" s="868">
        <v>324.88112461480029</v>
      </c>
      <c r="D6" s="868">
        <v>632.67136858399977</v>
      </c>
      <c r="E6" s="868">
        <v>444.95085366899997</v>
      </c>
      <c r="F6" s="868">
        <v>510.93284910000011</v>
      </c>
      <c r="G6" s="868">
        <v>409.87159897700008</v>
      </c>
      <c r="H6" s="868">
        <v>368.61044691099994</v>
      </c>
      <c r="I6" s="868">
        <v>438.74657191099993</v>
      </c>
      <c r="J6" s="868">
        <v>360.84512326600003</v>
      </c>
    </row>
    <row r="7" spans="1:10" s="819" customFormat="1" ht="12" customHeight="1">
      <c r="A7" s="1081" t="s">
        <v>1123</v>
      </c>
      <c r="B7" s="1305">
        <v>1446.8124064444999</v>
      </c>
      <c r="C7" s="865">
        <v>186.48240873629993</v>
      </c>
      <c r="D7" s="865">
        <v>1164.0777309090001</v>
      </c>
      <c r="E7" s="865">
        <v>1089.7526650370003</v>
      </c>
      <c r="F7" s="865">
        <v>454.9644612660004</v>
      </c>
      <c r="G7" s="865">
        <v>1066.8783799799992</v>
      </c>
      <c r="H7" s="865">
        <v>937.50988888700044</v>
      </c>
      <c r="I7" s="865">
        <v>1049.7339322219998</v>
      </c>
      <c r="J7" s="865">
        <v>1024.6396783159998</v>
      </c>
    </row>
    <row r="8" spans="1:10" s="819" customFormat="1" ht="12" customHeight="1">
      <c r="A8" s="911" t="s">
        <v>120</v>
      </c>
      <c r="B8" s="1304">
        <v>1876.6189255155005</v>
      </c>
      <c r="C8" s="864">
        <v>481.27618227889934</v>
      </c>
      <c r="D8" s="864">
        <v>1910.7311925390004</v>
      </c>
      <c r="E8" s="864">
        <v>1663.4029764890001</v>
      </c>
      <c r="F8" s="864">
        <v>1117.9692735700005</v>
      </c>
      <c r="G8" s="864">
        <v>1599.3558469239993</v>
      </c>
      <c r="H8" s="864">
        <v>1421.8194346100004</v>
      </c>
      <c r="I8" s="864">
        <v>1618.7293254279998</v>
      </c>
      <c r="J8" s="864">
        <v>1533.3135757539999</v>
      </c>
    </row>
    <row r="9" spans="1:10" s="819" customFormat="1" ht="12" customHeight="1">
      <c r="A9" s="1081" t="s">
        <v>170</v>
      </c>
      <c r="B9" s="1305">
        <v>-679.96789992070001</v>
      </c>
      <c r="C9" s="865">
        <v>-673.36163388800026</v>
      </c>
      <c r="D9" s="865">
        <v>-671.13891729900013</v>
      </c>
      <c r="E9" s="865">
        <v>-642.89265160000002</v>
      </c>
      <c r="F9" s="865">
        <v>-585.56272710600035</v>
      </c>
      <c r="G9" s="865">
        <v>-576.68103751399997</v>
      </c>
      <c r="H9" s="865">
        <v>-582.06503380600009</v>
      </c>
      <c r="I9" s="865">
        <v>-576.57237045299996</v>
      </c>
      <c r="J9" s="865">
        <v>-525.71185320799987</v>
      </c>
    </row>
    <row r="10" spans="1:10" s="819" customFormat="1" ht="12" customHeight="1">
      <c r="A10" s="911" t="s">
        <v>250</v>
      </c>
      <c r="B10" s="1304">
        <v>1196.6510255948001</v>
      </c>
      <c r="C10" s="864">
        <v>-192.08545160910091</v>
      </c>
      <c r="D10" s="864">
        <v>1239.5922752400002</v>
      </c>
      <c r="E10" s="864">
        <v>1020.5103248890001</v>
      </c>
      <c r="F10" s="864">
        <v>532.40654646400014</v>
      </c>
      <c r="G10" s="864">
        <v>1022.6748094099993</v>
      </c>
      <c r="H10" s="864">
        <v>839.75440080400028</v>
      </c>
      <c r="I10" s="864">
        <v>1042.1569549749997</v>
      </c>
      <c r="J10" s="864">
        <v>1007.601722546</v>
      </c>
    </row>
    <row r="11" spans="1:10" s="819" customFormat="1" ht="12" customHeight="1">
      <c r="A11" s="1092" t="s">
        <v>30</v>
      </c>
      <c r="B11" s="1306">
        <v>-0.82538167439999999</v>
      </c>
      <c r="C11" s="866">
        <v>0</v>
      </c>
      <c r="D11" s="866">
        <v>0</v>
      </c>
      <c r="E11" s="866">
        <v>0</v>
      </c>
      <c r="F11" s="866">
        <v>-1.0889999999999999E-3</v>
      </c>
      <c r="G11" s="866">
        <v>0</v>
      </c>
      <c r="H11" s="866">
        <v>0</v>
      </c>
      <c r="I11" s="866">
        <v>0</v>
      </c>
      <c r="J11" s="866">
        <v>-5.9650000000000284E-6</v>
      </c>
    </row>
    <row r="12" spans="1:10" s="819" customFormat="1" ht="12" customHeight="1">
      <c r="A12" s="1081" t="s">
        <v>1270</v>
      </c>
      <c r="B12" s="1307">
        <v>0</v>
      </c>
      <c r="C12" s="867">
        <v>0</v>
      </c>
      <c r="D12" s="867">
        <v>0</v>
      </c>
      <c r="E12" s="867">
        <v>0</v>
      </c>
      <c r="F12" s="867">
        <v>0</v>
      </c>
      <c r="G12" s="867">
        <v>0</v>
      </c>
      <c r="H12" s="867">
        <v>0</v>
      </c>
      <c r="I12" s="867">
        <v>0</v>
      </c>
      <c r="J12" s="867">
        <v>0</v>
      </c>
    </row>
    <row r="13" spans="1:10" s="819" customFormat="1" ht="12" customHeight="1">
      <c r="A13" s="911" t="s">
        <v>9</v>
      </c>
      <c r="B13" s="1304">
        <v>1195.8256439204001</v>
      </c>
      <c r="C13" s="864">
        <v>-192.08545160910091</v>
      </c>
      <c r="D13" s="864">
        <v>1239.5922752400002</v>
      </c>
      <c r="E13" s="864">
        <v>1020.5103248890001</v>
      </c>
      <c r="F13" s="864">
        <v>532.40545746400016</v>
      </c>
      <c r="G13" s="864">
        <v>1022.6748094099993</v>
      </c>
      <c r="H13" s="864">
        <v>839.75440080400028</v>
      </c>
      <c r="I13" s="864">
        <v>1042.1569549749997</v>
      </c>
      <c r="J13" s="864">
        <v>1007.601716581</v>
      </c>
    </row>
    <row r="14" spans="1:10" s="819" customFormat="1" ht="12" customHeight="1">
      <c r="A14" s="1092" t="s">
        <v>1113</v>
      </c>
      <c r="B14" s="1308">
        <v>-310.91466741930401</v>
      </c>
      <c r="C14" s="868">
        <v>49.942217418366226</v>
      </c>
      <c r="D14" s="868">
        <v>-322.29399156240004</v>
      </c>
      <c r="E14" s="868">
        <v>-265.33268447114006</v>
      </c>
      <c r="F14" s="868">
        <v>-143.74947351527993</v>
      </c>
      <c r="G14" s="868">
        <v>-276.12219854070008</v>
      </c>
      <c r="H14" s="868">
        <v>-226.7336882170801</v>
      </c>
      <c r="I14" s="868">
        <v>-281.38237784324997</v>
      </c>
      <c r="J14" s="868">
        <v>-292.20449780849049</v>
      </c>
    </row>
    <row r="15" spans="1:10" s="833" customFormat="1" ht="12" customHeight="1">
      <c r="A15" s="831" t="s">
        <v>10</v>
      </c>
      <c r="B15" s="1309">
        <v>884.91097650109612</v>
      </c>
      <c r="C15" s="869">
        <v>-142.14323419073469</v>
      </c>
      <c r="D15" s="869">
        <v>917.29828367760012</v>
      </c>
      <c r="E15" s="869">
        <v>755.17764041786006</v>
      </c>
      <c r="F15" s="869">
        <v>388.65598394872023</v>
      </c>
      <c r="G15" s="869">
        <v>746.5526108692992</v>
      </c>
      <c r="H15" s="869">
        <v>613.02071258692013</v>
      </c>
      <c r="I15" s="869">
        <v>760.77457713174977</v>
      </c>
      <c r="J15" s="869">
        <v>715.39721877250952</v>
      </c>
    </row>
    <row r="16" spans="1:10" s="516" customFormat="1" ht="7.5" customHeight="1">
      <c r="A16" s="1835"/>
      <c r="B16" s="795"/>
      <c r="C16" s="1679"/>
      <c r="D16" s="795"/>
      <c r="E16" s="795"/>
      <c r="F16" s="795"/>
      <c r="G16" s="795"/>
      <c r="H16" s="795"/>
      <c r="I16" s="795"/>
      <c r="J16" s="795"/>
    </row>
    <row r="17" spans="1:10" s="516" customFormat="1" ht="12" customHeight="1">
      <c r="A17" s="1839" t="s">
        <v>1150</v>
      </c>
      <c r="B17" s="1836"/>
      <c r="C17" s="1837"/>
      <c r="D17" s="1838"/>
      <c r="E17" s="1838"/>
      <c r="F17" s="1838"/>
      <c r="G17" s="1838"/>
      <c r="H17" s="1838"/>
      <c r="I17" s="1838"/>
      <c r="J17" s="1838"/>
    </row>
    <row r="18" spans="1:10" s="838" customFormat="1" ht="12" customHeight="1">
      <c r="A18" s="1849" t="s">
        <v>1152</v>
      </c>
      <c r="B18" s="1361">
        <v>15.963086431609</v>
      </c>
      <c r="C18" s="1025">
        <v>15.442166467390001</v>
      </c>
      <c r="D18" s="1850">
        <v>17.053502593406598</v>
      </c>
      <c r="E18" s="1850">
        <v>16.660115999999999</v>
      </c>
      <c r="F18" s="1850">
        <v>12.059272565217395</v>
      </c>
      <c r="G18" s="1850">
        <v>12.123247108695647</v>
      </c>
      <c r="H18" s="1850">
        <v>12.192011043956047</v>
      </c>
      <c r="I18" s="1850">
        <v>12.646329</v>
      </c>
      <c r="J18" s="1850">
        <v>13.798726206521749</v>
      </c>
    </row>
    <row r="19" spans="1:10" s="516" customFormat="1" ht="7.5" customHeight="1">
      <c r="A19" s="1845"/>
      <c r="B19" s="1833"/>
      <c r="C19" s="1834"/>
      <c r="D19" s="1833"/>
      <c r="E19" s="1833"/>
      <c r="F19" s="1833"/>
      <c r="G19" s="1833"/>
      <c r="H19" s="1833"/>
      <c r="I19" s="1833"/>
      <c r="J19" s="1833"/>
    </row>
    <row r="20" spans="1:10" s="516" customFormat="1" ht="12" customHeight="1">
      <c r="A20" s="1839" t="s">
        <v>1151</v>
      </c>
      <c r="B20" s="1836"/>
      <c r="C20" s="1837"/>
      <c r="D20" s="1838"/>
      <c r="E20" s="1838"/>
      <c r="F20" s="1838"/>
      <c r="G20" s="1838"/>
      <c r="H20" s="1838"/>
      <c r="I20" s="1838"/>
      <c r="J20" s="1838"/>
    </row>
    <row r="21" spans="1:10" s="838" customFormat="1" ht="12" customHeight="1">
      <c r="A21" s="1848" t="s">
        <v>1153</v>
      </c>
      <c r="B21" s="1310">
        <v>36.233669535966904</v>
      </c>
      <c r="C21" s="1024">
        <v>139.911688689757</v>
      </c>
      <c r="D21" s="870">
        <v>35.124716648770601</v>
      </c>
      <c r="E21" s="870">
        <v>38.649242588045311</v>
      </c>
      <c r="F21" s="870">
        <v>52.377354275232321</v>
      </c>
      <c r="G21" s="870">
        <v>36.057081269507101</v>
      </c>
      <c r="H21" s="870">
        <v>40.938041753920622</v>
      </c>
      <c r="I21" s="870">
        <v>35.618825296845202</v>
      </c>
      <c r="J21" s="870">
        <v>34.285997432031053</v>
      </c>
    </row>
    <row r="22" spans="1:10" s="838" customFormat="1" ht="12" customHeight="1">
      <c r="A22" s="1849" t="s">
        <v>1154</v>
      </c>
      <c r="B22" s="1311">
        <v>21.993166098133599</v>
      </c>
      <c r="C22" s="871">
        <v>-3.6519346718032901</v>
      </c>
      <c r="D22" s="871">
        <v>21.574883608089102</v>
      </c>
      <c r="E22" s="871">
        <v>18.383214588829922</v>
      </c>
      <c r="F22" s="871">
        <v>12.786429386697447</v>
      </c>
      <c r="G22" s="871">
        <v>24.431295593047555</v>
      </c>
      <c r="H22" s="871">
        <v>20.167463208735377</v>
      </c>
      <c r="I22" s="871">
        <v>24.397305833274594</v>
      </c>
      <c r="J22" s="871">
        <v>20.569005156223888</v>
      </c>
    </row>
    <row r="23" spans="1:10" ht="7.5" customHeight="1">
      <c r="A23" s="872"/>
      <c r="B23" s="872"/>
      <c r="C23" s="872"/>
      <c r="D23" s="872"/>
      <c r="E23" s="872"/>
      <c r="F23" s="872"/>
      <c r="G23" s="872"/>
      <c r="H23" s="872"/>
      <c r="I23" s="872"/>
      <c r="J23" s="872"/>
    </row>
    <row r="24" spans="1:10" ht="12" customHeight="1">
      <c r="A24" s="2546" t="s">
        <v>1639</v>
      </c>
      <c r="B24" s="2546"/>
      <c r="C24" s="2546"/>
      <c r="D24" s="2546"/>
      <c r="E24" s="2546"/>
      <c r="F24" s="2546"/>
      <c r="G24" s="2546"/>
      <c r="H24" s="2546"/>
      <c r="I24" s="2546"/>
      <c r="J24" s="2546"/>
    </row>
    <row r="25" spans="1:10" ht="22.5" customHeight="1">
      <c r="B25" s="1560"/>
      <c r="C25" s="1560"/>
      <c r="D25" s="1560"/>
      <c r="E25" s="1560"/>
      <c r="F25" s="1560"/>
      <c r="G25" s="1560"/>
      <c r="H25" s="1560"/>
      <c r="I25" s="1560"/>
      <c r="J25" s="1560"/>
    </row>
    <row r="26" spans="1:10" s="583" customFormat="1" ht="18.75" customHeight="1">
      <c r="A26" s="706" t="s">
        <v>1021</v>
      </c>
    </row>
    <row r="27" spans="1:10" s="583" customFormat="1" ht="12" customHeight="1"/>
    <row r="28" spans="1:10" s="819" customFormat="1" ht="13.5" customHeight="1">
      <c r="A28" s="818" t="s">
        <v>1</v>
      </c>
      <c r="B28" s="1126" t="s">
        <v>1814</v>
      </c>
      <c r="C28" s="302" t="s">
        <v>1745</v>
      </c>
      <c r="D28" s="767" t="s">
        <v>1660</v>
      </c>
      <c r="E28" s="767" t="s">
        <v>1362</v>
      </c>
      <c r="F28" s="767" t="s">
        <v>1322</v>
      </c>
      <c r="G28" s="767" t="s">
        <v>1246</v>
      </c>
      <c r="H28" s="767" t="s">
        <v>1146</v>
      </c>
      <c r="I28" s="767" t="s">
        <v>1099</v>
      </c>
      <c r="J28" s="767" t="s">
        <v>972</v>
      </c>
    </row>
    <row r="29" spans="1:10" s="819" customFormat="1" ht="12" customHeight="1">
      <c r="A29" s="820" t="s">
        <v>695</v>
      </c>
      <c r="B29" s="1304">
        <v>547.14454137955647</v>
      </c>
      <c r="C29" s="864">
        <v>464.5457288537167</v>
      </c>
      <c r="D29" s="864">
        <v>463.5547920000003</v>
      </c>
      <c r="E29" s="864">
        <v>554.48296986300022</v>
      </c>
      <c r="F29" s="864">
        <v>442.44577713999996</v>
      </c>
      <c r="G29" s="864">
        <v>366.59459723899971</v>
      </c>
      <c r="H29" s="864">
        <v>307.62936197600106</v>
      </c>
      <c r="I29" s="864">
        <v>335.61882065800006</v>
      </c>
      <c r="J29" s="864">
        <v>361.69070832133212</v>
      </c>
    </row>
    <row r="30" spans="1:10" s="819" customFormat="1" ht="12" customHeight="1">
      <c r="A30" s="828" t="s">
        <v>696</v>
      </c>
      <c r="B30" s="1308">
        <v>148.49764342039919</v>
      </c>
      <c r="C30" s="868">
        <v>131.33723293450041</v>
      </c>
      <c r="D30" s="868">
        <v>114.56233714600057</v>
      </c>
      <c r="E30" s="868">
        <v>126.57122718399988</v>
      </c>
      <c r="F30" s="868">
        <v>143.24846176359546</v>
      </c>
      <c r="G30" s="868">
        <v>103.01549893229542</v>
      </c>
      <c r="H30" s="868">
        <v>104.64131216981455</v>
      </c>
      <c r="I30" s="868">
        <v>154.30086660629433</v>
      </c>
      <c r="J30" s="868">
        <v>114.36604250000012</v>
      </c>
    </row>
    <row r="31" spans="1:10" s="819" customFormat="1" ht="12" customHeight="1">
      <c r="A31" s="828" t="s">
        <v>697</v>
      </c>
      <c r="B31" s="1308">
        <v>289.53709650970029</v>
      </c>
      <c r="C31" s="868">
        <v>242.6497882319002</v>
      </c>
      <c r="D31" s="868">
        <v>550.93947493299947</v>
      </c>
      <c r="E31" s="868">
        <v>316.04093387</v>
      </c>
      <c r="F31" s="868">
        <v>407.14757733340417</v>
      </c>
      <c r="G31" s="868">
        <v>326.82702430170474</v>
      </c>
      <c r="H31" s="868">
        <v>339.85726251718546</v>
      </c>
      <c r="I31" s="868">
        <v>351.14829732770562</v>
      </c>
      <c r="J31" s="868">
        <v>282.53179372199997</v>
      </c>
    </row>
    <row r="32" spans="1:10" s="819" customFormat="1" ht="12" customHeight="1">
      <c r="A32" s="828" t="s">
        <v>698</v>
      </c>
      <c r="B32" s="1308">
        <v>74.507255386800026</v>
      </c>
      <c r="C32" s="868">
        <v>69.751712765999969</v>
      </c>
      <c r="D32" s="868">
        <v>86.467897937999993</v>
      </c>
      <c r="E32" s="868">
        <v>69.842588485999997</v>
      </c>
      <c r="F32" s="868">
        <v>75.049026055000013</v>
      </c>
      <c r="G32" s="868">
        <v>71.98394621700001</v>
      </c>
      <c r="H32" s="868">
        <v>66.468230000000005</v>
      </c>
      <c r="I32" s="868">
        <v>56.974853000000003</v>
      </c>
      <c r="J32" s="868">
        <v>60.849027999999997</v>
      </c>
    </row>
    <row r="33" spans="1:14" s="819" customFormat="1" ht="12" customHeight="1">
      <c r="A33" s="822" t="s">
        <v>699</v>
      </c>
      <c r="B33" s="1305">
        <v>17.508543416843999</v>
      </c>
      <c r="C33" s="865">
        <v>21.087230878082337</v>
      </c>
      <c r="D33" s="865">
        <v>26.003</v>
      </c>
      <c r="E33" s="865">
        <v>24.85</v>
      </c>
      <c r="F33" s="865">
        <v>23.613999999999979</v>
      </c>
      <c r="G33" s="865">
        <v>23.026</v>
      </c>
      <c r="H33" s="865">
        <v>22.874000000000006</v>
      </c>
      <c r="I33" s="865">
        <v>22.062999999999999</v>
      </c>
      <c r="J33" s="865">
        <v>25.69100000000001</v>
      </c>
    </row>
    <row r="34" spans="1:14" s="819" customFormat="1" ht="12" customHeight="1">
      <c r="A34" s="828" t="s">
        <v>700</v>
      </c>
      <c r="B34" s="1308">
        <v>1077.1950801133</v>
      </c>
      <c r="C34" s="868">
        <v>929.3716936641996</v>
      </c>
      <c r="D34" s="868">
        <v>1241.5275020170004</v>
      </c>
      <c r="E34" s="868">
        <v>1091.787719403</v>
      </c>
      <c r="F34" s="868">
        <v>1091.5048422919997</v>
      </c>
      <c r="G34" s="868">
        <v>891.44706668999982</v>
      </c>
      <c r="H34" s="868">
        <v>841.47016666300101</v>
      </c>
      <c r="I34" s="868">
        <v>920.10583759200006</v>
      </c>
      <c r="J34" s="868">
        <v>845.12857254333221</v>
      </c>
    </row>
    <row r="35" spans="1:14" s="819" customFormat="1" ht="12" customHeight="1">
      <c r="A35" s="828" t="s">
        <v>701</v>
      </c>
      <c r="B35" s="1308">
        <v>-13.955318945995399</v>
      </c>
      <c r="C35" s="868">
        <v>-202.11710796696698</v>
      </c>
      <c r="D35" s="868">
        <v>11.0522165373768</v>
      </c>
      <c r="E35" s="868">
        <v>338.113559509065</v>
      </c>
      <c r="F35" s="868">
        <v>46.431668041329104</v>
      </c>
      <c r="G35" s="868">
        <v>327.84144517531399</v>
      </c>
      <c r="H35" s="868">
        <v>272.41122879023999</v>
      </c>
      <c r="I35" s="868">
        <v>265.197</v>
      </c>
      <c r="J35" s="868">
        <v>240.21980291693501</v>
      </c>
    </row>
    <row r="36" spans="1:14" s="819" customFormat="1" ht="12" customHeight="1">
      <c r="A36" s="828" t="s">
        <v>702</v>
      </c>
      <c r="B36" s="1308">
        <v>798.71833243839569</v>
      </c>
      <c r="C36" s="868">
        <v>-263.41893991093366</v>
      </c>
      <c r="D36" s="868">
        <v>639.49058194362306</v>
      </c>
      <c r="E36" s="868">
        <v>213.43769757693488</v>
      </c>
      <c r="F36" s="868">
        <v>-45.375236763329156</v>
      </c>
      <c r="G36" s="868">
        <v>351.14633505868682</v>
      </c>
      <c r="H36" s="868">
        <v>279.13703915675961</v>
      </c>
      <c r="I36" s="868">
        <v>402.47948783600003</v>
      </c>
      <c r="J36" s="868">
        <v>414.67668927406555</v>
      </c>
    </row>
    <row r="37" spans="1:14" s="819" customFormat="1" ht="12" customHeight="1">
      <c r="A37" s="822" t="s">
        <v>703</v>
      </c>
      <c r="B37" s="1305">
        <v>14.589456583156281</v>
      </c>
      <c r="C37" s="865">
        <v>17.391529411917805</v>
      </c>
      <c r="D37" s="865">
        <v>18.661000000000001</v>
      </c>
      <c r="E37" s="865">
        <v>20.064</v>
      </c>
      <c r="F37" s="865">
        <v>25.408000000000005</v>
      </c>
      <c r="G37" s="865">
        <v>28.920999999999996</v>
      </c>
      <c r="H37" s="865">
        <v>28.800999999999998</v>
      </c>
      <c r="I37" s="865">
        <v>30.946999999999999</v>
      </c>
      <c r="J37" s="865">
        <v>33.288000000000004</v>
      </c>
    </row>
    <row r="38" spans="1:14" s="819" customFormat="1" ht="12" customHeight="1">
      <c r="A38" s="820" t="s">
        <v>704</v>
      </c>
      <c r="B38" s="1308">
        <v>799.35247007555665</v>
      </c>
      <c r="C38" s="868">
        <v>-448.1445184659828</v>
      </c>
      <c r="D38" s="864">
        <v>669.20379848099992</v>
      </c>
      <c r="E38" s="864">
        <v>571.61525708599981</v>
      </c>
      <c r="F38" s="864">
        <v>26.464431277999953</v>
      </c>
      <c r="G38" s="864">
        <v>707.90878023400091</v>
      </c>
      <c r="H38" s="864">
        <v>580.3492679469997</v>
      </c>
      <c r="I38" s="864">
        <v>698.62348783599998</v>
      </c>
      <c r="J38" s="864">
        <v>688.18449219100057</v>
      </c>
    </row>
    <row r="39" spans="1:14" s="819" customFormat="1" ht="12" customHeight="1">
      <c r="A39" s="825" t="s">
        <v>120</v>
      </c>
      <c r="B39" s="1804">
        <v>1876.5475501888568</v>
      </c>
      <c r="C39" s="899">
        <v>481.2271751982168</v>
      </c>
      <c r="D39" s="899">
        <v>1910.7313004980003</v>
      </c>
      <c r="E39" s="899">
        <v>1663.4029764889997</v>
      </c>
      <c r="F39" s="899">
        <v>1117.9692735699996</v>
      </c>
      <c r="G39" s="899">
        <v>1599.3558469240006</v>
      </c>
      <c r="H39" s="899">
        <v>1421.8194346100008</v>
      </c>
      <c r="I39" s="899">
        <v>1618.729325428</v>
      </c>
      <c r="J39" s="899">
        <v>1533.3130647343328</v>
      </c>
    </row>
    <row r="41" spans="1:14" s="583" customFormat="1" ht="18.75" customHeight="1">
      <c r="A41" s="706" t="s">
        <v>1022</v>
      </c>
    </row>
    <row r="42" spans="1:14" s="583" customFormat="1" ht="12" customHeight="1"/>
    <row r="43" spans="1:14" s="819" customFormat="1" ht="13.5" customHeight="1">
      <c r="A43" s="818"/>
      <c r="B43" s="798" t="s">
        <v>3</v>
      </c>
      <c r="C43" s="2676" t="s">
        <v>1832</v>
      </c>
      <c r="D43" s="2677"/>
      <c r="E43" s="2678"/>
      <c r="F43" s="1926"/>
      <c r="G43" s="1924"/>
      <c r="H43" s="1924"/>
      <c r="I43" s="1924"/>
      <c r="J43" s="1924"/>
      <c r="K43" s="1924"/>
      <c r="L43" s="1924"/>
      <c r="M43" s="1924"/>
      <c r="N43" s="1924"/>
    </row>
    <row r="44" spans="1:14" s="819" customFormat="1" ht="13.5" customHeight="1">
      <c r="A44" s="818"/>
      <c r="B44" s="808" t="s">
        <v>1363</v>
      </c>
      <c r="C44" s="2679"/>
      <c r="D44" s="2680"/>
      <c r="E44" s="2681"/>
    </row>
    <row r="45" spans="1:14" s="819" customFormat="1" ht="13.5" customHeight="1">
      <c r="A45" s="818" t="s">
        <v>1235</v>
      </c>
      <c r="B45" s="810" t="s">
        <v>705</v>
      </c>
      <c r="C45" s="767" t="s">
        <v>706</v>
      </c>
      <c r="D45" s="767" t="s">
        <v>707</v>
      </c>
      <c r="E45" s="767" t="s">
        <v>708</v>
      </c>
    </row>
    <row r="46" spans="1:14" s="819" customFormat="1" ht="12" customHeight="1">
      <c r="A46" s="900" t="s">
        <v>244</v>
      </c>
      <c r="B46" s="864">
        <v>3666</v>
      </c>
      <c r="C46" s="864">
        <v>10207</v>
      </c>
      <c r="D46" s="864">
        <v>18540</v>
      </c>
      <c r="E46" s="864">
        <v>3660</v>
      </c>
      <c r="H46" s="1789"/>
      <c r="M46" s="1789"/>
    </row>
    <row r="47" spans="1:14" s="819" customFormat="1" ht="12" customHeight="1">
      <c r="A47" s="901" t="s">
        <v>709</v>
      </c>
      <c r="B47" s="868">
        <v>17170</v>
      </c>
      <c r="C47" s="868">
        <v>18659</v>
      </c>
      <c r="D47" s="868">
        <v>24280</v>
      </c>
      <c r="E47" s="868">
        <v>12630</v>
      </c>
    </row>
    <row r="48" spans="1:14" s="819" customFormat="1" ht="12" customHeight="1">
      <c r="A48" s="901" t="s">
        <v>710</v>
      </c>
      <c r="B48" s="868">
        <v>3445</v>
      </c>
      <c r="C48" s="868">
        <v>5174</v>
      </c>
      <c r="D48" s="868">
        <v>10343</v>
      </c>
      <c r="E48" s="868">
        <v>2085</v>
      </c>
      <c r="M48" s="1789"/>
    </row>
    <row r="49" spans="1:10" s="819" customFormat="1" ht="12" customHeight="1">
      <c r="A49" s="902" t="s">
        <v>711</v>
      </c>
      <c r="B49" s="868">
        <v>-3010</v>
      </c>
      <c r="C49" s="868">
        <v>-5544</v>
      </c>
      <c r="D49" s="868"/>
      <c r="E49" s="868"/>
    </row>
    <row r="50" spans="1:10" s="819" customFormat="1" ht="12" customHeight="1">
      <c r="A50" s="903" t="s">
        <v>51</v>
      </c>
      <c r="B50" s="899">
        <v>21265</v>
      </c>
      <c r="C50" s="899">
        <v>28496</v>
      </c>
      <c r="D50" s="899"/>
      <c r="E50" s="899"/>
    </row>
    <row r="51" spans="1:10" ht="7.5" customHeight="1"/>
    <row r="52" spans="1:10" ht="12" customHeight="1">
      <c r="A52" s="2546" t="s">
        <v>712</v>
      </c>
      <c r="B52" s="2546"/>
      <c r="C52" s="2546"/>
      <c r="D52" s="2546"/>
      <c r="E52" s="2546"/>
      <c r="F52" s="2546"/>
      <c r="G52" s="2546"/>
      <c r="H52" s="2546"/>
      <c r="I52" s="2546"/>
      <c r="J52" s="2546"/>
    </row>
    <row r="53" spans="1:10" ht="12" customHeight="1">
      <c r="A53" s="2546" t="s">
        <v>713</v>
      </c>
      <c r="B53" s="2546"/>
      <c r="C53" s="2546"/>
      <c r="D53" s="2546"/>
      <c r="E53" s="2546"/>
      <c r="F53" s="2546"/>
      <c r="G53" s="2546"/>
      <c r="H53" s="2546"/>
      <c r="I53" s="2546"/>
      <c r="J53" s="2546"/>
    </row>
    <row r="54" spans="1:10" ht="22.5" customHeight="1">
      <c r="B54" s="1560"/>
      <c r="C54" s="1560"/>
      <c r="D54" s="1560"/>
      <c r="E54" s="1560"/>
    </row>
  </sheetData>
  <mergeCells count="4">
    <mergeCell ref="A24:J24"/>
    <mergeCell ref="C43:E44"/>
    <mergeCell ref="A52:J52"/>
    <mergeCell ref="A53:J53"/>
  </mergeCells>
  <pageMargins left="0.70866141732283472" right="0.70866141732283472" top="0.6692913385826772" bottom="0.59055118110236227" header="0.51181102362204722" footer="0.51181102362204722"/>
  <pageSetup paperSize="9" scale="95" fitToHeight="0" orientation="portrait" r:id="rId1"/>
  <headerFooter scaleWithDoc="0">
    <oddHeader xml:space="preserve">&amp;L&amp;8FACT BOOK DNB - 4Q15&amp;C&amp;8CHAPTER 2 SEGMENTAL REPORTING&amp;R&amp;8Main subsidiaries and product units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J216"/>
  <sheetViews>
    <sheetView showGridLines="0" tabSelected="1" zoomScale="140" zoomScaleNormal="140" zoomScaleSheetLayoutView="90" workbookViewId="0"/>
  </sheetViews>
  <sheetFormatPr baseColWidth="10" defaultColWidth="11.42578125" defaultRowHeight="12.75"/>
  <cols>
    <col min="1" max="1" width="4.7109375" style="2501" customWidth="1"/>
    <col min="2" max="2" width="4.7109375" style="1609" customWidth="1"/>
    <col min="3" max="3" width="5.7109375" customWidth="1"/>
    <col min="4" max="4" width="78" style="297" customWidth="1"/>
  </cols>
  <sheetData>
    <row r="1" spans="1:4" s="588" customFormat="1" ht="24" customHeight="1">
      <c r="A1" s="2496"/>
      <c r="B1" s="1992"/>
      <c r="C1" s="590"/>
    </row>
    <row r="2" spans="1:4" ht="20.25">
      <c r="A2" s="2497" t="s">
        <v>1067</v>
      </c>
      <c r="B2" s="1915"/>
      <c r="C2" s="2299"/>
      <c r="D2" s="2300"/>
    </row>
    <row r="3" spans="1:4" ht="15.75" customHeight="1">
      <c r="A3" s="2498" t="s">
        <v>974</v>
      </c>
      <c r="B3" s="684"/>
      <c r="C3" s="297"/>
      <c r="D3"/>
    </row>
    <row r="4" spans="1:4" s="566" customFormat="1" ht="11.1" customHeight="1">
      <c r="A4" s="1559"/>
      <c r="B4" s="1559"/>
      <c r="C4" s="565" t="s">
        <v>1088</v>
      </c>
    </row>
    <row r="5" spans="1:4" s="1382" customFormat="1" ht="9.9499999999999993" customHeight="1">
      <c r="A5" s="1937">
        <v>6</v>
      </c>
      <c r="B5" s="1937"/>
      <c r="C5" s="1389" t="s">
        <v>387</v>
      </c>
      <c r="D5" s="1390" t="s">
        <v>372</v>
      </c>
    </row>
    <row r="6" spans="1:4" s="1382" customFormat="1" ht="9.9499999999999993" customHeight="1">
      <c r="A6" s="1937">
        <v>6</v>
      </c>
      <c r="B6" s="1937"/>
      <c r="C6" s="1389" t="s">
        <v>388</v>
      </c>
      <c r="D6" s="1390" t="s">
        <v>373</v>
      </c>
    </row>
    <row r="7" spans="1:4" s="1382" customFormat="1" ht="9.9499999999999993" customHeight="1">
      <c r="A7" s="1937">
        <v>7</v>
      </c>
      <c r="B7" s="1937"/>
      <c r="C7" s="1389" t="s">
        <v>596</v>
      </c>
      <c r="D7" s="1528" t="s">
        <v>1844</v>
      </c>
    </row>
    <row r="8" spans="1:4" s="1382" customFormat="1" ht="9.9499999999999993" customHeight="1">
      <c r="A8" s="1937">
        <v>8</v>
      </c>
      <c r="B8" s="1937"/>
      <c r="C8" s="1389" t="s">
        <v>389</v>
      </c>
      <c r="D8" s="1390" t="s">
        <v>982</v>
      </c>
    </row>
    <row r="9" spans="1:4" s="1382" customFormat="1" ht="9.9499999999999993" customHeight="1">
      <c r="A9" s="1937">
        <v>8</v>
      </c>
      <c r="B9" s="1937"/>
      <c r="C9" s="1389" t="s">
        <v>597</v>
      </c>
      <c r="D9" s="1528" t="s">
        <v>1033</v>
      </c>
    </row>
    <row r="10" spans="1:4" s="1382" customFormat="1" ht="9.9499999999999993" customHeight="1">
      <c r="A10" s="1937">
        <v>9</v>
      </c>
      <c r="B10" s="1937"/>
      <c r="C10" s="1389" t="s">
        <v>390</v>
      </c>
      <c r="D10" s="1390" t="s">
        <v>983</v>
      </c>
    </row>
    <row r="11" spans="1:4" s="1382" customFormat="1" ht="9.9499999999999993" customHeight="1">
      <c r="A11" s="1937">
        <v>9</v>
      </c>
      <c r="B11" s="1937"/>
      <c r="C11" s="1389" t="s">
        <v>598</v>
      </c>
      <c r="D11" s="1528" t="s">
        <v>1468</v>
      </c>
    </row>
    <row r="12" spans="1:4" s="1382" customFormat="1" ht="9.9499999999999993" customHeight="1">
      <c r="A12" s="1937">
        <v>10</v>
      </c>
      <c r="B12" s="1937"/>
      <c r="C12" s="1389" t="s">
        <v>909</v>
      </c>
      <c r="D12" s="1390" t="s">
        <v>984</v>
      </c>
    </row>
    <row r="13" spans="1:4" s="1382" customFormat="1" ht="9.9499999999999993" customHeight="1">
      <c r="A13" s="1937">
        <v>11</v>
      </c>
      <c r="B13" s="1937"/>
      <c r="C13" s="1389" t="s">
        <v>911</v>
      </c>
      <c r="D13" s="1390" t="s">
        <v>985</v>
      </c>
    </row>
    <row r="14" spans="1:4" s="1382" customFormat="1" ht="9.9499999999999993" customHeight="1">
      <c r="A14" s="1937">
        <v>12</v>
      </c>
      <c r="B14" s="1937"/>
      <c r="C14" s="1389" t="s">
        <v>912</v>
      </c>
      <c r="D14" s="1390" t="s">
        <v>374</v>
      </c>
    </row>
    <row r="15" spans="1:4" s="1382" customFormat="1" ht="9.9499999999999993" customHeight="1">
      <c r="A15" s="1937">
        <v>12</v>
      </c>
      <c r="B15" s="1937"/>
      <c r="C15" s="1389" t="s">
        <v>913</v>
      </c>
      <c r="D15" s="1390" t="s">
        <v>1072</v>
      </c>
    </row>
    <row r="16" spans="1:4" s="1382" customFormat="1" ht="9.9499999999999993" customHeight="1">
      <c r="A16" s="1937">
        <v>13</v>
      </c>
      <c r="B16" s="1937"/>
      <c r="C16" s="1389" t="s">
        <v>914</v>
      </c>
      <c r="D16" s="1390" t="s">
        <v>986</v>
      </c>
    </row>
    <row r="17" spans="1:4" s="1382" customFormat="1" ht="9.9499999999999993" customHeight="1">
      <c r="A17" s="1937">
        <v>13</v>
      </c>
      <c r="B17" s="1937"/>
      <c r="C17" s="1389" t="s">
        <v>1087</v>
      </c>
      <c r="D17" s="1390" t="s">
        <v>1082</v>
      </c>
    </row>
    <row r="18" spans="1:4" s="1382" customFormat="1" ht="9.9499999999999993" customHeight="1">
      <c r="A18" s="1937">
        <v>14</v>
      </c>
      <c r="B18" s="1937"/>
      <c r="C18" s="1389" t="s">
        <v>1655</v>
      </c>
      <c r="D18" s="1390" t="s">
        <v>378</v>
      </c>
    </row>
    <row r="19" spans="1:4" s="673" customFormat="1" ht="8.25" customHeight="1">
      <c r="A19" s="1557"/>
      <c r="B19" s="1937"/>
      <c r="C19" s="300"/>
    </row>
    <row r="20" spans="1:4" s="566" customFormat="1" ht="11.1" customHeight="1">
      <c r="A20" s="1559"/>
      <c r="B20" s="1937"/>
      <c r="C20" s="565" t="s">
        <v>363</v>
      </c>
    </row>
    <row r="21" spans="1:4" s="1382" customFormat="1" ht="9.9499999999999993" customHeight="1">
      <c r="A21" s="1937">
        <v>15</v>
      </c>
      <c r="B21" s="1937"/>
      <c r="C21" s="1389" t="s">
        <v>391</v>
      </c>
      <c r="D21" s="1390" t="s">
        <v>1017</v>
      </c>
    </row>
    <row r="22" spans="1:4" s="1382" customFormat="1" ht="9.9499999999999993" customHeight="1">
      <c r="A22" s="1937">
        <v>15</v>
      </c>
      <c r="B22" s="1937"/>
      <c r="C22" s="1389" t="s">
        <v>392</v>
      </c>
      <c r="D22" s="1390" t="s">
        <v>1016</v>
      </c>
    </row>
    <row r="23" spans="1:4" s="1382" customFormat="1" ht="9.9499999999999993" customHeight="1">
      <c r="A23" s="1937">
        <v>15</v>
      </c>
      <c r="B23" s="1937"/>
      <c r="C23" s="1389" t="s">
        <v>393</v>
      </c>
      <c r="D23" s="1390" t="s">
        <v>1015</v>
      </c>
    </row>
    <row r="24" spans="1:4" s="1382" customFormat="1" ht="9.9499999999999993" customHeight="1">
      <c r="A24" s="1937">
        <v>16</v>
      </c>
      <c r="B24" s="1937"/>
      <c r="C24" s="1389" t="s">
        <v>394</v>
      </c>
      <c r="D24" s="1390" t="s">
        <v>1156</v>
      </c>
    </row>
    <row r="25" spans="1:4" s="1382" customFormat="1" ht="9.9499999999999993" customHeight="1">
      <c r="A25" s="1937">
        <v>18</v>
      </c>
      <c r="B25" s="1937"/>
      <c r="C25" s="1389" t="s">
        <v>421</v>
      </c>
      <c r="D25" s="1390" t="s">
        <v>13</v>
      </c>
    </row>
    <row r="26" spans="1:4" s="1382" customFormat="1" ht="9.9499999999999993" customHeight="1">
      <c r="A26" s="1937">
        <v>18</v>
      </c>
      <c r="B26" s="1937"/>
      <c r="C26" s="1389" t="s">
        <v>628</v>
      </c>
      <c r="D26" s="1390" t="s">
        <v>522</v>
      </c>
    </row>
    <row r="27" spans="1:4" s="673" customFormat="1" ht="8.25" customHeight="1">
      <c r="A27" s="1557"/>
      <c r="B27" s="1937"/>
      <c r="C27" s="300"/>
    </row>
    <row r="28" spans="1:4" s="566" customFormat="1" ht="11.1" customHeight="1">
      <c r="A28" s="1559"/>
      <c r="B28" s="1937"/>
      <c r="C28" s="565" t="s">
        <v>4</v>
      </c>
    </row>
    <row r="29" spans="1:4" s="1382" customFormat="1" ht="9.9499999999999993" customHeight="1">
      <c r="A29" s="1937">
        <v>19</v>
      </c>
      <c r="B29" s="1937"/>
      <c r="C29" s="1389" t="s">
        <v>395</v>
      </c>
      <c r="D29" s="1390" t="s">
        <v>4</v>
      </c>
    </row>
    <row r="30" spans="1:4" s="673" customFormat="1" ht="8.25" customHeight="1">
      <c r="A30" s="1557"/>
      <c r="B30" s="1937"/>
      <c r="C30" s="300"/>
    </row>
    <row r="31" spans="1:4" s="566" customFormat="1" ht="11.1" customHeight="1">
      <c r="A31" s="1559"/>
      <c r="B31" s="1937"/>
      <c r="C31" s="565" t="s">
        <v>170</v>
      </c>
    </row>
    <row r="32" spans="1:4" s="1382" customFormat="1" ht="9.9499999999999993" customHeight="1">
      <c r="A32" s="1937">
        <v>20</v>
      </c>
      <c r="B32" s="1937"/>
      <c r="C32" s="1556" t="s">
        <v>396</v>
      </c>
      <c r="D32" s="1528" t="s">
        <v>170</v>
      </c>
    </row>
    <row r="33" spans="1:7" s="1382" customFormat="1" ht="9.9499999999999993" customHeight="1">
      <c r="A33" s="1937">
        <v>20</v>
      </c>
      <c r="B33" s="1937"/>
      <c r="C33" s="1556" t="s">
        <v>397</v>
      </c>
      <c r="D33" s="1528" t="s">
        <v>1104</v>
      </c>
    </row>
    <row r="34" spans="1:7" s="1382" customFormat="1" ht="9.9499999999999993" customHeight="1">
      <c r="A34" s="1937">
        <v>21</v>
      </c>
      <c r="B34" s="1937"/>
      <c r="C34" s="1556" t="s">
        <v>398</v>
      </c>
      <c r="D34" s="1528" t="s">
        <v>8</v>
      </c>
    </row>
    <row r="35" spans="1:7" s="1382" customFormat="1" ht="9.9499999999999993" customHeight="1">
      <c r="A35" s="1937">
        <v>21</v>
      </c>
      <c r="B35" s="1937"/>
      <c r="C35" s="1389" t="s">
        <v>399</v>
      </c>
      <c r="D35" s="1390" t="s">
        <v>445</v>
      </c>
    </row>
    <row r="36" spans="1:7" s="1382" customFormat="1" ht="9.9499999999999993" customHeight="1">
      <c r="A36" s="1937">
        <v>22</v>
      </c>
      <c r="B36" s="1937"/>
      <c r="C36" s="1389" t="s">
        <v>400</v>
      </c>
      <c r="D36" s="1390" t="s">
        <v>970</v>
      </c>
    </row>
    <row r="37" spans="1:7" s="673" customFormat="1" ht="8.25" customHeight="1">
      <c r="A37" s="1557"/>
      <c r="B37" s="1937"/>
      <c r="C37" s="300"/>
    </row>
    <row r="38" spans="1:7" s="566" customFormat="1" ht="11.1" customHeight="1">
      <c r="A38" s="1559"/>
      <c r="B38" s="1937"/>
      <c r="C38" s="565" t="s">
        <v>365</v>
      </c>
    </row>
    <row r="39" spans="1:7" s="1382" customFormat="1" ht="9.9499999999999993" customHeight="1">
      <c r="A39" s="1937">
        <v>23</v>
      </c>
      <c r="B39" s="1937"/>
      <c r="C39" s="1389" t="s">
        <v>401</v>
      </c>
      <c r="D39" s="1390" t="s">
        <v>435</v>
      </c>
    </row>
    <row r="40" spans="1:7" s="1382" customFormat="1" ht="9.9499999999999993" customHeight="1">
      <c r="A40" s="1937">
        <v>23</v>
      </c>
      <c r="B40" s="1937"/>
      <c r="C40" s="1389" t="s">
        <v>402</v>
      </c>
      <c r="D40" s="1390" t="s">
        <v>966</v>
      </c>
    </row>
    <row r="41" spans="1:7" s="673" customFormat="1" ht="8.25" customHeight="1">
      <c r="A41" s="1557"/>
      <c r="B41" s="1937"/>
      <c r="C41" s="300"/>
    </row>
    <row r="42" spans="1:7" s="566" customFormat="1" ht="11.1" customHeight="1">
      <c r="A42" s="1559"/>
      <c r="B42" s="1937"/>
      <c r="C42" s="565" t="s">
        <v>255</v>
      </c>
    </row>
    <row r="43" spans="1:7" s="1382" customFormat="1" ht="9.9499999999999993" customHeight="1">
      <c r="A43" s="1937">
        <v>24</v>
      </c>
      <c r="B43" s="1937"/>
      <c r="C43" s="1556" t="s">
        <v>403</v>
      </c>
      <c r="D43" s="1528" t="s">
        <v>530</v>
      </c>
      <c r="E43" s="1393"/>
      <c r="F43" s="1393"/>
      <c r="G43" s="1393"/>
    </row>
    <row r="44" spans="1:7" s="1382" customFormat="1" ht="9.9499999999999993" customHeight="1">
      <c r="A44" s="1937">
        <v>25</v>
      </c>
      <c r="B44" s="1937"/>
      <c r="C44" s="1556" t="s">
        <v>404</v>
      </c>
      <c r="D44" s="1528" t="s">
        <v>258</v>
      </c>
      <c r="E44" s="1393"/>
      <c r="F44" s="1393"/>
      <c r="G44" s="1393"/>
    </row>
    <row r="45" spans="1:7" s="1382" customFormat="1" ht="9.9499999999999993" customHeight="1">
      <c r="A45" s="1937">
        <v>25</v>
      </c>
      <c r="B45" s="1937"/>
      <c r="C45" s="1556" t="s">
        <v>996</v>
      </c>
      <c r="D45" s="1528" t="s">
        <v>255</v>
      </c>
    </row>
    <row r="46" spans="1:7" s="673" customFormat="1" ht="8.25" customHeight="1">
      <c r="A46" s="1557"/>
      <c r="B46" s="1937"/>
      <c r="C46" s="300"/>
    </row>
    <row r="47" spans="1:7" s="566" customFormat="1" ht="11.1" customHeight="1">
      <c r="A47" s="1559"/>
      <c r="B47" s="1937"/>
      <c r="C47" s="565" t="s">
        <v>468</v>
      </c>
    </row>
    <row r="48" spans="1:7" s="1382" customFormat="1" ht="9.9499999999999993" customHeight="1">
      <c r="A48" s="1937">
        <v>26</v>
      </c>
      <c r="B48" s="1937"/>
      <c r="C48" s="1389" t="s">
        <v>405</v>
      </c>
      <c r="D48" s="1390" t="s">
        <v>465</v>
      </c>
    </row>
    <row r="49" spans="1:5" s="1382" customFormat="1" ht="9.9499999999999993" customHeight="1">
      <c r="A49" s="1937">
        <v>26</v>
      </c>
      <c r="B49" s="1937"/>
      <c r="C49" s="1556" t="s">
        <v>406</v>
      </c>
      <c r="D49" s="1528" t="s">
        <v>303</v>
      </c>
    </row>
    <row r="50" spans="1:5" s="1382" customFormat="1" ht="9.9499999999999993" customHeight="1">
      <c r="A50" s="1937">
        <v>26</v>
      </c>
      <c r="B50" s="1937"/>
      <c r="C50" s="1556" t="s">
        <v>407</v>
      </c>
      <c r="D50" s="1528" t="s">
        <v>1157</v>
      </c>
    </row>
    <row r="51" spans="1:5" s="1382" customFormat="1" ht="9.9499999999999993" customHeight="1">
      <c r="A51" s="1937">
        <v>27</v>
      </c>
      <c r="B51" s="1937"/>
      <c r="C51" s="1556" t="s">
        <v>408</v>
      </c>
      <c r="D51" s="1528" t="s">
        <v>369</v>
      </c>
    </row>
    <row r="52" spans="1:5" s="1382" customFormat="1" ht="9.9499999999999993" customHeight="1">
      <c r="A52" s="1937">
        <v>28</v>
      </c>
      <c r="B52" s="1937"/>
      <c r="C52" s="1556" t="s">
        <v>419</v>
      </c>
      <c r="D52" s="1528" t="s">
        <v>531</v>
      </c>
    </row>
    <row r="53" spans="1:5" s="1382" customFormat="1" ht="9.9499999999999993" customHeight="1">
      <c r="A53" s="1937">
        <v>28</v>
      </c>
      <c r="B53" s="1937"/>
      <c r="C53" s="1556" t="s">
        <v>420</v>
      </c>
      <c r="D53" s="1528" t="s">
        <v>263</v>
      </c>
      <c r="E53" s="2253"/>
    </row>
    <row r="54" spans="1:5" s="1382" customFormat="1" ht="9.9499999999999993" customHeight="1">
      <c r="A54" s="1937">
        <v>28</v>
      </c>
      <c r="B54" s="1937"/>
      <c r="C54" s="1556" t="s">
        <v>564</v>
      </c>
      <c r="D54" s="1528" t="s">
        <v>1158</v>
      </c>
    </row>
    <row r="55" spans="1:5" s="1382" customFormat="1" ht="9.9499999999999993" customHeight="1">
      <c r="A55" s="1937">
        <v>29</v>
      </c>
      <c r="B55" s="1937"/>
      <c r="C55" s="1556" t="s">
        <v>997</v>
      </c>
      <c r="D55" s="1528" t="s">
        <v>532</v>
      </c>
    </row>
    <row r="56" spans="1:5" s="1382" customFormat="1" ht="9.9499999999999993" customHeight="1">
      <c r="A56" s="1937">
        <v>29</v>
      </c>
      <c r="B56" s="1937"/>
      <c r="C56" s="1556" t="s">
        <v>1050</v>
      </c>
      <c r="D56" s="1528" t="s">
        <v>565</v>
      </c>
    </row>
    <row r="57" spans="1:5" s="673" customFormat="1" ht="8.25" customHeight="1">
      <c r="A57" s="1557"/>
      <c r="B57" s="1937"/>
      <c r="C57" s="1558"/>
      <c r="D57" s="703"/>
    </row>
    <row r="58" spans="1:5" s="566" customFormat="1" ht="11.1" customHeight="1">
      <c r="A58" s="1559"/>
      <c r="B58" s="1937"/>
      <c r="C58" s="696" t="s">
        <v>469</v>
      </c>
      <c r="D58" s="697"/>
    </row>
    <row r="59" spans="1:5" s="1382" customFormat="1" ht="9.9499999999999993" customHeight="1">
      <c r="A59" s="1937">
        <v>30</v>
      </c>
      <c r="B59" s="1937"/>
      <c r="C59" s="1556" t="s">
        <v>409</v>
      </c>
      <c r="D59" s="1528" t="s">
        <v>1214</v>
      </c>
    </row>
    <row r="60" spans="1:5" s="1382" customFormat="1" ht="9.9499999999999993" customHeight="1">
      <c r="A60" s="1937">
        <v>31</v>
      </c>
      <c r="B60" s="1937"/>
      <c r="C60" s="1556" t="s">
        <v>410</v>
      </c>
      <c r="D60" s="1528" t="s">
        <v>523</v>
      </c>
    </row>
    <row r="61" spans="1:5" s="1382" customFormat="1" ht="9.9499999999999993" customHeight="1">
      <c r="A61" s="1937">
        <v>32</v>
      </c>
      <c r="B61" s="1937"/>
      <c r="C61" s="1556" t="s">
        <v>411</v>
      </c>
      <c r="D61" s="1528" t="s">
        <v>1216</v>
      </c>
    </row>
    <row r="62" spans="1:5" s="1382" customFormat="1" ht="9.9499999999999993" customHeight="1">
      <c r="A62" s="1937">
        <v>33</v>
      </c>
      <c r="B62" s="1937"/>
      <c r="C62" s="1556" t="s">
        <v>412</v>
      </c>
      <c r="D62" s="1528" t="s">
        <v>599</v>
      </c>
    </row>
    <row r="63" spans="1:5" s="1382" customFormat="1" ht="9.9499999999999993" customHeight="1">
      <c r="A63" s="1937">
        <v>34</v>
      </c>
      <c r="B63" s="1937"/>
      <c r="C63" s="1556" t="s">
        <v>413</v>
      </c>
      <c r="D63" s="1528" t="s">
        <v>999</v>
      </c>
    </row>
    <row r="64" spans="1:5" s="1382" customFormat="1" ht="9.9499999999999993" customHeight="1">
      <c r="A64" s="1937">
        <v>34</v>
      </c>
      <c r="B64" s="1937"/>
      <c r="C64" s="1556" t="s">
        <v>471</v>
      </c>
      <c r="D64" s="1528" t="s">
        <v>1089</v>
      </c>
    </row>
    <row r="65" spans="1:4" s="1382" customFormat="1" ht="9.9499999999999993" customHeight="1">
      <c r="A65" s="1937">
        <v>35</v>
      </c>
      <c r="B65" s="1937"/>
      <c r="C65" s="1556" t="s">
        <v>492</v>
      </c>
      <c r="D65" s="1528" t="s">
        <v>1051</v>
      </c>
    </row>
    <row r="66" spans="1:4" s="1382" customFormat="1" ht="9.9499999999999993" customHeight="1">
      <c r="A66" s="1937">
        <v>36</v>
      </c>
      <c r="B66" s="1937"/>
      <c r="C66" s="1556" t="s">
        <v>1053</v>
      </c>
      <c r="D66" s="1528" t="s">
        <v>1052</v>
      </c>
    </row>
    <row r="67" spans="1:4" s="1382" customFormat="1" ht="9.9499999999999993" customHeight="1">
      <c r="A67" s="1937">
        <v>38</v>
      </c>
      <c r="B67" s="1937"/>
      <c r="C67" s="1556" t="s">
        <v>1054</v>
      </c>
      <c r="D67" s="1528" t="s">
        <v>368</v>
      </c>
    </row>
    <row r="68" spans="1:4" s="1382" customFormat="1" ht="9.9499999999999993" customHeight="1">
      <c r="A68" s="1937">
        <v>38</v>
      </c>
      <c r="B68" s="1937"/>
      <c r="C68" s="1556" t="s">
        <v>1215</v>
      </c>
      <c r="D68" s="1528" t="s">
        <v>367</v>
      </c>
    </row>
    <row r="69" spans="1:4" s="588" customFormat="1" ht="24" customHeight="1">
      <c r="A69" s="2496"/>
      <c r="B69" s="1992"/>
      <c r="C69" s="590"/>
    </row>
    <row r="70" spans="1:4" ht="20.25">
      <c r="A70" s="2497" t="s">
        <v>1121</v>
      </c>
      <c r="B70" s="1915"/>
      <c r="C70" s="299"/>
      <c r="D70" s="283"/>
    </row>
    <row r="71" spans="1:4" ht="15.75" customHeight="1">
      <c r="A71" s="2498" t="s">
        <v>974</v>
      </c>
      <c r="B71" s="684"/>
      <c r="C71" s="297"/>
      <c r="D71"/>
    </row>
    <row r="72" spans="1:4" s="566" customFormat="1" ht="11.1" customHeight="1">
      <c r="A72" s="1559"/>
      <c r="B72" s="1559"/>
      <c r="C72" s="696" t="s">
        <v>364</v>
      </c>
      <c r="D72" s="697"/>
    </row>
    <row r="73" spans="1:4" s="1382" customFormat="1" ht="9.9499999999999993" customHeight="1">
      <c r="A73" s="1937">
        <v>39</v>
      </c>
      <c r="B73" s="1937"/>
      <c r="C73" s="1556" t="s">
        <v>414</v>
      </c>
      <c r="D73" s="1528" t="s">
        <v>433</v>
      </c>
    </row>
    <row r="74" spans="1:4" s="1382" customFormat="1" ht="9.9499999999999993" customHeight="1">
      <c r="A74" s="1937">
        <v>40</v>
      </c>
      <c r="B74" s="1937"/>
      <c r="C74" s="1556" t="s">
        <v>415</v>
      </c>
      <c r="D74" s="1528" t="s">
        <v>200</v>
      </c>
    </row>
    <row r="75" spans="1:4" s="1382" customFormat="1" ht="9.9499999999999993" customHeight="1">
      <c r="A75" s="1937">
        <v>40</v>
      </c>
      <c r="B75" s="1937"/>
      <c r="C75" s="1556" t="s">
        <v>416</v>
      </c>
      <c r="D75" s="1528" t="s">
        <v>1159</v>
      </c>
    </row>
    <row r="76" spans="1:4" s="1382" customFormat="1" ht="9.9499999999999993" customHeight="1">
      <c r="A76" s="1937">
        <v>41</v>
      </c>
      <c r="B76" s="1937"/>
      <c r="C76" s="1556" t="s">
        <v>472</v>
      </c>
      <c r="D76" s="1528" t="s">
        <v>319</v>
      </c>
    </row>
    <row r="77" spans="1:4" s="1382" customFormat="1" ht="9.9499999999999993" customHeight="1">
      <c r="A77" s="1937">
        <v>41</v>
      </c>
      <c r="B77" s="1937"/>
      <c r="C77" s="1556" t="s">
        <v>473</v>
      </c>
      <c r="D77" s="1528" t="s">
        <v>348</v>
      </c>
    </row>
    <row r="78" spans="1:4" s="1382" customFormat="1" ht="9.9499999999999993" customHeight="1">
      <c r="A78" s="1937">
        <v>42</v>
      </c>
      <c r="B78" s="1937"/>
      <c r="C78" s="1556" t="s">
        <v>1105</v>
      </c>
      <c r="D78" s="1528" t="s">
        <v>967</v>
      </c>
    </row>
    <row r="79" spans="1:4" s="1382" customFormat="1" ht="9.9499999999999993" customHeight="1">
      <c r="A79" s="1937">
        <v>42</v>
      </c>
      <c r="B79" s="1937"/>
      <c r="C79" s="1556" t="s">
        <v>1115</v>
      </c>
      <c r="D79" s="1528" t="s">
        <v>1116</v>
      </c>
    </row>
    <row r="80" spans="1:4" s="673" customFormat="1" ht="8.25" customHeight="1">
      <c r="A80" s="1938"/>
      <c r="B80" s="1937"/>
      <c r="C80" s="1558"/>
      <c r="D80" s="703"/>
    </row>
    <row r="81" spans="1:4" s="566" customFormat="1" ht="11.1" customHeight="1">
      <c r="A81" s="1559"/>
      <c r="B81" s="1937"/>
      <c r="C81" s="696" t="s">
        <v>366</v>
      </c>
      <c r="D81" s="697"/>
    </row>
    <row r="82" spans="1:4" s="1382" customFormat="1" ht="9.9499999999999993" customHeight="1">
      <c r="A82" s="1937">
        <v>43</v>
      </c>
      <c r="B82" s="1937"/>
      <c r="C82" s="1556" t="s">
        <v>417</v>
      </c>
      <c r="D82" s="1528" t="s">
        <v>519</v>
      </c>
    </row>
    <row r="83" spans="1:4" s="1382" customFormat="1" ht="9.9499999999999993" customHeight="1">
      <c r="A83" s="1937">
        <v>44</v>
      </c>
      <c r="B83" s="1937"/>
      <c r="C83" s="1556" t="s">
        <v>418</v>
      </c>
      <c r="D83" s="1528" t="s">
        <v>370</v>
      </c>
    </row>
    <row r="84" spans="1:4" s="1382" customFormat="1" ht="9.9499999999999993" customHeight="1">
      <c r="A84" s="1937">
        <v>44</v>
      </c>
      <c r="B84" s="1937"/>
      <c r="C84" s="1556" t="s">
        <v>470</v>
      </c>
      <c r="D84" s="1528" t="s">
        <v>1742</v>
      </c>
    </row>
    <row r="85" spans="1:4" s="1382" customFormat="1" ht="9.9499999999999993" customHeight="1">
      <c r="A85" s="1937">
        <v>45</v>
      </c>
      <c r="B85" s="1937"/>
      <c r="C85" s="1556" t="s">
        <v>491</v>
      </c>
      <c r="D85" s="1528" t="s">
        <v>493</v>
      </c>
    </row>
    <row r="86" spans="1:4" s="1382" customFormat="1" ht="9.9499999999999993" customHeight="1">
      <c r="A86" s="1937">
        <v>46</v>
      </c>
      <c r="B86" s="1937"/>
      <c r="C86" s="1389" t="s">
        <v>1055</v>
      </c>
      <c r="D86" s="1390" t="s">
        <v>520</v>
      </c>
    </row>
    <row r="87" spans="1:4" s="620" customFormat="1" ht="20.100000000000001" customHeight="1">
      <c r="A87" s="2499"/>
      <c r="B87" s="1916"/>
      <c r="C87" s="1787"/>
    </row>
    <row r="88" spans="1:4" ht="20.25">
      <c r="A88" s="2497" t="s">
        <v>976</v>
      </c>
      <c r="B88" s="1915"/>
      <c r="C88" s="299"/>
      <c r="D88" s="283"/>
    </row>
    <row r="89" spans="1:4" ht="12" customHeight="1">
      <c r="A89" s="2498" t="s">
        <v>974</v>
      </c>
      <c r="B89" s="684"/>
      <c r="C89" s="297"/>
      <c r="D89"/>
    </row>
    <row r="90" spans="1:4" s="272" customFormat="1" ht="11.1" customHeight="1">
      <c r="A90" s="1917"/>
      <c r="B90" s="1917"/>
      <c r="C90" s="695" t="s">
        <v>620</v>
      </c>
      <c r="D90" s="273"/>
    </row>
    <row r="91" spans="1:4" s="1382" customFormat="1" ht="9.9499999999999993" customHeight="1">
      <c r="A91" s="1937">
        <v>48</v>
      </c>
      <c r="B91" s="1937"/>
      <c r="C91" s="1392" t="s">
        <v>387</v>
      </c>
      <c r="D91" s="1528" t="s">
        <v>621</v>
      </c>
    </row>
    <row r="92" spans="1:4" s="1382" customFormat="1" ht="9.9499999999999993" customHeight="1">
      <c r="A92" s="1937">
        <v>49</v>
      </c>
      <c r="B92" s="1937"/>
      <c r="C92" s="1383" t="s">
        <v>388</v>
      </c>
      <c r="D92" s="1390" t="s">
        <v>622</v>
      </c>
    </row>
    <row r="93" spans="1:4" s="1382" customFormat="1" ht="9.9499999999999993" customHeight="1">
      <c r="A93" s="1937">
        <v>49</v>
      </c>
      <c r="B93" s="1937"/>
      <c r="C93" s="1383" t="s">
        <v>596</v>
      </c>
      <c r="D93" s="1390" t="s">
        <v>1000</v>
      </c>
    </row>
    <row r="94" spans="1:4" s="1382" customFormat="1" ht="9.9499999999999993" customHeight="1">
      <c r="A94" s="1937">
        <v>50</v>
      </c>
      <c r="B94" s="1937"/>
      <c r="C94" s="1383" t="s">
        <v>389</v>
      </c>
      <c r="D94" s="1390" t="s">
        <v>623</v>
      </c>
    </row>
    <row r="95" spans="1:4" s="1382" customFormat="1" ht="9.9499999999999993" customHeight="1">
      <c r="A95" s="1937">
        <v>51</v>
      </c>
      <c r="B95" s="1937"/>
      <c r="C95" s="1383" t="s">
        <v>597</v>
      </c>
      <c r="D95" s="1390" t="s">
        <v>624</v>
      </c>
    </row>
    <row r="96" spans="1:4" s="838" customFormat="1" ht="8.25" customHeight="1">
      <c r="A96" s="1557"/>
      <c r="B96" s="1937"/>
      <c r="C96" s="300"/>
      <c r="D96" s="673"/>
    </row>
    <row r="97" spans="1:10" s="1391" customFormat="1" ht="11.1" customHeight="1">
      <c r="A97" s="1917"/>
      <c r="B97" s="1937"/>
      <c r="C97" s="696" t="s">
        <v>566</v>
      </c>
      <c r="D97" s="697"/>
    </row>
    <row r="98" spans="1:10" s="1382" customFormat="1" ht="9.9499999999999993" customHeight="1">
      <c r="A98" s="1937">
        <v>52</v>
      </c>
      <c r="B98" s="1937"/>
      <c r="C98" s="1383" t="s">
        <v>391</v>
      </c>
      <c r="D98" s="1390" t="s">
        <v>620</v>
      </c>
      <c r="J98" s="1382">
        <v>1</v>
      </c>
    </row>
    <row r="99" spans="1:10" s="1382" customFormat="1" ht="9.9499999999999993" customHeight="1">
      <c r="A99" s="1937">
        <v>53</v>
      </c>
      <c r="B99" s="1937"/>
      <c r="C99" s="1383" t="s">
        <v>392</v>
      </c>
      <c r="D99" s="1390" t="s">
        <v>523</v>
      </c>
    </row>
    <row r="100" spans="1:10" s="1382" customFormat="1" ht="9.9499999999999993" customHeight="1">
      <c r="A100" s="1937">
        <v>53</v>
      </c>
      <c r="B100" s="1937"/>
      <c r="C100" s="1383" t="s">
        <v>393</v>
      </c>
      <c r="D100" s="1390" t="s">
        <v>1194</v>
      </c>
    </row>
    <row r="101" spans="1:10" s="1382" customFormat="1" ht="9.9499999999999993" customHeight="1">
      <c r="A101" s="1937">
        <v>54</v>
      </c>
      <c r="B101" s="1937"/>
      <c r="C101" s="1383" t="s">
        <v>394</v>
      </c>
      <c r="D101" s="1390" t="s">
        <v>625</v>
      </c>
    </row>
    <row r="102" spans="1:10" s="1382" customFormat="1" ht="9.9499999999999993" customHeight="1">
      <c r="A102" s="1937">
        <v>54</v>
      </c>
      <c r="B102" s="1937"/>
      <c r="C102" s="1383" t="s">
        <v>421</v>
      </c>
      <c r="D102" s="1390" t="s">
        <v>626</v>
      </c>
    </row>
    <row r="103" spans="1:10" s="1382" customFormat="1" ht="9.9499999999999993" customHeight="1">
      <c r="A103" s="1937">
        <v>55</v>
      </c>
      <c r="B103" s="1937"/>
      <c r="C103" s="1383" t="s">
        <v>628</v>
      </c>
      <c r="D103" s="1390" t="s">
        <v>627</v>
      </c>
    </row>
    <row r="104" spans="1:10" s="1382" customFormat="1" ht="9.9499999999999993" customHeight="1">
      <c r="A104" s="1937">
        <v>56</v>
      </c>
      <c r="B104" s="1937"/>
      <c r="C104" s="1383" t="s">
        <v>1217</v>
      </c>
      <c r="D104" s="1390" t="s">
        <v>1090</v>
      </c>
    </row>
    <row r="105" spans="1:10" s="1382" customFormat="1" ht="9.9499999999999993" customHeight="1">
      <c r="A105" s="1937">
        <v>56</v>
      </c>
      <c r="B105" s="1937"/>
      <c r="C105" s="1383" t="s">
        <v>1218</v>
      </c>
      <c r="D105" s="1390" t="s">
        <v>1091</v>
      </c>
    </row>
    <row r="106" spans="1:10" s="838" customFormat="1" ht="8.25" customHeight="1">
      <c r="A106" s="1557"/>
      <c r="B106" s="1937"/>
      <c r="C106" s="300"/>
      <c r="D106" s="673"/>
    </row>
    <row r="107" spans="1:10" s="1391" customFormat="1" ht="11.1" customHeight="1">
      <c r="A107" s="1381"/>
      <c r="B107" s="1937"/>
      <c r="C107" s="565" t="s">
        <v>1092</v>
      </c>
      <c r="D107" s="566"/>
    </row>
    <row r="108" spans="1:10" s="1382" customFormat="1" ht="9.9499999999999993" customHeight="1">
      <c r="A108" s="2500">
        <v>57</v>
      </c>
      <c r="B108" s="1937"/>
      <c r="C108" s="1383" t="s">
        <v>395</v>
      </c>
      <c r="D108" s="1390" t="s">
        <v>620</v>
      </c>
    </row>
    <row r="109" spans="1:10" s="1382" customFormat="1" ht="9.9499999999999993" customHeight="1">
      <c r="A109" s="2500">
        <v>58</v>
      </c>
      <c r="B109" s="1937"/>
      <c r="C109" s="1383" t="s">
        <v>629</v>
      </c>
      <c r="D109" s="1390" t="s">
        <v>523</v>
      </c>
    </row>
    <row r="110" spans="1:10" s="1382" customFormat="1" ht="9.9499999999999993" customHeight="1">
      <c r="A110" s="2500">
        <v>58</v>
      </c>
      <c r="B110" s="1937"/>
      <c r="C110" s="1383" t="s">
        <v>1145</v>
      </c>
      <c r="D110" s="1390" t="s">
        <v>1194</v>
      </c>
    </row>
    <row r="111" spans="1:10" s="1382" customFormat="1" ht="9.9499999999999993" customHeight="1">
      <c r="A111" s="2500">
        <v>58</v>
      </c>
      <c r="B111" s="1937"/>
      <c r="C111" s="1383" t="s">
        <v>1219</v>
      </c>
      <c r="D111" s="1390" t="s">
        <v>625</v>
      </c>
    </row>
    <row r="112" spans="1:10" s="838" customFormat="1" ht="8.25" customHeight="1">
      <c r="A112" s="1557"/>
      <c r="B112" s="1937"/>
      <c r="C112" s="300"/>
      <c r="D112" s="673"/>
    </row>
    <row r="113" spans="1:4" s="1391" customFormat="1" ht="11.1" customHeight="1">
      <c r="A113" s="1381"/>
      <c r="B113" s="1937"/>
      <c r="C113" s="565" t="s">
        <v>1093</v>
      </c>
      <c r="D113" s="566"/>
    </row>
    <row r="114" spans="1:4" s="1382" customFormat="1" ht="9.9499999999999993" customHeight="1">
      <c r="A114" s="2500">
        <v>59</v>
      </c>
      <c r="B114" s="1937"/>
      <c r="C114" s="1383" t="s">
        <v>396</v>
      </c>
      <c r="D114" s="1390" t="s">
        <v>620</v>
      </c>
    </row>
    <row r="115" spans="1:4" s="1382" customFormat="1" ht="9.9499999999999993" customHeight="1">
      <c r="A115" s="2500">
        <v>60</v>
      </c>
      <c r="B115" s="1937"/>
      <c r="C115" s="1383" t="s">
        <v>397</v>
      </c>
      <c r="D115" s="1390" t="s">
        <v>523</v>
      </c>
    </row>
    <row r="116" spans="1:4" s="1382" customFormat="1" ht="9.9499999999999993" customHeight="1">
      <c r="A116" s="2500">
        <v>60</v>
      </c>
      <c r="B116" s="1937"/>
      <c r="C116" s="1383" t="s">
        <v>398</v>
      </c>
      <c r="D116" s="1390" t="s">
        <v>1194</v>
      </c>
    </row>
    <row r="117" spans="1:4" s="1382" customFormat="1" ht="9.9499999999999993" customHeight="1">
      <c r="A117" s="2500">
        <v>61</v>
      </c>
      <c r="B117" s="1937"/>
      <c r="C117" s="1383" t="s">
        <v>399</v>
      </c>
      <c r="D117" s="1390" t="s">
        <v>138</v>
      </c>
    </row>
    <row r="118" spans="1:4" s="1382" customFormat="1" ht="9.9499999999999993" customHeight="1">
      <c r="A118" s="2500">
        <v>61</v>
      </c>
      <c r="B118" s="1937"/>
      <c r="C118" s="1383" t="s">
        <v>400</v>
      </c>
      <c r="D118" s="1390" t="s">
        <v>625</v>
      </c>
    </row>
    <row r="119" spans="1:4" s="1382" customFormat="1" ht="9.9499999999999993" customHeight="1">
      <c r="A119" s="2500">
        <v>62</v>
      </c>
      <c r="B119" s="1937"/>
      <c r="C119" s="1383" t="s">
        <v>1220</v>
      </c>
      <c r="D119" s="1390" t="s">
        <v>1226</v>
      </c>
    </row>
    <row r="120" spans="1:4" s="1382" customFormat="1" ht="9.9499999999999993" customHeight="1">
      <c r="A120" s="1937"/>
      <c r="B120" s="1937"/>
      <c r="C120" s="1383"/>
      <c r="D120" s="1900" t="s">
        <v>1194</v>
      </c>
    </row>
    <row r="121" spans="1:4" s="1382" customFormat="1" ht="9.9499999999999993" customHeight="1">
      <c r="A121" s="1937"/>
      <c r="B121" s="1937"/>
      <c r="C121" s="1383"/>
      <c r="D121" s="1900" t="s">
        <v>523</v>
      </c>
    </row>
    <row r="122" spans="1:4" s="1382" customFormat="1" ht="9.9499999999999993" customHeight="1">
      <c r="A122" s="2500">
        <v>62</v>
      </c>
      <c r="B122" s="1937"/>
      <c r="C122" s="1383" t="s">
        <v>1221</v>
      </c>
      <c r="D122" s="1390" t="s">
        <v>1225</v>
      </c>
    </row>
    <row r="123" spans="1:4" s="1382" customFormat="1" ht="9.9499999999999993" customHeight="1">
      <c r="A123" s="1937"/>
      <c r="B123" s="1937"/>
      <c r="C123" s="1383"/>
      <c r="D123" s="1900" t="s">
        <v>1194</v>
      </c>
    </row>
    <row r="124" spans="1:4" s="1382" customFormat="1" ht="9.9499999999999993" customHeight="1">
      <c r="A124" s="1937"/>
      <c r="B124" s="1937"/>
      <c r="C124" s="1383"/>
      <c r="D124" s="1900" t="s">
        <v>523</v>
      </c>
    </row>
    <row r="125" spans="1:4" s="1382" customFormat="1" ht="9.9499999999999993" customHeight="1">
      <c r="A125" s="2500">
        <v>63</v>
      </c>
      <c r="B125" s="1937"/>
      <c r="C125" s="1383" t="s">
        <v>1222</v>
      </c>
      <c r="D125" s="1390" t="s">
        <v>1227</v>
      </c>
    </row>
    <row r="126" spans="1:4" s="1382" customFormat="1" ht="9.9499999999999993" customHeight="1">
      <c r="A126" s="1937"/>
      <c r="B126" s="1937"/>
      <c r="C126" s="1383"/>
      <c r="D126" s="1900" t="s">
        <v>1194</v>
      </c>
    </row>
    <row r="127" spans="1:4" s="1382" customFormat="1" ht="9.9499999999999993" customHeight="1">
      <c r="A127" s="1937"/>
      <c r="B127" s="1937"/>
      <c r="C127" s="1383"/>
      <c r="D127" s="1900" t="s">
        <v>523</v>
      </c>
    </row>
    <row r="128" spans="1:4" s="1382" customFormat="1" ht="9.9499999999999993" customHeight="1">
      <c r="A128" s="2500">
        <v>63</v>
      </c>
      <c r="B128" s="1937"/>
      <c r="C128" s="1383" t="s">
        <v>1223</v>
      </c>
      <c r="D128" s="1390" t="s">
        <v>1228</v>
      </c>
    </row>
    <row r="129" spans="1:4" s="1382" customFormat="1" ht="9.9499999999999993" customHeight="1">
      <c r="A129" s="1937"/>
      <c r="B129" s="1937"/>
      <c r="C129" s="1383"/>
      <c r="D129" s="1900" t="s">
        <v>1194</v>
      </c>
    </row>
    <row r="130" spans="1:4" s="1382" customFormat="1" ht="9.9499999999999993" customHeight="1">
      <c r="A130" s="1937"/>
      <c r="B130" s="1937"/>
      <c r="C130" s="1383"/>
      <c r="D130" s="1900" t="s">
        <v>523</v>
      </c>
    </row>
    <row r="131" spans="1:4" s="1382" customFormat="1" ht="9.9499999999999993" customHeight="1">
      <c r="A131" s="2500">
        <v>64</v>
      </c>
      <c r="B131" s="1937"/>
      <c r="C131" s="1383" t="s">
        <v>1224</v>
      </c>
      <c r="D131" s="1390" t="s">
        <v>1229</v>
      </c>
    </row>
    <row r="132" spans="1:4" s="1382" customFormat="1" ht="9.9499999999999993" customHeight="1">
      <c r="A132" s="1937"/>
      <c r="B132" s="1937"/>
      <c r="C132" s="1383"/>
      <c r="D132" s="1900" t="s">
        <v>1230</v>
      </c>
    </row>
    <row r="133" spans="1:4" s="1382" customFormat="1" ht="9.9499999999999993" customHeight="1">
      <c r="A133" s="1937"/>
      <c r="B133" s="1937"/>
      <c r="C133" s="1383"/>
      <c r="D133" s="1900" t="s">
        <v>1231</v>
      </c>
    </row>
    <row r="134" spans="1:4" s="1382" customFormat="1" ht="9.9499999999999993" customHeight="1">
      <c r="A134" s="1937"/>
      <c r="B134" s="1937"/>
      <c r="C134" s="1383"/>
      <c r="D134" s="1900" t="s">
        <v>1232</v>
      </c>
    </row>
    <row r="135" spans="1:4" s="1382" customFormat="1" ht="9.9499999999999993" customHeight="1">
      <c r="A135" s="1937"/>
      <c r="B135" s="1937"/>
      <c r="C135" s="1383"/>
      <c r="D135" s="1900" t="s">
        <v>1233</v>
      </c>
    </row>
    <row r="136" spans="1:4" s="1382" customFormat="1" ht="9.9499999999999993" customHeight="1">
      <c r="A136" s="2500">
        <v>65</v>
      </c>
      <c r="B136" s="1937"/>
      <c r="C136" s="1383" t="s">
        <v>1369</v>
      </c>
      <c r="D136" s="1390" t="s">
        <v>1409</v>
      </c>
    </row>
    <row r="137" spans="1:4" s="1382" customFormat="1" ht="9.9499999999999993" customHeight="1">
      <c r="A137" s="1937"/>
      <c r="B137" s="1937"/>
      <c r="C137" s="1383"/>
      <c r="D137" s="1900" t="s">
        <v>82</v>
      </c>
    </row>
    <row r="138" spans="1:4" s="1382" customFormat="1" ht="9.9499999999999993" customHeight="1">
      <c r="A138" s="1937"/>
      <c r="B138" s="1937"/>
      <c r="C138" s="1383"/>
      <c r="D138" s="1900" t="s">
        <v>554</v>
      </c>
    </row>
    <row r="139" spans="1:4" s="1382" customFormat="1" ht="9.9499999999999993" customHeight="1">
      <c r="A139" s="1937"/>
      <c r="B139" s="1937"/>
      <c r="C139" s="1383"/>
      <c r="D139" s="1900" t="s">
        <v>546</v>
      </c>
    </row>
    <row r="140" spans="1:4" s="838" customFormat="1" ht="8.25" customHeight="1">
      <c r="A140" s="1557"/>
      <c r="B140" s="1937"/>
      <c r="C140" s="300"/>
      <c r="D140" s="673"/>
    </row>
    <row r="141" spans="1:4" s="1391" customFormat="1" ht="11.1" customHeight="1">
      <c r="A141" s="1381"/>
      <c r="B141" s="1937"/>
      <c r="C141" s="565" t="s">
        <v>630</v>
      </c>
      <c r="D141" s="566"/>
    </row>
    <row r="142" spans="1:4" s="1382" customFormat="1" ht="9.9499999999999993" customHeight="1">
      <c r="A142" s="2500">
        <v>66</v>
      </c>
      <c r="B142" s="1937"/>
      <c r="C142" s="1383" t="s">
        <v>401</v>
      </c>
      <c r="D142" s="1390" t="s">
        <v>620</v>
      </c>
    </row>
    <row r="143" spans="1:4" s="838" customFormat="1" ht="8.25" customHeight="1">
      <c r="A143" s="1557"/>
      <c r="B143" s="1937"/>
      <c r="C143" s="300"/>
      <c r="D143" s="673"/>
    </row>
    <row r="144" spans="1:4" s="588" customFormat="1" ht="20.100000000000001" customHeight="1">
      <c r="A144" s="2496"/>
      <c r="B144" s="1992"/>
      <c r="C144" s="590"/>
    </row>
    <row r="145" spans="1:4" ht="20.25">
      <c r="A145" s="2497" t="s">
        <v>1234</v>
      </c>
      <c r="B145" s="1915"/>
      <c r="C145" s="299"/>
      <c r="D145" s="283"/>
    </row>
    <row r="146" spans="1:4" ht="15.75" customHeight="1">
      <c r="A146" s="2498" t="s">
        <v>974</v>
      </c>
      <c r="B146" s="684"/>
      <c r="C146" s="297"/>
      <c r="D146"/>
    </row>
    <row r="147" spans="1:4" s="1391" customFormat="1" ht="11.1" customHeight="1">
      <c r="A147" s="1381"/>
      <c r="B147" s="1937"/>
      <c r="C147" s="565" t="s">
        <v>1000</v>
      </c>
      <c r="D147" s="566"/>
    </row>
    <row r="148" spans="1:4" s="1382" customFormat="1" ht="9.9499999999999993" customHeight="1">
      <c r="A148" s="2500">
        <v>67</v>
      </c>
      <c r="B148" s="1937"/>
      <c r="C148" s="1383" t="s">
        <v>403</v>
      </c>
      <c r="D148" s="1390" t="s">
        <v>620</v>
      </c>
    </row>
    <row r="149" spans="1:4" s="838" customFormat="1" ht="8.25" customHeight="1">
      <c r="A149" s="1557"/>
      <c r="B149" s="1937"/>
      <c r="C149" s="300"/>
      <c r="D149" s="673"/>
    </row>
    <row r="150" spans="1:4" s="1391" customFormat="1" ht="11.1" customHeight="1">
      <c r="A150" s="1381"/>
      <c r="B150" s="1937"/>
      <c r="C150" s="565" t="s">
        <v>631</v>
      </c>
      <c r="D150" s="566"/>
    </row>
    <row r="151" spans="1:4" s="1382" customFormat="1" ht="9.9499999999999993" customHeight="1">
      <c r="A151" s="2500">
        <v>68</v>
      </c>
      <c r="B151" s="1937"/>
      <c r="C151" s="1383" t="s">
        <v>405</v>
      </c>
      <c r="D151" s="1390" t="s">
        <v>620</v>
      </c>
    </row>
    <row r="152" spans="1:4" s="1382" customFormat="1" ht="9.9499999999999993" customHeight="1">
      <c r="A152" s="2500">
        <v>68</v>
      </c>
      <c r="B152" s="1937"/>
      <c r="C152" s="1383" t="s">
        <v>406</v>
      </c>
      <c r="D152" s="1390" t="s">
        <v>1094</v>
      </c>
    </row>
    <row r="153" spans="1:4" s="838" customFormat="1" ht="8.25" customHeight="1">
      <c r="A153" s="1557"/>
      <c r="B153" s="1937"/>
      <c r="C153" s="300"/>
      <c r="D153" s="673"/>
    </row>
    <row r="154" spans="1:4" s="703" customFormat="1" ht="11.1" customHeight="1">
      <c r="A154" s="1381"/>
      <c r="B154" s="1381"/>
      <c r="C154" s="699" t="s">
        <v>632</v>
      </c>
      <c r="D154" s="700"/>
    </row>
    <row r="155" spans="1:4" s="703" customFormat="1" ht="10.5" customHeight="1">
      <c r="A155" s="1381"/>
      <c r="B155" s="1381"/>
      <c r="C155" s="702" t="s">
        <v>633</v>
      </c>
    </row>
    <row r="156" spans="1:4" s="1393" customFormat="1" ht="9.9499999999999993" customHeight="1">
      <c r="A156" s="2500">
        <v>69</v>
      </c>
      <c r="B156" s="1937"/>
      <c r="C156" s="1392"/>
      <c r="D156" s="1383" t="s">
        <v>1001</v>
      </c>
    </row>
    <row r="157" spans="1:4" s="1393" customFormat="1" ht="9.9499999999999993" customHeight="1">
      <c r="A157" s="2500">
        <v>69</v>
      </c>
      <c r="B157" s="1937"/>
      <c r="C157" s="1392"/>
      <c r="D157" s="1383" t="s">
        <v>1002</v>
      </c>
    </row>
    <row r="158" spans="1:4" s="1393" customFormat="1" ht="9.9499999999999993" customHeight="1">
      <c r="A158" s="2500">
        <v>69</v>
      </c>
      <c r="B158" s="1937"/>
      <c r="C158" s="1392"/>
      <c r="D158" s="1383" t="s">
        <v>1003</v>
      </c>
    </row>
    <row r="159" spans="1:4" s="703" customFormat="1" ht="11.1" customHeight="1">
      <c r="A159" s="1381"/>
      <c r="B159" s="1937"/>
      <c r="C159" s="702" t="s">
        <v>634</v>
      </c>
    </row>
    <row r="160" spans="1:4" s="1382" customFormat="1" ht="9.9499999999999993" customHeight="1">
      <c r="A160" s="2500">
        <v>70</v>
      </c>
      <c r="B160" s="1937"/>
      <c r="C160" s="1383"/>
      <c r="D160" s="1383" t="s">
        <v>1004</v>
      </c>
    </row>
    <row r="161" spans="1:4" s="1382" customFormat="1" ht="9.9499999999999993" customHeight="1">
      <c r="A161" s="2500">
        <v>72</v>
      </c>
      <c r="B161" s="1937"/>
      <c r="C161" s="1383"/>
      <c r="D161" s="1383" t="s">
        <v>1005</v>
      </c>
    </row>
    <row r="162" spans="1:4" s="1394" customFormat="1" ht="9.9499999999999993" customHeight="1">
      <c r="A162" s="2500">
        <v>74</v>
      </c>
      <c r="B162" s="1937"/>
      <c r="C162" s="1383"/>
      <c r="D162" s="1383" t="s">
        <v>1006</v>
      </c>
    </row>
    <row r="163" spans="1:4" s="1394" customFormat="1" ht="9.9499999999999993" customHeight="1">
      <c r="A163" s="2500">
        <v>75</v>
      </c>
      <c r="B163" s="1937"/>
      <c r="C163" s="1383"/>
      <c r="D163" s="1392" t="s">
        <v>1007</v>
      </c>
    </row>
    <row r="164" spans="1:4" s="1394" customFormat="1" ht="9.9499999999999993" customHeight="1">
      <c r="A164" s="2500">
        <v>75</v>
      </c>
      <c r="B164" s="1937"/>
      <c r="C164" s="1383"/>
      <c r="D164" s="1383" t="s">
        <v>1008</v>
      </c>
    </row>
    <row r="165" spans="1:4" s="1394" customFormat="1" ht="9.9499999999999993" customHeight="1">
      <c r="A165" s="2500">
        <v>76</v>
      </c>
      <c r="B165" s="1937"/>
      <c r="C165" s="1383"/>
      <c r="D165" s="1383" t="s">
        <v>1009</v>
      </c>
    </row>
    <row r="166" spans="1:4" s="1394" customFormat="1" ht="9.9499999999999993" customHeight="1">
      <c r="A166" s="2500">
        <v>77</v>
      </c>
      <c r="B166" s="1937"/>
      <c r="C166" s="1383"/>
      <c r="D166" s="1383" t="s">
        <v>1080</v>
      </c>
    </row>
    <row r="167" spans="1:4" s="1394" customFormat="1" ht="9.9499999999999993" customHeight="1">
      <c r="A167" s="2500">
        <v>77</v>
      </c>
      <c r="B167" s="1937"/>
      <c r="C167" s="1383"/>
      <c r="D167" s="1383" t="s">
        <v>1081</v>
      </c>
    </row>
    <row r="168" spans="1:4" s="703" customFormat="1" ht="11.1" customHeight="1">
      <c r="A168" s="1937"/>
      <c r="B168" s="1937"/>
      <c r="C168" s="702" t="s">
        <v>635</v>
      </c>
    </row>
    <row r="169" spans="1:4" s="1393" customFormat="1" ht="9.9499999999999993" customHeight="1">
      <c r="A169" s="2500">
        <v>78</v>
      </c>
      <c r="B169" s="1937"/>
      <c r="C169" s="1392"/>
      <c r="D169" s="1383" t="s">
        <v>1010</v>
      </c>
    </row>
    <row r="170" spans="1:4" s="703" customFormat="1" ht="11.1" customHeight="1">
      <c r="A170" s="1937"/>
      <c r="B170" s="1937"/>
      <c r="C170" s="702" t="s">
        <v>1701</v>
      </c>
    </row>
    <row r="171" spans="1:4" s="1393" customFormat="1" ht="9.9499999999999993" customHeight="1">
      <c r="A171" s="2500">
        <v>79</v>
      </c>
      <c r="B171" s="1937"/>
      <c r="C171" s="1392"/>
      <c r="D171" s="1383" t="s">
        <v>1011</v>
      </c>
    </row>
    <row r="172" spans="1:4" s="620" customFormat="1" ht="20.100000000000001" customHeight="1">
      <c r="A172" s="2499"/>
      <c r="B172" s="1916"/>
      <c r="C172" s="1787"/>
    </row>
    <row r="173" spans="1:4" ht="20.25">
      <c r="A173" s="2497" t="s">
        <v>977</v>
      </c>
      <c r="B173" s="1915"/>
      <c r="C173" s="299"/>
      <c r="D173" s="283"/>
    </row>
    <row r="174" spans="1:4" s="838" customFormat="1" ht="12" customHeight="1">
      <c r="A174" s="2498" t="s">
        <v>974</v>
      </c>
      <c r="B174" s="684"/>
      <c r="C174" s="1395"/>
    </row>
    <row r="175" spans="1:4" s="673" customFormat="1" ht="11.1" customHeight="1">
      <c r="A175" s="1939"/>
      <c r="B175" s="1939"/>
      <c r="C175" s="695" t="s">
        <v>843</v>
      </c>
      <c r="D175" s="273"/>
    </row>
    <row r="176" spans="1:4" s="1382" customFormat="1" ht="9.9499999999999993" customHeight="1">
      <c r="A176" s="2500">
        <v>81</v>
      </c>
      <c r="B176" s="1937"/>
      <c r="C176" s="1396" t="s">
        <v>387</v>
      </c>
      <c r="D176" s="1390" t="s">
        <v>194</v>
      </c>
    </row>
    <row r="177" spans="1:4" s="1382" customFormat="1" ht="9.9499999999999993" customHeight="1">
      <c r="A177" s="2500">
        <v>81</v>
      </c>
      <c r="B177" s="1937"/>
      <c r="C177" s="1396" t="s">
        <v>388</v>
      </c>
      <c r="D177" s="1390" t="s">
        <v>1702</v>
      </c>
    </row>
    <row r="178" spans="1:4" s="1382" customFormat="1" ht="9.9499999999999993" customHeight="1">
      <c r="A178" s="2500">
        <v>81</v>
      </c>
      <c r="B178" s="1937"/>
      <c r="C178" s="1396" t="s">
        <v>596</v>
      </c>
      <c r="D178" s="1390" t="s">
        <v>844</v>
      </c>
    </row>
    <row r="179" spans="1:4" s="1382" customFormat="1" ht="9.9499999999999993" customHeight="1">
      <c r="A179" s="2500">
        <v>81</v>
      </c>
      <c r="B179" s="1937"/>
      <c r="C179" s="1396" t="s">
        <v>389</v>
      </c>
      <c r="D179" s="1390" t="s">
        <v>845</v>
      </c>
    </row>
    <row r="180" spans="1:4" s="1382" customFormat="1" ht="9.9499999999999993" customHeight="1">
      <c r="A180" s="2500">
        <v>81</v>
      </c>
      <c r="B180" s="1937"/>
      <c r="C180" s="1396" t="s">
        <v>597</v>
      </c>
      <c r="D180" s="1390" t="s">
        <v>1095</v>
      </c>
    </row>
    <row r="181" spans="1:4" s="838" customFormat="1" ht="8.25" customHeight="1">
      <c r="A181" s="1557"/>
      <c r="B181" s="1937"/>
      <c r="C181" s="300"/>
      <c r="D181" s="673"/>
    </row>
    <row r="182" spans="1:4" s="1391" customFormat="1" ht="11.1" customHeight="1">
      <c r="A182" s="1559"/>
      <c r="B182" s="1937"/>
      <c r="C182" s="696" t="s">
        <v>846</v>
      </c>
      <c r="D182" s="697"/>
    </row>
    <row r="183" spans="1:4" s="1382" customFormat="1" ht="9.9499999999999993" customHeight="1">
      <c r="A183" s="2500">
        <v>82</v>
      </c>
      <c r="B183" s="1937"/>
      <c r="C183" s="1396" t="s">
        <v>391</v>
      </c>
      <c r="D183" s="1390" t="s">
        <v>1160</v>
      </c>
    </row>
    <row r="184" spans="1:4" s="1382" customFormat="1" ht="9.9499999999999993" customHeight="1">
      <c r="A184" s="2500">
        <v>83</v>
      </c>
      <c r="B184" s="1937"/>
      <c r="C184" s="1396" t="s">
        <v>392</v>
      </c>
      <c r="D184" s="1390" t="s">
        <v>847</v>
      </c>
    </row>
    <row r="185" spans="1:4" s="1382" customFormat="1" ht="9.9499999999999993" customHeight="1">
      <c r="A185" s="2500">
        <v>83</v>
      </c>
      <c r="B185" s="1937"/>
      <c r="C185" s="1396" t="s">
        <v>393</v>
      </c>
      <c r="D185" s="1390" t="s">
        <v>1096</v>
      </c>
    </row>
    <row r="186" spans="1:4" s="1382" customFormat="1" ht="9.9499999999999993" customHeight="1">
      <c r="A186" s="2500">
        <v>83</v>
      </c>
      <c r="B186" s="1937"/>
      <c r="C186" s="1396" t="s">
        <v>394</v>
      </c>
      <c r="D186" s="1390" t="s">
        <v>848</v>
      </c>
    </row>
    <row r="187" spans="1:4" s="838" customFormat="1" ht="8.25" customHeight="1">
      <c r="A187" s="1557"/>
      <c r="B187" s="1937"/>
      <c r="C187" s="300"/>
      <c r="D187" s="673"/>
    </row>
    <row r="188" spans="1:4" s="1391" customFormat="1" ht="11.1" customHeight="1">
      <c r="A188" s="1559"/>
      <c r="B188" s="1937"/>
      <c r="C188" s="565" t="s">
        <v>849</v>
      </c>
      <c r="D188" s="566"/>
    </row>
    <row r="189" spans="1:4" s="1382" customFormat="1" ht="9.9499999999999993" customHeight="1">
      <c r="A189" s="2500">
        <v>84</v>
      </c>
      <c r="B189" s="1937"/>
      <c r="C189" s="1396" t="s">
        <v>395</v>
      </c>
      <c r="D189" s="1390" t="s">
        <v>850</v>
      </c>
    </row>
    <row r="190" spans="1:4" s="1382" customFormat="1" ht="9.9499999999999993" customHeight="1">
      <c r="A190" s="2500">
        <v>85</v>
      </c>
      <c r="B190" s="1937"/>
      <c r="C190" s="1396" t="s">
        <v>629</v>
      </c>
      <c r="D190" s="1390" t="s">
        <v>851</v>
      </c>
    </row>
    <row r="191" spans="1:4" s="1382" customFormat="1" ht="9.9499999999999993" customHeight="1">
      <c r="A191" s="2500">
        <v>86</v>
      </c>
      <c r="B191" s="1937"/>
      <c r="C191" s="1396" t="s">
        <v>1145</v>
      </c>
      <c r="D191" s="1390" t="s">
        <v>852</v>
      </c>
    </row>
    <row r="192" spans="1:4" s="838" customFormat="1" ht="8.25" customHeight="1">
      <c r="A192" s="1557"/>
      <c r="B192" s="1937"/>
      <c r="C192" s="300"/>
      <c r="D192" s="673"/>
    </row>
    <row r="193" spans="1:4" s="1391" customFormat="1" ht="11.1" customHeight="1">
      <c r="A193" s="1559"/>
      <c r="B193" s="1937"/>
      <c r="C193" s="565" t="s">
        <v>853</v>
      </c>
      <c r="D193" s="566"/>
    </row>
    <row r="194" spans="1:4" s="1382" customFormat="1" ht="9.9499999999999993" customHeight="1">
      <c r="A194" s="2500">
        <v>87</v>
      </c>
      <c r="B194" s="1937"/>
      <c r="C194" s="1396" t="s">
        <v>396</v>
      </c>
      <c r="D194" s="1390" t="s">
        <v>854</v>
      </c>
    </row>
    <row r="195" spans="1:4" s="1382" customFormat="1" ht="9.9499999999999993" customHeight="1">
      <c r="A195" s="2500">
        <v>87</v>
      </c>
      <c r="B195" s="1937"/>
      <c r="C195" s="1396" t="s">
        <v>397</v>
      </c>
      <c r="D195" s="1390" t="s">
        <v>1161</v>
      </c>
    </row>
    <row r="196" spans="1:4" s="620" customFormat="1" ht="20.100000000000001" customHeight="1">
      <c r="A196" s="2499"/>
      <c r="B196" s="1916"/>
      <c r="C196" s="1787"/>
    </row>
    <row r="197" spans="1:4" ht="20.25">
      <c r="A197" s="2497" t="s">
        <v>978</v>
      </c>
      <c r="B197" s="1915"/>
      <c r="C197" s="299"/>
      <c r="D197" s="283"/>
    </row>
    <row r="198" spans="1:4" ht="12" customHeight="1">
      <c r="A198" s="2498" t="s">
        <v>974</v>
      </c>
      <c r="B198" s="684"/>
      <c r="C198" s="297"/>
      <c r="D198"/>
    </row>
    <row r="199" spans="1:4" s="1382" customFormat="1" ht="9.9499999999999993" customHeight="1">
      <c r="A199" s="2500">
        <v>89</v>
      </c>
      <c r="B199" s="1937"/>
      <c r="C199" s="1397" t="s">
        <v>387</v>
      </c>
      <c r="D199" s="1390" t="s">
        <v>906</v>
      </c>
    </row>
    <row r="200" spans="1:4" s="1382" customFormat="1" ht="9.9499999999999993" customHeight="1">
      <c r="A200" s="2500">
        <v>89</v>
      </c>
      <c r="B200" s="1937"/>
      <c r="C200" s="1397" t="s">
        <v>388</v>
      </c>
      <c r="D200" s="1390" t="s">
        <v>1162</v>
      </c>
    </row>
    <row r="201" spans="1:4" s="1382" customFormat="1" ht="9.9499999999999993" customHeight="1">
      <c r="A201" s="2500">
        <v>90</v>
      </c>
      <c r="B201" s="1937"/>
      <c r="C201" s="1397" t="s">
        <v>596</v>
      </c>
      <c r="D201" s="1390" t="s">
        <v>1163</v>
      </c>
    </row>
    <row r="202" spans="1:4" s="1382" customFormat="1" ht="9.9499999999999993" customHeight="1">
      <c r="A202" s="2500">
        <v>90</v>
      </c>
      <c r="B202" s="1937"/>
      <c r="C202" s="1397" t="s">
        <v>389</v>
      </c>
      <c r="D202" s="1390" t="s">
        <v>907</v>
      </c>
    </row>
    <row r="203" spans="1:4" s="1382" customFormat="1" ht="9.9499999999999993" customHeight="1">
      <c r="A203" s="2500">
        <v>90</v>
      </c>
      <c r="B203" s="1937"/>
      <c r="C203" s="1397" t="s">
        <v>597</v>
      </c>
      <c r="D203" s="1390" t="s">
        <v>1164</v>
      </c>
    </row>
    <row r="204" spans="1:4" s="1382" customFormat="1" ht="9.9499999999999993" customHeight="1">
      <c r="A204" s="2500">
        <v>90</v>
      </c>
      <c r="B204" s="1937"/>
      <c r="C204" s="1397" t="s">
        <v>390</v>
      </c>
      <c r="D204" s="1390" t="s">
        <v>1165</v>
      </c>
    </row>
    <row r="205" spans="1:4" s="1382" customFormat="1" ht="9.9499999999999993" customHeight="1">
      <c r="A205" s="2500">
        <v>91</v>
      </c>
      <c r="B205" s="1937"/>
      <c r="C205" s="1397" t="s">
        <v>598</v>
      </c>
      <c r="D205" s="1390" t="s">
        <v>908</v>
      </c>
    </row>
    <row r="206" spans="1:4" s="1382" customFormat="1" ht="9.9499999999999993" customHeight="1">
      <c r="A206" s="2500">
        <v>91</v>
      </c>
      <c r="B206" s="1937"/>
      <c r="C206" s="1397" t="s">
        <v>909</v>
      </c>
      <c r="D206" s="1390" t="s">
        <v>910</v>
      </c>
    </row>
    <row r="207" spans="1:4" s="1382" customFormat="1" ht="9.9499999999999993" customHeight="1">
      <c r="A207" s="2500">
        <v>92</v>
      </c>
      <c r="B207" s="1937"/>
      <c r="C207" s="1397" t="s">
        <v>911</v>
      </c>
      <c r="D207" s="1390" t="s">
        <v>1166</v>
      </c>
    </row>
    <row r="208" spans="1:4" s="1382" customFormat="1" ht="9.9499999999999993" customHeight="1">
      <c r="A208" s="2500">
        <v>92</v>
      </c>
      <c r="B208" s="1937"/>
      <c r="C208" s="1397" t="s">
        <v>912</v>
      </c>
      <c r="D208" s="1390" t="s">
        <v>1167</v>
      </c>
    </row>
    <row r="209" spans="1:4" s="1382" customFormat="1" ht="9.9499999999999993" customHeight="1">
      <c r="A209" s="2500">
        <v>93</v>
      </c>
      <c r="B209" s="1937"/>
      <c r="C209" s="1397" t="s">
        <v>913</v>
      </c>
      <c r="D209" s="1390" t="s">
        <v>1168</v>
      </c>
    </row>
    <row r="210" spans="1:4" s="1382" customFormat="1" ht="9.9499999999999993" customHeight="1">
      <c r="A210" s="2500">
        <v>93</v>
      </c>
      <c r="B210" s="1937"/>
      <c r="C210" s="1397" t="s">
        <v>914</v>
      </c>
      <c r="D210" s="1390" t="s">
        <v>1169</v>
      </c>
    </row>
    <row r="211" spans="1:4" s="620" customFormat="1" ht="20.100000000000001" customHeight="1">
      <c r="A211" s="2499"/>
      <c r="B211" s="1916"/>
      <c r="C211" s="1787"/>
    </row>
    <row r="212" spans="1:4" ht="20.25">
      <c r="A212" s="2497" t="s">
        <v>1370</v>
      </c>
      <c r="B212" s="1915"/>
      <c r="C212" s="299"/>
      <c r="D212" s="283"/>
    </row>
    <row r="213" spans="1:4" ht="12" customHeight="1">
      <c r="A213" s="2498" t="s">
        <v>974</v>
      </c>
      <c r="B213" s="684"/>
      <c r="C213" s="297"/>
      <c r="D213"/>
    </row>
    <row r="214" spans="1:4" s="1382" customFormat="1" ht="9.9499999999999993" customHeight="1">
      <c r="A214" s="1937" t="s">
        <v>1936</v>
      </c>
      <c r="B214" s="1937"/>
      <c r="C214" s="1397"/>
      <c r="D214" s="1528" t="s">
        <v>1410</v>
      </c>
    </row>
    <row r="215" spans="1:4" s="272" customFormat="1">
      <c r="A215" s="2501"/>
      <c r="B215" s="1609"/>
      <c r="D215" s="301"/>
    </row>
    <row r="216" spans="1:4" s="272" customFormat="1">
      <c r="A216" s="2501"/>
      <c r="B216" s="1609"/>
      <c r="D216" s="301"/>
    </row>
  </sheetData>
  <pageMargins left="0.70866141732283472" right="0.70866141732283472" top="0.6692913385826772" bottom="0.39370078740157483" header="0.51181102362204722" footer="0.51181102362204722"/>
  <pageSetup paperSize="9" scale="95" fitToHeight="0" orientation="portrait" r:id="rId1"/>
  <headerFooter scaleWithDoc="0">
    <oddHeader>&amp;L&amp;8FACT BOOK DNB - 4Q15&amp;R&amp;8CONTENTS</oddHeader>
  </headerFooter>
  <rowBreaks count="2" manualBreakCount="2">
    <brk id="68" max="16383" man="1"/>
    <brk id="143" max="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339"/>
  <sheetViews>
    <sheetView showGridLines="0" zoomScale="140" zoomScaleNormal="140" zoomScaleSheetLayoutView="120" workbookViewId="0"/>
  </sheetViews>
  <sheetFormatPr baseColWidth="10" defaultColWidth="10.85546875" defaultRowHeight="22.5" customHeight="1"/>
  <cols>
    <col min="1" max="1" width="35.28515625" style="1878" customWidth="1"/>
    <col min="2" max="12" width="6.42578125" style="835" customWidth="1"/>
    <col min="13" max="13" width="13.140625" style="835" bestFit="1" customWidth="1"/>
    <col min="14" max="16384" width="10.85546875" style="835"/>
  </cols>
  <sheetData>
    <row r="1" spans="1:13" s="596" customFormat="1" ht="22.5" customHeight="1">
      <c r="A1" s="2345"/>
      <c r="B1" s="705"/>
      <c r="C1" s="705"/>
      <c r="D1" s="705"/>
      <c r="E1" s="705"/>
      <c r="F1" s="705"/>
      <c r="G1" s="705"/>
      <c r="H1" s="705"/>
      <c r="I1" s="705"/>
      <c r="J1" s="784"/>
      <c r="K1" s="784"/>
    </row>
    <row r="2" spans="1:13" s="583" customFormat="1" ht="18.75" customHeight="1">
      <c r="A2" s="706" t="s">
        <v>1023</v>
      </c>
    </row>
    <row r="3" spans="1:13" s="583" customFormat="1" ht="12" customHeight="1"/>
    <row r="4" spans="1:13" s="819" customFormat="1" ht="13.5" customHeight="1">
      <c r="A4" s="1078" t="s">
        <v>1</v>
      </c>
      <c r="B4" s="1126" t="s">
        <v>1814</v>
      </c>
      <c r="C4" s="302" t="s">
        <v>1745</v>
      </c>
      <c r="D4" s="767" t="s">
        <v>1660</v>
      </c>
      <c r="E4" s="767" t="s">
        <v>1362</v>
      </c>
      <c r="F4" s="767" t="s">
        <v>1322</v>
      </c>
      <c r="G4" s="767" t="s">
        <v>1246</v>
      </c>
      <c r="H4" s="767" t="s">
        <v>1146</v>
      </c>
      <c r="I4" s="767" t="s">
        <v>1099</v>
      </c>
      <c r="J4" s="767" t="s">
        <v>972</v>
      </c>
    </row>
    <row r="5" spans="1:13" s="819" customFormat="1" ht="12" customHeight="1">
      <c r="A5" s="911" t="s">
        <v>714</v>
      </c>
      <c r="B5" s="1321">
        <v>4127.3849999999993</v>
      </c>
      <c r="C5" s="904">
        <v>450.59100000000035</v>
      </c>
      <c r="D5" s="904">
        <v>1698.3679999999995</v>
      </c>
      <c r="E5" s="904">
        <v>2472.9830000000002</v>
      </c>
      <c r="F5" s="904">
        <v>2613.5820000000008</v>
      </c>
      <c r="G5" s="904">
        <v>2250.8160000000012</v>
      </c>
      <c r="H5" s="904">
        <v>3558.2649999999994</v>
      </c>
      <c r="I5" s="904">
        <v>2403.5809999999997</v>
      </c>
      <c r="J5" s="904">
        <v>3029.7626391520103</v>
      </c>
    </row>
    <row r="6" spans="1:13" s="819" customFormat="1" ht="12" customHeight="1">
      <c r="A6" s="1081" t="s">
        <v>715</v>
      </c>
      <c r="B6" s="1322">
        <v>-1499.8219999999999</v>
      </c>
      <c r="C6" s="905">
        <v>-1547.2660000000003</v>
      </c>
      <c r="D6" s="905">
        <v>-1539.8030000000001</v>
      </c>
      <c r="E6" s="905">
        <v>-1681.2090000000001</v>
      </c>
      <c r="F6" s="905">
        <v>-1378.0529999999999</v>
      </c>
      <c r="G6" s="905">
        <v>-2068.991</v>
      </c>
      <c r="H6" s="905">
        <v>-1638.241</v>
      </c>
      <c r="I6" s="905">
        <v>-1624.473</v>
      </c>
      <c r="J6" s="905">
        <v>-1736.7729467243955</v>
      </c>
    </row>
    <row r="7" spans="1:13" s="819" customFormat="1" ht="12" customHeight="1">
      <c r="A7" s="911" t="s">
        <v>716</v>
      </c>
      <c r="B7" s="1321">
        <v>2627.5629999999992</v>
      </c>
      <c r="C7" s="904">
        <v>-1096.675</v>
      </c>
      <c r="D7" s="904">
        <v>158.56499999999937</v>
      </c>
      <c r="E7" s="904">
        <v>791.77400000000011</v>
      </c>
      <c r="F7" s="904">
        <v>1235.5290000000005</v>
      </c>
      <c r="G7" s="904">
        <v>181.82500000000118</v>
      </c>
      <c r="H7" s="904">
        <v>1920.0239999999994</v>
      </c>
      <c r="I7" s="904">
        <v>779.10799999999972</v>
      </c>
      <c r="J7" s="904">
        <v>1292.9896924276147</v>
      </c>
    </row>
    <row r="8" spans="1:13" s="819" customFormat="1" ht="12" customHeight="1">
      <c r="A8" s="2346" t="s">
        <v>717</v>
      </c>
      <c r="B8" s="1322">
        <v>89.663000000000011</v>
      </c>
      <c r="C8" s="905">
        <v>786.46900000000005</v>
      </c>
      <c r="D8" s="905">
        <v>569.10699999999997</v>
      </c>
      <c r="E8" s="905">
        <v>-908.66700000000003</v>
      </c>
      <c r="F8" s="905">
        <v>-744.57899999999995</v>
      </c>
      <c r="G8" s="905">
        <v>-149.33399999999995</v>
      </c>
      <c r="H8" s="905">
        <v>-247.40000000000009</v>
      </c>
      <c r="I8" s="905">
        <v>906.7</v>
      </c>
      <c r="J8" s="905">
        <v>-396.48352626377516</v>
      </c>
    </row>
    <row r="9" spans="1:13" s="908" customFormat="1" ht="21" customHeight="1">
      <c r="A9" s="1085" t="s">
        <v>718</v>
      </c>
      <c r="B9" s="1321">
        <v>2717.2259999999992</v>
      </c>
      <c r="C9" s="904">
        <v>-310.2059999999999</v>
      </c>
      <c r="D9" s="904">
        <v>727.67199999999934</v>
      </c>
      <c r="E9" s="904">
        <v>-116.89299999999992</v>
      </c>
      <c r="F9" s="904">
        <v>490.9500000000005</v>
      </c>
      <c r="G9" s="904">
        <v>32.491000000001236</v>
      </c>
      <c r="H9" s="904">
        <v>1672.6239999999993</v>
      </c>
      <c r="I9" s="904">
        <v>1685.8079999999998</v>
      </c>
      <c r="J9" s="904">
        <v>896.50616616383957</v>
      </c>
    </row>
    <row r="10" spans="1:13" s="819" customFormat="1" ht="12" customHeight="1">
      <c r="A10" s="2347" t="s">
        <v>719</v>
      </c>
      <c r="B10" s="1323">
        <v>-863.46799999999985</v>
      </c>
      <c r="C10" s="910">
        <v>7.2120000000000175</v>
      </c>
      <c r="D10" s="910">
        <v>-185.84300000000002</v>
      </c>
      <c r="E10" s="910">
        <v>187.04900000000001</v>
      </c>
      <c r="F10" s="910">
        <v>-843.99400000000003</v>
      </c>
      <c r="G10" s="910">
        <v>0</v>
      </c>
      <c r="H10" s="910">
        <v>0</v>
      </c>
      <c r="I10" s="910">
        <v>0</v>
      </c>
      <c r="J10" s="910">
        <v>-22.135644788264727</v>
      </c>
    </row>
    <row r="11" spans="1:13" s="819" customFormat="1" ht="12" customHeight="1">
      <c r="A11" s="911" t="s">
        <v>720</v>
      </c>
      <c r="B11" s="1321">
        <v>1853.7579999999994</v>
      </c>
      <c r="C11" s="2255">
        <v>-302.99399999999957</v>
      </c>
      <c r="D11" s="904">
        <v>541.82899999999927</v>
      </c>
      <c r="E11" s="904">
        <v>70.156000000000091</v>
      </c>
      <c r="F11" s="904">
        <v>-353.04399999999964</v>
      </c>
      <c r="G11" s="904">
        <v>32.491000000001236</v>
      </c>
      <c r="H11" s="904">
        <v>1672.6239999999993</v>
      </c>
      <c r="I11" s="904">
        <v>1685.8079999999998</v>
      </c>
      <c r="J11" s="904">
        <v>874.37052137557487</v>
      </c>
    </row>
    <row r="12" spans="1:13" s="914" customFormat="1" ht="12" customHeight="1">
      <c r="A12" s="915" t="s">
        <v>721</v>
      </c>
      <c r="B12" s="1324">
        <v>165.70400000000001</v>
      </c>
      <c r="C12" s="913">
        <v>142.392</v>
      </c>
      <c r="D12" s="913">
        <v>186.416</v>
      </c>
      <c r="E12" s="913">
        <v>104.896</v>
      </c>
      <c r="F12" s="913">
        <v>213.93199999999996</v>
      </c>
      <c r="G12" s="913">
        <v>88.761000000000038</v>
      </c>
      <c r="H12" s="913">
        <v>43.293999999999997</v>
      </c>
      <c r="I12" s="913">
        <v>122.15599999999999</v>
      </c>
      <c r="J12" s="913">
        <v>117.74025152454124</v>
      </c>
    </row>
    <row r="13" spans="1:13" s="914" customFormat="1" ht="12" customHeight="1">
      <c r="A13" s="915" t="s">
        <v>722</v>
      </c>
      <c r="B13" s="1324">
        <v>99.401000000000039</v>
      </c>
      <c r="C13" s="913">
        <v>73.796999999999997</v>
      </c>
      <c r="D13" s="913">
        <v>63.045000000000002</v>
      </c>
      <c r="E13" s="913">
        <v>55.231999999999999</v>
      </c>
      <c r="F13" s="913">
        <v>48.821999999999989</v>
      </c>
      <c r="G13" s="913">
        <v>44.001000000000005</v>
      </c>
      <c r="H13" s="913">
        <v>53.196000000000012</v>
      </c>
      <c r="I13" s="913">
        <v>82.303999999999988</v>
      </c>
      <c r="J13" s="913">
        <v>23.098246518533522</v>
      </c>
    </row>
    <row r="14" spans="1:13" s="914" customFormat="1" ht="12" customHeight="1">
      <c r="A14" s="915" t="s">
        <v>686</v>
      </c>
      <c r="B14" s="1324">
        <v>137.32300000000001</v>
      </c>
      <c r="C14" s="913">
        <v>131.34700000000001</v>
      </c>
      <c r="D14" s="913">
        <v>133.00200000000001</v>
      </c>
      <c r="E14" s="913">
        <v>133.46799999999999</v>
      </c>
      <c r="F14" s="913">
        <v>173.20900000000006</v>
      </c>
      <c r="G14" s="913">
        <v>149.24399999999997</v>
      </c>
      <c r="H14" s="913">
        <v>164.74900000000002</v>
      </c>
      <c r="I14" s="913">
        <v>160.19999999999999</v>
      </c>
      <c r="J14" s="913">
        <v>171.70281924749997</v>
      </c>
      <c r="M14" s="908"/>
    </row>
    <row r="15" spans="1:13" s="914" customFormat="1" ht="12" customHeight="1">
      <c r="A15" s="2348" t="s">
        <v>1240</v>
      </c>
      <c r="B15" s="1324">
        <v>-2504.5449999999996</v>
      </c>
      <c r="C15" s="913">
        <v>162.00600000000003</v>
      </c>
      <c r="D15" s="913">
        <v>-609.86500000000001</v>
      </c>
      <c r="E15" s="913">
        <v>-188.79599999999999</v>
      </c>
      <c r="F15" s="913">
        <v>81.8149999999996</v>
      </c>
      <c r="G15" s="913">
        <v>-901.77799999999979</v>
      </c>
      <c r="H15" s="913">
        <v>-380.16300000000001</v>
      </c>
      <c r="I15" s="913">
        <v>-1708.837</v>
      </c>
      <c r="J15" s="913">
        <v>-783.53354113530531</v>
      </c>
      <c r="M15" s="908"/>
    </row>
    <row r="16" spans="1:13" s="908" customFormat="1" ht="21" customHeight="1">
      <c r="A16" s="2348" t="s">
        <v>1751</v>
      </c>
      <c r="B16" s="1324">
        <v>-454.75500000000011</v>
      </c>
      <c r="C16" s="913">
        <v>-28.425000000000011</v>
      </c>
      <c r="D16" s="913">
        <v>-115.88500000000001</v>
      </c>
      <c r="E16" s="913">
        <v>-202.875</v>
      </c>
      <c r="F16" s="913">
        <v>56.706000000000074</v>
      </c>
      <c r="G16" s="913">
        <v>601.08799999999997</v>
      </c>
      <c r="H16" s="913">
        <v>-1300.913</v>
      </c>
      <c r="I16" s="913">
        <v>-269.41000000000003</v>
      </c>
      <c r="J16" s="913">
        <v>-137.76182660788805</v>
      </c>
    </row>
    <row r="17" spans="1:11" s="908" customFormat="1" ht="12" customHeight="1">
      <c r="A17" s="918" t="s">
        <v>689</v>
      </c>
      <c r="B17" s="1322">
        <v>107.23299999999998</v>
      </c>
      <c r="C17" s="919">
        <v>-20.137</v>
      </c>
      <c r="D17" s="919">
        <v>188.619</v>
      </c>
      <c r="E17" s="919">
        <v>224.03200000000001</v>
      </c>
      <c r="F17" s="919">
        <v>90.978000000000065</v>
      </c>
      <c r="G17" s="919">
        <v>162.49899999999997</v>
      </c>
      <c r="H17" s="919">
        <v>193.334</v>
      </c>
      <c r="I17" s="919">
        <v>205.24</v>
      </c>
      <c r="J17" s="919">
        <v>135.0666680688156</v>
      </c>
      <c r="K17" s="2254"/>
    </row>
    <row r="18" spans="1:11" s="922" customFormat="1" ht="12" customHeight="1">
      <c r="A18" s="920" t="s">
        <v>1271</v>
      </c>
      <c r="B18" s="1325">
        <v>-595.88100000000054</v>
      </c>
      <c r="C18" s="2256">
        <v>157.98600000000042</v>
      </c>
      <c r="D18" s="921">
        <v>387.16099999999926</v>
      </c>
      <c r="E18" s="921">
        <v>196.11300000000008</v>
      </c>
      <c r="F18" s="921">
        <v>312.41800000000029</v>
      </c>
      <c r="G18" s="921">
        <v>176.30600000000135</v>
      </c>
      <c r="H18" s="921">
        <v>446.12099999999936</v>
      </c>
      <c r="I18" s="921">
        <v>277.46099999999984</v>
      </c>
      <c r="J18" s="921">
        <v>400.68313899177184</v>
      </c>
    </row>
    <row r="19" spans="1:11" s="908" customFormat="1" ht="12" customHeight="1">
      <c r="A19" s="917" t="s">
        <v>720</v>
      </c>
      <c r="B19" s="1324">
        <v>42.268000000000001</v>
      </c>
      <c r="C19" s="923">
        <v>-8.0310000000000059</v>
      </c>
      <c r="D19" s="923">
        <v>117.12</v>
      </c>
      <c r="E19" s="923">
        <v>91.4</v>
      </c>
      <c r="F19" s="923">
        <v>57.890999999999963</v>
      </c>
      <c r="G19" s="923">
        <v>80.700000000000074</v>
      </c>
      <c r="H19" s="923">
        <v>157.67999999999998</v>
      </c>
      <c r="I19" s="923">
        <v>187.441</v>
      </c>
      <c r="J19" s="923">
        <v>-15.676474049062222</v>
      </c>
    </row>
    <row r="20" spans="1:11" s="908" customFormat="1" ht="12" customHeight="1">
      <c r="A20" s="917" t="s">
        <v>721</v>
      </c>
      <c r="B20" s="1324">
        <v>13.074999999999999</v>
      </c>
      <c r="C20" s="923">
        <v>21.921000000000003</v>
      </c>
      <c r="D20" s="923">
        <v>23.093999999999998</v>
      </c>
      <c r="E20" s="923">
        <v>22.788</v>
      </c>
      <c r="F20" s="923">
        <v>16.692999999999998</v>
      </c>
      <c r="G20" s="923">
        <v>46.92</v>
      </c>
      <c r="H20" s="923">
        <v>13.418999999999999</v>
      </c>
      <c r="I20" s="923">
        <v>15.842000000000001</v>
      </c>
      <c r="J20" s="923">
        <v>18.881941418359716</v>
      </c>
    </row>
    <row r="21" spans="1:11" s="908" customFormat="1" ht="12" customHeight="1">
      <c r="A21" s="917" t="s">
        <v>722</v>
      </c>
      <c r="B21" s="1324">
        <v>42.362000000000016</v>
      </c>
      <c r="C21" s="923">
        <v>28.778999999999989</v>
      </c>
      <c r="D21" s="923">
        <v>30.485999999999997</v>
      </c>
      <c r="E21" s="923">
        <v>43.368000000000002</v>
      </c>
      <c r="F21" s="923">
        <v>25.624000000000006</v>
      </c>
      <c r="G21" s="923">
        <v>39.677999999999997</v>
      </c>
      <c r="H21" s="923">
        <v>9.6429999999999971</v>
      </c>
      <c r="I21" s="923">
        <v>18.202000000000002</v>
      </c>
      <c r="J21" s="923">
        <v>34.219371519417699</v>
      </c>
    </row>
    <row r="22" spans="1:11" s="908" customFormat="1" ht="12" customHeight="1">
      <c r="A22" s="915" t="s">
        <v>686</v>
      </c>
      <c r="B22" s="1324">
        <v>31.914999999999999</v>
      </c>
      <c r="C22" s="923">
        <v>31.683</v>
      </c>
      <c r="D22" s="923">
        <v>30.841000000000001</v>
      </c>
      <c r="E22" s="923">
        <v>28.731999999999999</v>
      </c>
      <c r="F22" s="923">
        <v>28.291999999999998</v>
      </c>
      <c r="G22" s="923">
        <v>26.639999999999997</v>
      </c>
      <c r="H22" s="923">
        <v>24.943000000000001</v>
      </c>
      <c r="I22" s="923">
        <v>23.657</v>
      </c>
      <c r="J22" s="923">
        <v>30.528163502500014</v>
      </c>
    </row>
    <row r="23" spans="1:11" s="908" customFormat="1" ht="12" customHeight="1">
      <c r="A23" s="917" t="s">
        <v>724</v>
      </c>
      <c r="B23" s="1324">
        <v>-28.639999999999986</v>
      </c>
      <c r="C23" s="923">
        <v>16.037999999999982</v>
      </c>
      <c r="D23" s="923">
        <v>-108.253</v>
      </c>
      <c r="E23" s="923">
        <v>-86.138999999999996</v>
      </c>
      <c r="F23" s="923">
        <v>-25.615999999999985</v>
      </c>
      <c r="G23" s="923">
        <v>-79.609000000000037</v>
      </c>
      <c r="H23" s="923">
        <v>-157.57799999999997</v>
      </c>
      <c r="I23" s="923">
        <v>-177.899</v>
      </c>
      <c r="J23" s="923">
        <v>16.019067644335721</v>
      </c>
    </row>
    <row r="24" spans="1:11" s="908" customFormat="1" ht="12" customHeight="1">
      <c r="A24" s="917" t="s">
        <v>725</v>
      </c>
      <c r="B24" s="1324">
        <v>8.3850000000000051</v>
      </c>
      <c r="C24" s="923">
        <v>-3.7120000000000033</v>
      </c>
      <c r="D24" s="923">
        <v>11.469000000000001</v>
      </c>
      <c r="E24" s="923">
        <v>22.698</v>
      </c>
      <c r="F24" s="923">
        <v>6.6689999999999969</v>
      </c>
      <c r="G24" s="923">
        <v>8.5760000000000005</v>
      </c>
      <c r="H24" s="923">
        <v>17.257000000000001</v>
      </c>
      <c r="I24" s="923">
        <v>10.66</v>
      </c>
      <c r="J24" s="923">
        <v>7.0132577896772901</v>
      </c>
    </row>
    <row r="25" spans="1:11" s="922" customFormat="1" ht="12" customHeight="1">
      <c r="A25" s="920" t="s">
        <v>1272</v>
      </c>
      <c r="B25" s="1325">
        <v>109.36500000000002</v>
      </c>
      <c r="C25" s="2256">
        <v>86.677999999999969</v>
      </c>
      <c r="D25" s="921">
        <v>104.75700000000001</v>
      </c>
      <c r="E25" s="921">
        <v>122.84700000000001</v>
      </c>
      <c r="F25" s="921">
        <v>109.55300000000003</v>
      </c>
      <c r="G25" s="921">
        <v>122.905</v>
      </c>
      <c r="H25" s="921">
        <v>65.364000000000033</v>
      </c>
      <c r="I25" s="921">
        <v>77.90300000000002</v>
      </c>
      <c r="J25" s="921">
        <v>90.985327825228211</v>
      </c>
    </row>
    <row r="26" spans="1:11" s="908" customFormat="1" ht="12" customHeight="1">
      <c r="A26" s="917" t="s">
        <v>720</v>
      </c>
      <c r="B26" s="1324">
        <v>24.763000000000005</v>
      </c>
      <c r="C26" s="923">
        <v>15.180999999999997</v>
      </c>
      <c r="D26" s="923">
        <v>23.115000000000002</v>
      </c>
      <c r="E26" s="923">
        <v>22.692</v>
      </c>
      <c r="F26" s="923">
        <v>18.738000000000007</v>
      </c>
      <c r="G26" s="923">
        <v>25.21100000000002</v>
      </c>
      <c r="H26" s="923">
        <v>21.955999999999996</v>
      </c>
      <c r="I26" s="923">
        <v>49.506999999999998</v>
      </c>
      <c r="J26" s="923">
        <v>41.710850391321969</v>
      </c>
    </row>
    <row r="27" spans="1:11" s="908" customFormat="1" ht="12" customHeight="1">
      <c r="A27" s="917" t="s">
        <v>721</v>
      </c>
      <c r="B27" s="1324">
        <v>49.038000000000011</v>
      </c>
      <c r="C27" s="923">
        <v>60.462999999999994</v>
      </c>
      <c r="D27" s="923">
        <v>48.358000000000004</v>
      </c>
      <c r="E27" s="923">
        <v>22.957999999999998</v>
      </c>
      <c r="F27" s="923">
        <v>65.658000000000015</v>
      </c>
      <c r="G27" s="923">
        <v>83.690999999999988</v>
      </c>
      <c r="H27" s="923">
        <v>-10.440000000000001</v>
      </c>
      <c r="I27" s="923">
        <v>6.1230000000000002</v>
      </c>
      <c r="J27" s="923">
        <v>49.772688789003631</v>
      </c>
    </row>
    <row r="28" spans="1:11" s="908" customFormat="1" ht="12" customHeight="1">
      <c r="A28" s="917" t="s">
        <v>722</v>
      </c>
      <c r="B28" s="1324">
        <v>12.752000000000001</v>
      </c>
      <c r="C28" s="923">
        <v>-5.4409999999999989</v>
      </c>
      <c r="D28" s="923">
        <v>-5.2270000000000003</v>
      </c>
      <c r="E28" s="923">
        <v>-3.2490000000000001</v>
      </c>
      <c r="F28" s="923">
        <v>10.330399999999999</v>
      </c>
      <c r="G28" s="923">
        <v>-2.4223999999999992</v>
      </c>
      <c r="H28" s="923">
        <v>-1.302</v>
      </c>
      <c r="I28" s="923">
        <v>-3.5680000000000001</v>
      </c>
      <c r="J28" s="923">
        <v>-2.9066121556593068</v>
      </c>
    </row>
    <row r="29" spans="1:11" s="908" customFormat="1" ht="12" customHeight="1">
      <c r="A29" s="917" t="s">
        <v>726</v>
      </c>
      <c r="B29" s="1324">
        <v>18.747999999999998</v>
      </c>
      <c r="C29" s="923">
        <v>-5.0609999999999991</v>
      </c>
      <c r="D29" s="923">
        <v>-12.564</v>
      </c>
      <c r="E29" s="923">
        <v>-1.383</v>
      </c>
      <c r="F29" s="923">
        <v>3.2900000000000027</v>
      </c>
      <c r="G29" s="923">
        <v>3.7970000000000006</v>
      </c>
      <c r="H29" s="923">
        <v>-15.962000000000002</v>
      </c>
      <c r="I29" s="923">
        <v>-8.8970000000000002</v>
      </c>
      <c r="J29" s="923">
        <v>29.276443989999997</v>
      </c>
    </row>
    <row r="30" spans="1:11" s="908" customFormat="1" ht="12" customHeight="1">
      <c r="A30" s="917" t="s">
        <v>724</v>
      </c>
      <c r="B30" s="1324">
        <v>0.54699999999999993</v>
      </c>
      <c r="C30" s="923">
        <v>-0.38899999999999996</v>
      </c>
      <c r="D30" s="923">
        <v>-0.22400000000000003</v>
      </c>
      <c r="E30" s="923">
        <v>-0.41399999999999998</v>
      </c>
      <c r="F30" s="923">
        <v>0.34899999999999998</v>
      </c>
      <c r="G30" s="923">
        <v>-9.6000000000000085E-2</v>
      </c>
      <c r="H30" s="923">
        <v>-1.214</v>
      </c>
      <c r="I30" s="923">
        <v>-0.78600000000000003</v>
      </c>
      <c r="J30" s="923">
        <v>2.2405924171553808</v>
      </c>
    </row>
    <row r="31" spans="1:11" s="908" customFormat="1" ht="12" customHeight="1">
      <c r="A31" s="917" t="s">
        <v>725</v>
      </c>
      <c r="B31" s="1324">
        <v>1.726</v>
      </c>
      <c r="C31" s="923">
        <v>-0.62199999999999989</v>
      </c>
      <c r="D31" s="923">
        <v>2.899</v>
      </c>
      <c r="E31" s="923">
        <v>4.907</v>
      </c>
      <c r="F31" s="923">
        <v>1.5340000000000011</v>
      </c>
      <c r="G31" s="923">
        <v>3.1329999999999996</v>
      </c>
      <c r="H31" s="923">
        <v>3.6300000000000003</v>
      </c>
      <c r="I31" s="923">
        <v>3.82</v>
      </c>
      <c r="J31" s="923">
        <v>2.5161110420697899</v>
      </c>
    </row>
    <row r="32" spans="1:11" s="922" customFormat="1" ht="12" customHeight="1">
      <c r="A32" s="920" t="s">
        <v>727</v>
      </c>
      <c r="B32" s="1325">
        <v>107.57400000000001</v>
      </c>
      <c r="C32" s="2256">
        <v>64.130999999999986</v>
      </c>
      <c r="D32" s="921">
        <v>56.357000000000014</v>
      </c>
      <c r="E32" s="921">
        <v>45.510999999999996</v>
      </c>
      <c r="F32" s="921">
        <v>99.899400000000028</v>
      </c>
      <c r="G32" s="921">
        <v>113.31360000000001</v>
      </c>
      <c r="H32" s="921">
        <v>-3.3320000000000065</v>
      </c>
      <c r="I32" s="921">
        <v>46.198999999999998</v>
      </c>
      <c r="J32" s="921">
        <v>122.61007447389147</v>
      </c>
    </row>
    <row r="33" spans="1:11" s="908" customFormat="1" ht="12" customHeight="1">
      <c r="A33" s="924" t="s">
        <v>728</v>
      </c>
      <c r="B33" s="1205">
        <v>-378.94200000000052</v>
      </c>
      <c r="C33" s="629">
        <v>308.7950000000003</v>
      </c>
      <c r="D33" s="629">
        <v>548.2749999999993</v>
      </c>
      <c r="E33" s="629">
        <v>364.47100000000012</v>
      </c>
      <c r="F33" s="629">
        <v>521.8704000000007</v>
      </c>
      <c r="G33" s="629">
        <v>412.52460000000139</v>
      </c>
      <c r="H33" s="629">
        <v>508.15299999999939</v>
      </c>
      <c r="I33" s="629">
        <v>401.56299999999987</v>
      </c>
      <c r="J33" s="629">
        <v>614.27854129089155</v>
      </c>
    </row>
    <row r="34" spans="1:11" s="908" customFormat="1" ht="12" customHeight="1">
      <c r="A34" s="925" t="s">
        <v>1113</v>
      </c>
      <c r="B34" s="1326">
        <v>730.16099999999994</v>
      </c>
      <c r="C34" s="926">
        <v>58.262999999999998</v>
      </c>
      <c r="D34" s="926">
        <v>-94.417999999999992</v>
      </c>
      <c r="E34" s="926">
        <v>-1.5720000000000001</v>
      </c>
      <c r="F34" s="926">
        <v>64.953999999999994</v>
      </c>
      <c r="G34" s="926">
        <v>-99.546999999999997</v>
      </c>
      <c r="H34" s="926">
        <v>-147.03800000000001</v>
      </c>
      <c r="I34" s="926">
        <v>-70.063999999999993</v>
      </c>
      <c r="J34" s="926">
        <v>-52.405000000000001</v>
      </c>
    </row>
    <row r="35" spans="1:11" s="908" customFormat="1" ht="12" customHeight="1">
      <c r="A35" s="927" t="s">
        <v>729</v>
      </c>
      <c r="B35" s="1327">
        <v>351.21899999999943</v>
      </c>
      <c r="C35" s="928">
        <v>367.05800000000022</v>
      </c>
      <c r="D35" s="928">
        <v>453.85699999999929</v>
      </c>
      <c r="E35" s="928">
        <v>362.89900000000011</v>
      </c>
      <c r="F35" s="928">
        <v>586.82440000000065</v>
      </c>
      <c r="G35" s="928">
        <v>312.97760000000142</v>
      </c>
      <c r="H35" s="928">
        <v>361.11499999999938</v>
      </c>
      <c r="I35" s="928">
        <v>331.49899999999991</v>
      </c>
      <c r="J35" s="928">
        <v>561.87354129089158</v>
      </c>
    </row>
    <row r="36" spans="1:11" ht="7.5" customHeight="1">
      <c r="A36" s="2344"/>
      <c r="B36" s="2059"/>
      <c r="C36" s="2257"/>
      <c r="D36" s="2257"/>
      <c r="E36" s="2257"/>
      <c r="F36" s="2257"/>
      <c r="G36" s="2257"/>
      <c r="H36" s="2257"/>
      <c r="I36" s="2257"/>
      <c r="J36" s="2257"/>
    </row>
    <row r="37" spans="1:11" ht="18.75" customHeight="1">
      <c r="A37" s="2528" t="s">
        <v>1354</v>
      </c>
      <c r="B37" s="2528"/>
      <c r="C37" s="2528"/>
      <c r="D37" s="2528"/>
      <c r="E37" s="2528"/>
      <c r="F37" s="2528"/>
      <c r="G37" s="2528"/>
      <c r="H37" s="2528"/>
      <c r="I37" s="2528"/>
      <c r="J37" s="2528"/>
    </row>
    <row r="38" spans="1:11" ht="7.5" customHeight="1">
      <c r="A38" s="2344"/>
      <c r="B38" s="2059"/>
      <c r="C38" s="2059"/>
      <c r="D38" s="2059"/>
      <c r="E38" s="2059"/>
      <c r="F38" s="2059"/>
      <c r="G38" s="2059"/>
      <c r="H38" s="2059"/>
      <c r="I38" s="2059"/>
      <c r="J38" s="2059"/>
    </row>
    <row r="39" spans="1:11" ht="12.75" customHeight="1">
      <c r="A39" s="2528" t="s">
        <v>730</v>
      </c>
      <c r="B39" s="2528"/>
      <c r="C39" s="2528"/>
      <c r="D39" s="2528"/>
      <c r="E39" s="2528"/>
      <c r="F39" s="2528"/>
      <c r="G39" s="2528"/>
      <c r="H39" s="2528"/>
      <c r="I39" s="2528"/>
      <c r="J39" s="2528"/>
    </row>
    <row r="40" spans="1:11" ht="45.75" customHeight="1">
      <c r="A40" s="2519" t="s">
        <v>2005</v>
      </c>
      <c r="B40" s="2519"/>
      <c r="C40" s="2519"/>
      <c r="D40" s="2519"/>
      <c r="E40" s="2519"/>
      <c r="F40" s="2519"/>
      <c r="G40" s="2519"/>
      <c r="H40" s="2519"/>
      <c r="I40" s="2519"/>
      <c r="J40" s="2519"/>
    </row>
    <row r="41" spans="1:11" s="596" customFormat="1" ht="22.5" customHeight="1">
      <c r="A41" s="2345"/>
      <c r="B41" s="705"/>
      <c r="C41" s="705"/>
      <c r="D41" s="705"/>
      <c r="E41" s="705"/>
      <c r="F41" s="705"/>
      <c r="G41" s="705"/>
      <c r="H41" s="705"/>
      <c r="I41" s="705"/>
      <c r="J41" s="784"/>
      <c r="K41" s="784"/>
    </row>
    <row r="42" spans="1:11" s="583" customFormat="1" ht="18.75" customHeight="1">
      <c r="A42" s="706" t="s">
        <v>1175</v>
      </c>
    </row>
    <row r="43" spans="1:11" s="583" customFormat="1" ht="12" customHeight="1"/>
    <row r="44" spans="1:11" s="819" customFormat="1" ht="13.5" customHeight="1">
      <c r="A44" s="1078" t="s">
        <v>1</v>
      </c>
      <c r="B44" s="818"/>
      <c r="C44" s="818"/>
      <c r="D44" s="818"/>
      <c r="E44" s="818"/>
      <c r="F44" s="818"/>
      <c r="G44" s="1126" t="s">
        <v>1363</v>
      </c>
      <c r="H44" s="302" t="s">
        <v>1069</v>
      </c>
      <c r="I44" s="767" t="s">
        <v>213</v>
      </c>
      <c r="J44" s="767" t="s">
        <v>211</v>
      </c>
    </row>
    <row r="45" spans="1:11" s="819" customFormat="1" ht="12" customHeight="1">
      <c r="A45" s="911" t="s">
        <v>714</v>
      </c>
      <c r="B45" s="820"/>
      <c r="C45" s="820"/>
      <c r="D45" s="820"/>
      <c r="E45" s="820"/>
      <c r="F45" s="820"/>
      <c r="G45" s="1312">
        <v>8749.3269999999993</v>
      </c>
      <c r="H45" s="873">
        <v>10826.244000000001</v>
      </c>
      <c r="I45" s="904">
        <v>10457.909000000001</v>
      </c>
      <c r="J45" s="904">
        <v>11340.699999999999</v>
      </c>
    </row>
    <row r="46" spans="1:11" s="819" customFormat="1" ht="12" customHeight="1">
      <c r="A46" s="1081" t="s">
        <v>715</v>
      </c>
      <c r="B46" s="822"/>
      <c r="C46" s="822"/>
      <c r="D46" s="822"/>
      <c r="E46" s="822"/>
      <c r="F46" s="822"/>
      <c r="G46" s="1322">
        <v>-6268.1</v>
      </c>
      <c r="H46" s="919">
        <v>-6709.7579999999998</v>
      </c>
      <c r="I46" s="905">
        <v>-6884.7939999999999</v>
      </c>
      <c r="J46" s="905">
        <v>-6801.4</v>
      </c>
    </row>
    <row r="47" spans="1:11" s="819" customFormat="1" ht="12" customHeight="1">
      <c r="A47" s="911" t="s">
        <v>716</v>
      </c>
      <c r="B47" s="820"/>
      <c r="C47" s="820"/>
      <c r="D47" s="820"/>
      <c r="E47" s="820"/>
      <c r="F47" s="820"/>
      <c r="G47" s="1321">
        <v>2481.226999999999</v>
      </c>
      <c r="H47" s="2207">
        <v>4116.4860000000008</v>
      </c>
      <c r="I47" s="904">
        <v>3573.1150000000016</v>
      </c>
      <c r="J47" s="904">
        <v>4539.2999999999993</v>
      </c>
    </row>
    <row r="48" spans="1:11" s="819" customFormat="1" ht="12" customHeight="1">
      <c r="A48" s="2346" t="s">
        <v>717</v>
      </c>
      <c r="B48" s="906"/>
      <c r="C48" s="906"/>
      <c r="D48" s="906"/>
      <c r="E48" s="906"/>
      <c r="F48" s="906"/>
      <c r="G48" s="1322">
        <v>536.572</v>
      </c>
      <c r="H48" s="919">
        <v>-234.613</v>
      </c>
      <c r="I48" s="905">
        <v>-1496.511</v>
      </c>
      <c r="J48" s="905">
        <v>-635.70000000000005</v>
      </c>
    </row>
    <row r="49" spans="1:10" s="908" customFormat="1" ht="12" customHeight="1">
      <c r="A49" s="2684" t="s">
        <v>718</v>
      </c>
      <c r="B49" s="2684"/>
      <c r="C49" s="2684"/>
      <c r="D49" s="2684"/>
      <c r="E49" s="2684"/>
      <c r="F49" s="907"/>
      <c r="G49" s="1321">
        <v>3017.7989999999991</v>
      </c>
      <c r="H49" s="2207">
        <v>3881.873000000001</v>
      </c>
      <c r="I49" s="904">
        <v>2076.6040000000012</v>
      </c>
      <c r="J49" s="904">
        <v>3903.5999999999995</v>
      </c>
    </row>
    <row r="50" spans="1:10" s="819" customFormat="1" ht="12" customHeight="1">
      <c r="A50" s="2347" t="s">
        <v>719</v>
      </c>
      <c r="B50" s="909"/>
      <c r="C50" s="909"/>
      <c r="D50" s="909"/>
      <c r="E50" s="909"/>
      <c r="F50" s="909"/>
      <c r="G50" s="1323">
        <v>-855.05</v>
      </c>
      <c r="H50" s="1694">
        <v>-843.99400000000003</v>
      </c>
      <c r="I50" s="910">
        <v>-10.253999999999991</v>
      </c>
      <c r="J50" s="910">
        <v>0</v>
      </c>
    </row>
    <row r="51" spans="1:10" s="819" customFormat="1" ht="12" customHeight="1">
      <c r="A51" s="911" t="s">
        <v>720</v>
      </c>
      <c r="B51" s="911"/>
      <c r="C51" s="911"/>
      <c r="D51" s="911"/>
      <c r="E51" s="911"/>
      <c r="F51" s="911"/>
      <c r="G51" s="1321">
        <v>2162.7489999999989</v>
      </c>
      <c r="H51" s="2207">
        <v>3037.8790000000008</v>
      </c>
      <c r="I51" s="904">
        <v>2066.3500000000013</v>
      </c>
      <c r="J51" s="904">
        <v>3903.5999999999995</v>
      </c>
    </row>
    <row r="52" spans="1:10" s="914" customFormat="1" ht="12" customHeight="1">
      <c r="A52" s="915" t="s">
        <v>721</v>
      </c>
      <c r="B52" s="912"/>
      <c r="C52" s="912"/>
      <c r="D52" s="912"/>
      <c r="E52" s="912"/>
      <c r="F52" s="912"/>
      <c r="G52" s="1324">
        <v>599.40800000000002</v>
      </c>
      <c r="H52" s="923">
        <v>468.14299999999997</v>
      </c>
      <c r="I52" s="913">
        <v>320.98</v>
      </c>
      <c r="J52" s="913">
        <v>-105</v>
      </c>
    </row>
    <row r="53" spans="1:10" s="914" customFormat="1" ht="12" customHeight="1">
      <c r="A53" s="915" t="s">
        <v>722</v>
      </c>
      <c r="B53" s="915"/>
      <c r="C53" s="915"/>
      <c r="D53" s="915"/>
      <c r="E53" s="915"/>
      <c r="F53" s="915"/>
      <c r="G53" s="1324">
        <v>291.47500000000002</v>
      </c>
      <c r="H53" s="923">
        <v>228.32300000000001</v>
      </c>
      <c r="I53" s="913">
        <v>123.709</v>
      </c>
      <c r="J53" s="913">
        <v>18.399999999999999</v>
      </c>
    </row>
    <row r="54" spans="1:10" s="914" customFormat="1" ht="12" customHeight="1">
      <c r="A54" s="915" t="s">
        <v>686</v>
      </c>
      <c r="B54" s="915"/>
      <c r="C54" s="915"/>
      <c r="D54" s="915"/>
      <c r="E54" s="915"/>
      <c r="F54" s="915"/>
      <c r="G54" s="1324">
        <v>535.14</v>
      </c>
      <c r="H54" s="923">
        <v>647.40200000000004</v>
      </c>
      <c r="I54" s="913">
        <v>681.98400000000015</v>
      </c>
      <c r="J54" s="913">
        <v>499.7</v>
      </c>
    </row>
    <row r="55" spans="1:10" s="914" customFormat="1" ht="12" customHeight="1">
      <c r="A55" s="917" t="s">
        <v>723</v>
      </c>
      <c r="B55" s="916"/>
      <c r="C55" s="916"/>
      <c r="D55" s="916"/>
      <c r="E55" s="916"/>
      <c r="F55" s="916"/>
      <c r="G55" s="1324">
        <v>-3141.2</v>
      </c>
      <c r="H55" s="923">
        <v>-2908.9630000000002</v>
      </c>
      <c r="I55" s="913">
        <v>-1798.1479999999999</v>
      </c>
      <c r="J55" s="913">
        <v>-3322.82</v>
      </c>
    </row>
    <row r="56" spans="1:10" s="908" customFormat="1" ht="12" customHeight="1">
      <c r="A56" s="917" t="s">
        <v>724</v>
      </c>
      <c r="B56" s="917"/>
      <c r="C56" s="917"/>
      <c r="D56" s="917"/>
      <c r="E56" s="917"/>
      <c r="F56" s="917"/>
      <c r="G56" s="1324">
        <v>-801.94</v>
      </c>
      <c r="H56" s="923">
        <v>-912.529</v>
      </c>
      <c r="I56" s="913">
        <v>-354.89499999999998</v>
      </c>
      <c r="J56" s="913">
        <v>-323.83</v>
      </c>
    </row>
    <row r="57" spans="1:10" s="908" customFormat="1" ht="12" customHeight="1">
      <c r="A57" s="918" t="s">
        <v>689</v>
      </c>
      <c r="B57" s="918"/>
      <c r="C57" s="918"/>
      <c r="D57" s="918"/>
      <c r="E57" s="918"/>
      <c r="F57" s="918"/>
      <c r="G57" s="1322">
        <v>499.74700000000001</v>
      </c>
      <c r="H57" s="919">
        <v>652.05100000000004</v>
      </c>
      <c r="I57" s="919">
        <v>559.43200000000002</v>
      </c>
      <c r="J57" s="919">
        <v>511.04611000000006</v>
      </c>
    </row>
    <row r="58" spans="1:10" s="922" customFormat="1" ht="12" customHeight="1">
      <c r="A58" s="920" t="s">
        <v>1271</v>
      </c>
      <c r="B58" s="920"/>
      <c r="C58" s="920"/>
      <c r="D58" s="920"/>
      <c r="E58" s="920"/>
      <c r="F58" s="920"/>
      <c r="G58" s="1325">
        <v>145.37899999999871</v>
      </c>
      <c r="H58" s="921">
        <v>1212.3060000000009</v>
      </c>
      <c r="I58" s="921">
        <v>1599.4120000000012</v>
      </c>
      <c r="J58" s="921">
        <v>1181.0961099999997</v>
      </c>
    </row>
    <row r="59" spans="1:10" s="908" customFormat="1" ht="12" customHeight="1">
      <c r="A59" s="917" t="s">
        <v>720</v>
      </c>
      <c r="B59" s="917"/>
      <c r="C59" s="917"/>
      <c r="D59" s="917"/>
      <c r="E59" s="917"/>
      <c r="F59" s="917"/>
      <c r="G59" s="1324">
        <v>242.75700000000001</v>
      </c>
      <c r="H59" s="923">
        <v>483.71199999999999</v>
      </c>
      <c r="I59" s="923">
        <v>253.11799999999999</v>
      </c>
      <c r="J59" s="923">
        <v>366.5</v>
      </c>
    </row>
    <row r="60" spans="1:10" s="908" customFormat="1" ht="12" customHeight="1">
      <c r="A60" s="917" t="s">
        <v>721</v>
      </c>
      <c r="B60" s="917"/>
      <c r="C60" s="917"/>
      <c r="D60" s="917"/>
      <c r="E60" s="917"/>
      <c r="F60" s="917"/>
      <c r="G60" s="1324">
        <v>80.878</v>
      </c>
      <c r="H60" s="923">
        <v>92.873999999999995</v>
      </c>
      <c r="I60" s="923">
        <v>-23.792999999999999</v>
      </c>
      <c r="J60" s="923">
        <v>40.799999999999997</v>
      </c>
    </row>
    <row r="61" spans="1:10" s="908" customFormat="1" ht="12" customHeight="1">
      <c r="A61" s="917" t="s">
        <v>722</v>
      </c>
      <c r="B61" s="917"/>
      <c r="C61" s="917"/>
      <c r="D61" s="917"/>
      <c r="E61" s="917"/>
      <c r="F61" s="917"/>
      <c r="G61" s="1324">
        <v>144.995</v>
      </c>
      <c r="H61" s="923">
        <v>93.147000000000006</v>
      </c>
      <c r="I61" s="923">
        <v>93.165999999999983</v>
      </c>
      <c r="J61" s="923">
        <v>-38.299999999999997</v>
      </c>
    </row>
    <row r="62" spans="1:10" s="908" customFormat="1" ht="12" customHeight="1">
      <c r="A62" s="915" t="s">
        <v>686</v>
      </c>
      <c r="B62" s="915"/>
      <c r="C62" s="915"/>
      <c r="D62" s="915"/>
      <c r="E62" s="915"/>
      <c r="F62" s="915"/>
      <c r="G62" s="1324">
        <v>123.17100000000001</v>
      </c>
      <c r="H62" s="923">
        <v>103.532</v>
      </c>
      <c r="I62" s="923">
        <v>106.41400000000002</v>
      </c>
      <c r="J62" s="923">
        <v>80</v>
      </c>
    </row>
    <row r="63" spans="1:10" s="908" customFormat="1" ht="12" customHeight="1">
      <c r="A63" s="917" t="s">
        <v>724</v>
      </c>
      <c r="B63" s="917"/>
      <c r="C63" s="917"/>
      <c r="D63" s="917"/>
      <c r="E63" s="917"/>
      <c r="F63" s="917"/>
      <c r="G63" s="1324">
        <v>-206.994</v>
      </c>
      <c r="H63" s="923">
        <v>-440.702</v>
      </c>
      <c r="I63" s="923">
        <v>-230.32</v>
      </c>
      <c r="J63" s="923">
        <v>-335.54</v>
      </c>
    </row>
    <row r="64" spans="1:10" s="908" customFormat="1" ht="12" customHeight="1">
      <c r="A64" s="917" t="s">
        <v>725</v>
      </c>
      <c r="B64" s="917"/>
      <c r="C64" s="917"/>
      <c r="D64" s="917"/>
      <c r="E64" s="917"/>
      <c r="F64" s="917"/>
      <c r="G64" s="1324">
        <v>38.840000000000003</v>
      </c>
      <c r="H64" s="923">
        <v>43.161999999999999</v>
      </c>
      <c r="I64" s="923">
        <v>29.047000000000001</v>
      </c>
      <c r="J64" s="923">
        <v>26.534350000000003</v>
      </c>
    </row>
    <row r="65" spans="1:11" s="922" customFormat="1" ht="12" customHeight="1">
      <c r="A65" s="920" t="s">
        <v>1272</v>
      </c>
      <c r="B65" s="920"/>
      <c r="C65" s="920"/>
      <c r="D65" s="920"/>
      <c r="E65" s="920"/>
      <c r="F65" s="920"/>
      <c r="G65" s="1325">
        <v>423.64700000000005</v>
      </c>
      <c r="H65" s="921">
        <v>375.72500000000008</v>
      </c>
      <c r="I65" s="921">
        <v>227.63200000000001</v>
      </c>
      <c r="J65" s="921">
        <v>139.99435</v>
      </c>
    </row>
    <row r="66" spans="1:11" s="908" customFormat="1" ht="12" customHeight="1">
      <c r="A66" s="917" t="s">
        <v>720</v>
      </c>
      <c r="B66" s="917"/>
      <c r="C66" s="917"/>
      <c r="D66" s="917"/>
      <c r="E66" s="917"/>
      <c r="F66" s="917"/>
      <c r="G66" s="1324">
        <v>85.751000000000005</v>
      </c>
      <c r="H66" s="923">
        <v>115.41200000000001</v>
      </c>
      <c r="I66" s="923">
        <v>109.17100000000002</v>
      </c>
      <c r="J66" s="923">
        <v>116.9</v>
      </c>
    </row>
    <row r="67" spans="1:11" s="908" customFormat="1" ht="12" customHeight="1">
      <c r="A67" s="917" t="s">
        <v>721</v>
      </c>
      <c r="B67" s="917"/>
      <c r="C67" s="917"/>
      <c r="D67" s="917"/>
      <c r="E67" s="917"/>
      <c r="F67" s="917"/>
      <c r="G67" s="1324">
        <v>180.81700000000001</v>
      </c>
      <c r="H67" s="923">
        <v>145.03200000000001</v>
      </c>
      <c r="I67" s="923">
        <v>154.982</v>
      </c>
      <c r="J67" s="923">
        <v>-235.3</v>
      </c>
    </row>
    <row r="68" spans="1:11" s="908" customFormat="1" ht="12" customHeight="1">
      <c r="A68" s="917" t="s">
        <v>722</v>
      </c>
      <c r="B68" s="917"/>
      <c r="C68" s="917"/>
      <c r="D68" s="917"/>
      <c r="E68" s="917"/>
      <c r="F68" s="917"/>
      <c r="G68" s="1324">
        <v>-1.165</v>
      </c>
      <c r="H68" s="923">
        <v>3.0379999999999998</v>
      </c>
      <c r="I68" s="923">
        <v>18.684000000000001</v>
      </c>
      <c r="J68" s="923">
        <v>44.4</v>
      </c>
    </row>
    <row r="69" spans="1:11" s="908" customFormat="1" ht="12" customHeight="1">
      <c r="A69" s="917" t="s">
        <v>726</v>
      </c>
      <c r="B69" s="917"/>
      <c r="C69" s="917"/>
      <c r="D69" s="917"/>
      <c r="E69" s="917"/>
      <c r="F69" s="917"/>
      <c r="G69" s="1324">
        <v>-0.26</v>
      </c>
      <c r="H69" s="923">
        <v>-17.771999999999998</v>
      </c>
      <c r="I69" s="923">
        <v>14.356999999999999</v>
      </c>
      <c r="J69" s="923">
        <v>-19.100000000000001</v>
      </c>
    </row>
    <row r="70" spans="1:11" s="908" customFormat="1" ht="12" customHeight="1">
      <c r="A70" s="917" t="s">
        <v>724</v>
      </c>
      <c r="B70" s="917"/>
      <c r="C70" s="917"/>
      <c r="D70" s="917"/>
      <c r="E70" s="917"/>
      <c r="F70" s="917"/>
      <c r="G70" s="1324">
        <v>-0.48</v>
      </c>
      <c r="H70" s="923">
        <v>-1.7470000000000001</v>
      </c>
      <c r="I70" s="923">
        <v>-2.351</v>
      </c>
      <c r="J70" s="923">
        <v>41.7</v>
      </c>
    </row>
    <row r="71" spans="1:11" s="908" customFormat="1" ht="12" customHeight="1">
      <c r="A71" s="917" t="s">
        <v>725</v>
      </c>
      <c r="B71" s="917"/>
      <c r="C71" s="917"/>
      <c r="D71" s="917"/>
      <c r="E71" s="917"/>
      <c r="F71" s="917"/>
      <c r="G71" s="1324">
        <v>8.91</v>
      </c>
      <c r="H71" s="923">
        <v>12.117000000000001</v>
      </c>
      <c r="I71" s="923">
        <v>10.420999999999999</v>
      </c>
      <c r="J71" s="923">
        <v>9.5195399999999992</v>
      </c>
    </row>
    <row r="72" spans="1:11" s="922" customFormat="1" ht="12" customHeight="1">
      <c r="A72" s="920" t="s">
        <v>727</v>
      </c>
      <c r="B72" s="920"/>
      <c r="C72" s="920"/>
      <c r="D72" s="920"/>
      <c r="E72" s="920"/>
      <c r="F72" s="920"/>
      <c r="G72" s="1325">
        <v>273.57299999999998</v>
      </c>
      <c r="H72" s="921">
        <v>256.08000000000004</v>
      </c>
      <c r="I72" s="921">
        <v>305.26400000000001</v>
      </c>
      <c r="J72" s="921">
        <v>-41.880459999999992</v>
      </c>
    </row>
    <row r="73" spans="1:11" s="908" customFormat="1" ht="12" customHeight="1">
      <c r="A73" s="924" t="s">
        <v>728</v>
      </c>
      <c r="B73" s="924"/>
      <c r="C73" s="924"/>
      <c r="D73" s="924"/>
      <c r="E73" s="924"/>
      <c r="F73" s="924"/>
      <c r="G73" s="1205">
        <v>842.59899999999868</v>
      </c>
      <c r="H73" s="629">
        <v>1844.1110000000012</v>
      </c>
      <c r="I73" s="629">
        <v>2132.3080000000009</v>
      </c>
      <c r="J73" s="629">
        <v>1279.2099999999996</v>
      </c>
    </row>
    <row r="74" spans="1:11" s="908" customFormat="1" ht="12" customHeight="1">
      <c r="A74" s="925" t="s">
        <v>1113</v>
      </c>
      <c r="B74" s="925"/>
      <c r="C74" s="925"/>
      <c r="D74" s="925"/>
      <c r="E74" s="925"/>
      <c r="F74" s="925"/>
      <c r="G74" s="1326">
        <v>692.43399999999997</v>
      </c>
      <c r="H74" s="926">
        <v>-251.696</v>
      </c>
      <c r="I74" s="926">
        <v>-256.19200000000001</v>
      </c>
      <c r="J74" s="926">
        <v>354.791</v>
      </c>
    </row>
    <row r="75" spans="1:11" s="908" customFormat="1" ht="12" customHeight="1">
      <c r="A75" s="927" t="s">
        <v>729</v>
      </c>
      <c r="B75" s="927"/>
      <c r="C75" s="927"/>
      <c r="D75" s="927"/>
      <c r="E75" s="927"/>
      <c r="F75" s="927"/>
      <c r="G75" s="1327">
        <v>1535.0329999999985</v>
      </c>
      <c r="H75" s="928">
        <v>1592.4150000000013</v>
      </c>
      <c r="I75" s="928">
        <v>1876.1160000000009</v>
      </c>
      <c r="J75" s="928">
        <v>1634.0009999999995</v>
      </c>
    </row>
    <row r="76" spans="1:11" ht="7.5" customHeight="1">
      <c r="A76" s="2344"/>
      <c r="B76" s="2059"/>
      <c r="C76" s="2059"/>
      <c r="D76" s="2059"/>
      <c r="E76" s="2059"/>
      <c r="F76" s="2059"/>
      <c r="G76" s="2059"/>
      <c r="H76" s="2059"/>
      <c r="I76" s="2059"/>
      <c r="J76" s="2059"/>
    </row>
    <row r="77" spans="1:11" ht="18.75" customHeight="1">
      <c r="A77" s="2528" t="s">
        <v>1354</v>
      </c>
      <c r="B77" s="2528"/>
      <c r="C77" s="2528"/>
      <c r="D77" s="2528"/>
      <c r="E77" s="2528"/>
      <c r="F77" s="2528"/>
      <c r="G77" s="2528"/>
      <c r="H77" s="2528"/>
      <c r="I77" s="2528"/>
      <c r="J77" s="2528"/>
    </row>
    <row r="78" spans="1:11" ht="7.5" customHeight="1">
      <c r="A78" s="2344"/>
      <c r="B78" s="2059"/>
      <c r="C78" s="2059"/>
      <c r="D78" s="2059"/>
      <c r="E78" s="2059"/>
      <c r="F78" s="2059"/>
      <c r="G78" s="2059"/>
      <c r="H78" s="2059"/>
      <c r="I78" s="2059"/>
      <c r="J78" s="2059"/>
    </row>
    <row r="79" spans="1:11" ht="12.75" customHeight="1">
      <c r="A79" s="2528" t="s">
        <v>730</v>
      </c>
      <c r="B79" s="2528"/>
      <c r="C79" s="2528"/>
      <c r="D79" s="2528"/>
      <c r="E79" s="2528"/>
      <c r="F79" s="2528"/>
      <c r="G79" s="2528"/>
      <c r="H79" s="2528"/>
      <c r="I79" s="2528"/>
      <c r="J79" s="2528"/>
    </row>
    <row r="80" spans="1:11" s="596" customFormat="1" ht="22.5" customHeight="1">
      <c r="A80" s="2345"/>
      <c r="B80" s="705"/>
      <c r="C80" s="705"/>
      <c r="D80" s="705"/>
      <c r="E80" s="705"/>
      <c r="F80" s="705"/>
      <c r="G80" s="705"/>
      <c r="H80" s="705"/>
      <c r="I80" s="705"/>
      <c r="J80" s="784"/>
      <c r="K80" s="784"/>
    </row>
    <row r="81" spans="1:19" s="583" customFormat="1" ht="33.75" customHeight="1">
      <c r="A81" s="2674" t="s">
        <v>1273</v>
      </c>
      <c r="B81" s="2674"/>
      <c r="C81" s="2674"/>
      <c r="D81" s="2674"/>
      <c r="E81" s="2674"/>
      <c r="F81" s="2674"/>
      <c r="G81" s="2674"/>
      <c r="H81" s="2674"/>
      <c r="I81" s="2674"/>
      <c r="J81" s="2674"/>
    </row>
    <row r="82" spans="1:19" s="583" customFormat="1" ht="12" customHeight="1"/>
    <row r="83" spans="1:19" s="819" customFormat="1" ht="13.5" customHeight="1">
      <c r="A83" s="1078" t="s">
        <v>1</v>
      </c>
      <c r="B83" s="1126" t="s">
        <v>1814</v>
      </c>
      <c r="C83" s="302" t="s">
        <v>1745</v>
      </c>
      <c r="D83" s="767" t="s">
        <v>1660</v>
      </c>
      <c r="E83" s="767" t="s">
        <v>1362</v>
      </c>
      <c r="F83" s="767" t="s">
        <v>1322</v>
      </c>
      <c r="G83" s="767" t="s">
        <v>1246</v>
      </c>
      <c r="H83" s="767" t="s">
        <v>1146</v>
      </c>
      <c r="I83" s="767" t="s">
        <v>1099</v>
      </c>
      <c r="J83" s="767" t="s">
        <v>972</v>
      </c>
    </row>
    <row r="84" spans="1:19" s="833" customFormat="1" ht="18" customHeight="1">
      <c r="A84" s="1575" t="s">
        <v>731</v>
      </c>
      <c r="B84" s="1328"/>
      <c r="C84" s="1695"/>
      <c r="D84" s="929"/>
      <c r="E84" s="929"/>
      <c r="F84" s="929"/>
      <c r="G84" s="929"/>
      <c r="H84" s="929"/>
      <c r="I84" s="929"/>
      <c r="J84" s="929"/>
    </row>
    <row r="85" spans="1:19" s="819" customFormat="1" ht="12" customHeight="1">
      <c r="A85" s="1092" t="s">
        <v>1112</v>
      </c>
      <c r="B85" s="1324">
        <v>-951.27899999999988</v>
      </c>
      <c r="C85" s="923">
        <v>-165.65700000000001</v>
      </c>
      <c r="D85" s="913">
        <v>53.117000000000004</v>
      </c>
      <c r="E85" s="913">
        <v>-34.951000000000001</v>
      </c>
      <c r="F85" s="913">
        <v>-56.334215</v>
      </c>
      <c r="G85" s="913">
        <v>-58.203878000000003</v>
      </c>
      <c r="H85" s="913">
        <v>220.83534900000001</v>
      </c>
      <c r="I85" s="913">
        <v>1.4827440000000001</v>
      </c>
      <c r="J85" s="913">
        <v>195.49040700000023</v>
      </c>
      <c r="L85" s="1789"/>
      <c r="M85" s="1789"/>
      <c r="N85" s="1789"/>
      <c r="O85" s="1789"/>
      <c r="P85" s="1789"/>
      <c r="Q85" s="1789"/>
      <c r="R85" s="1789"/>
      <c r="S85" s="1789"/>
    </row>
    <row r="86" spans="1:19" s="908" customFormat="1" ht="12" customHeight="1">
      <c r="A86" s="918" t="s">
        <v>1111</v>
      </c>
      <c r="B86" s="1322">
        <v>247.011</v>
      </c>
      <c r="C86" s="919">
        <v>219.71500000000006</v>
      </c>
      <c r="D86" s="905">
        <v>245.304</v>
      </c>
      <c r="E86" s="905">
        <v>149.25899999999999</v>
      </c>
      <c r="F86" s="905">
        <v>299.57299999999998</v>
      </c>
      <c r="G86" s="905">
        <v>223.15795299999999</v>
      </c>
      <c r="H86" s="905">
        <v>30.322783999999999</v>
      </c>
      <c r="I86" s="905">
        <v>135.224076</v>
      </c>
      <c r="J86" s="905">
        <v>215.67241599999988</v>
      </c>
      <c r="M86" s="914"/>
      <c r="N86" s="914"/>
      <c r="O86" s="914"/>
    </row>
    <row r="87" spans="1:19" s="833" customFormat="1" ht="12" customHeight="1">
      <c r="A87" s="2349" t="s">
        <v>732</v>
      </c>
      <c r="B87" s="1329">
        <v>-704.26799999999992</v>
      </c>
      <c r="C87" s="1696">
        <v>54.05800000000005</v>
      </c>
      <c r="D87" s="930">
        <v>298.42099999999999</v>
      </c>
      <c r="E87" s="930">
        <v>114.30799999999999</v>
      </c>
      <c r="F87" s="930">
        <v>243.23878499999998</v>
      </c>
      <c r="G87" s="930">
        <v>164.95407499999999</v>
      </c>
      <c r="H87" s="930">
        <v>251.15813300000002</v>
      </c>
      <c r="I87" s="930">
        <v>136.70681999999999</v>
      </c>
      <c r="J87" s="930">
        <v>411.16282300000012</v>
      </c>
      <c r="M87" s="914"/>
      <c r="N87" s="914"/>
      <c r="O87" s="914"/>
    </row>
    <row r="88" spans="1:19" s="833" customFormat="1" ht="12" customHeight="1">
      <c r="A88" s="2347" t="s">
        <v>1085</v>
      </c>
      <c r="B88" s="1322">
        <v>41.772336000001928</v>
      </c>
      <c r="C88" s="1694">
        <v>9.4589719999999318</v>
      </c>
      <c r="D88" s="910">
        <v>-140.552267</v>
      </c>
      <c r="E88" s="910">
        <v>-62.72107299999999</v>
      </c>
      <c r="F88" s="910">
        <v>-58.519000000000005</v>
      </c>
      <c r="G88" s="910">
        <v>-28.537500000000001</v>
      </c>
      <c r="H88" s="910">
        <v>-68.463250000000016</v>
      </c>
      <c r="I88" s="910">
        <v>-31.468249999999998</v>
      </c>
      <c r="J88" s="910">
        <v>-46.043000000000291</v>
      </c>
      <c r="K88" s="1579"/>
      <c r="L88" s="1579"/>
      <c r="M88" s="914"/>
      <c r="N88" s="914"/>
      <c r="O88" s="914"/>
    </row>
    <row r="89" spans="1:19" s="833" customFormat="1" ht="12" customHeight="1">
      <c r="A89" s="1578" t="s">
        <v>1086</v>
      </c>
      <c r="B89" s="1573">
        <v>-662.49566399999799</v>
      </c>
      <c r="C89" s="1697">
        <v>63.516971999999981</v>
      </c>
      <c r="D89" s="1574">
        <v>157.86873299999999</v>
      </c>
      <c r="E89" s="1574">
        <v>51.586927000000003</v>
      </c>
      <c r="F89" s="1574">
        <v>184.71978499999997</v>
      </c>
      <c r="G89" s="1574">
        <v>136.41657499999999</v>
      </c>
      <c r="H89" s="1574">
        <v>182.694883</v>
      </c>
      <c r="I89" s="1574">
        <v>105.23857</v>
      </c>
      <c r="J89" s="1574">
        <v>365.11982299999983</v>
      </c>
      <c r="K89" s="1579"/>
      <c r="M89" s="914"/>
      <c r="N89" s="914"/>
      <c r="O89" s="914"/>
    </row>
    <row r="90" spans="1:19" s="833" customFormat="1" ht="18" customHeight="1">
      <c r="A90" s="1575" t="s">
        <v>634</v>
      </c>
      <c r="B90" s="1328"/>
      <c r="C90" s="1695"/>
      <c r="D90" s="929"/>
      <c r="E90" s="929"/>
      <c r="F90" s="929"/>
      <c r="G90" s="929"/>
      <c r="H90" s="929"/>
      <c r="I90" s="929"/>
      <c r="J90" s="929"/>
      <c r="K90" s="1580"/>
      <c r="M90" s="914"/>
      <c r="N90" s="914"/>
      <c r="O90" s="914"/>
    </row>
    <row r="91" spans="1:19" s="914" customFormat="1" ht="12" customHeight="1">
      <c r="A91" s="915" t="s">
        <v>720</v>
      </c>
      <c r="B91" s="1324">
        <v>1920.7889999999993</v>
      </c>
      <c r="C91" s="913">
        <v>-295.8439999999996</v>
      </c>
      <c r="D91" s="913">
        <v>682.06399999999928</v>
      </c>
      <c r="E91" s="913">
        <v>184.2480000000001</v>
      </c>
      <c r="F91" s="913">
        <v>-276.41499999999968</v>
      </c>
      <c r="G91" s="913">
        <v>138.40200000000121</v>
      </c>
      <c r="H91" s="913">
        <v>1852.2599999999993</v>
      </c>
      <c r="I91" s="913">
        <v>1922.7559999999999</v>
      </c>
      <c r="J91" s="913">
        <v>900.40489771783461</v>
      </c>
      <c r="K91" s="1077"/>
      <c r="L91" s="1077"/>
    </row>
    <row r="92" spans="1:19" s="914" customFormat="1" ht="12" customHeight="1">
      <c r="A92" s="915" t="s">
        <v>689</v>
      </c>
      <c r="B92" s="1324">
        <v>117.34399999999998</v>
      </c>
      <c r="C92" s="913">
        <v>-24.471000000000004</v>
      </c>
      <c r="D92" s="913">
        <v>202.98699999999999</v>
      </c>
      <c r="E92" s="913">
        <v>251.63700000000003</v>
      </c>
      <c r="F92" s="913">
        <v>99.181000000000068</v>
      </c>
      <c r="G92" s="913">
        <v>174.20799999999997</v>
      </c>
      <c r="H92" s="913">
        <v>214.221</v>
      </c>
      <c r="I92" s="913">
        <v>219.72</v>
      </c>
      <c r="J92" s="913">
        <v>144.59603690056269</v>
      </c>
      <c r="K92" s="1077"/>
      <c r="L92" s="2054"/>
    </row>
    <row r="93" spans="1:19" s="914" customFormat="1" ht="12" customHeight="1">
      <c r="A93" s="2260" t="s">
        <v>733</v>
      </c>
      <c r="B93" s="1324">
        <v>5.0599999999996044</v>
      </c>
      <c r="C93" s="2259">
        <v>3.4760000000003259</v>
      </c>
      <c r="D93" s="913">
        <v>5.33799999999923</v>
      </c>
      <c r="E93" s="913">
        <v>1.699000000000126</v>
      </c>
      <c r="F93" s="913">
        <v>1.1002150000000768</v>
      </c>
      <c r="G93" s="913">
        <v>1.9250000013107671E-3</v>
      </c>
      <c r="H93" s="913">
        <v>13.517872999999781</v>
      </c>
      <c r="I93" s="913">
        <v>-6.7478200000000754</v>
      </c>
      <c r="J93" s="913">
        <v>-44.225270341400297</v>
      </c>
      <c r="K93" s="1077"/>
      <c r="L93" s="2261"/>
    </row>
    <row r="94" spans="1:19" s="914" customFormat="1" ht="12" customHeight="1">
      <c r="A94" s="2260" t="s">
        <v>1654</v>
      </c>
      <c r="B94" s="1324">
        <v>-2504.5449999999996</v>
      </c>
      <c r="C94" s="913">
        <v>162.00600000000003</v>
      </c>
      <c r="D94" s="913">
        <v>-609.86500000000001</v>
      </c>
      <c r="E94" s="913">
        <v>-188.79599999999999</v>
      </c>
      <c r="F94" s="913">
        <v>81.8149999999996</v>
      </c>
      <c r="G94" s="913">
        <v>-901.77800000000002</v>
      </c>
      <c r="H94" s="913">
        <v>-380.16300000000001</v>
      </c>
      <c r="I94" s="913">
        <v>-1708.837</v>
      </c>
      <c r="J94" s="913">
        <v>-783.53354113530497</v>
      </c>
      <c r="K94" s="1077"/>
      <c r="L94" s="1077"/>
      <c r="M94" s="1077"/>
      <c r="N94" s="1077"/>
    </row>
    <row r="95" spans="1:19" s="914" customFormat="1" ht="12" customHeight="1">
      <c r="A95" s="917" t="s">
        <v>724</v>
      </c>
      <c r="B95" s="1324">
        <v>-482.84800000000007</v>
      </c>
      <c r="C95" s="913">
        <v>-12.776000000000028</v>
      </c>
      <c r="D95" s="913">
        <v>-224.36199999999999</v>
      </c>
      <c r="E95" s="913">
        <v>-289.428</v>
      </c>
      <c r="F95" s="913">
        <v>31.4390000000001</v>
      </c>
      <c r="G95" s="913">
        <v>521.38300000000004</v>
      </c>
      <c r="H95" s="913">
        <v>-1459.7049999999999</v>
      </c>
      <c r="I95" s="913">
        <v>-448.09500000000003</v>
      </c>
      <c r="J95" s="913">
        <v>-119.50216654639701</v>
      </c>
      <c r="K95" s="1077"/>
      <c r="L95" s="1077"/>
      <c r="M95" s="1077"/>
      <c r="N95" s="1077"/>
    </row>
    <row r="96" spans="1:19" s="914" customFormat="1" ht="12" customHeight="1">
      <c r="A96" s="915" t="s">
        <v>734</v>
      </c>
      <c r="B96" s="1324">
        <v>227.81700000000001</v>
      </c>
      <c r="C96" s="913">
        <v>224.77599999999998</v>
      </c>
      <c r="D96" s="913">
        <v>257.86799999999999</v>
      </c>
      <c r="E96" s="913">
        <v>150.642</v>
      </c>
      <c r="F96" s="913">
        <v>296.28299999999996</v>
      </c>
      <c r="G96" s="913">
        <v>219.37200000000001</v>
      </c>
      <c r="H96" s="913">
        <v>46.272999999999996</v>
      </c>
      <c r="I96" s="913">
        <v>144.12099999999998</v>
      </c>
      <c r="J96" s="913">
        <v>186.39488173190458</v>
      </c>
      <c r="K96" s="1077"/>
      <c r="L96" s="1077"/>
      <c r="M96" s="1077"/>
      <c r="N96" s="1077"/>
    </row>
    <row r="97" spans="1:14" s="914" customFormat="1" ht="12" customHeight="1">
      <c r="A97" s="915" t="s">
        <v>726</v>
      </c>
      <c r="B97" s="1324">
        <v>18.747999999999998</v>
      </c>
      <c r="C97" s="913">
        <v>-5.0609999999999991</v>
      </c>
      <c r="D97" s="913">
        <v>-12.564</v>
      </c>
      <c r="E97" s="913">
        <v>-1.383</v>
      </c>
      <c r="F97" s="913">
        <v>3.2900000000000027</v>
      </c>
      <c r="G97" s="913">
        <v>3.7970000000000006</v>
      </c>
      <c r="H97" s="913">
        <v>-15.962000000000002</v>
      </c>
      <c r="I97" s="913">
        <v>-8.8970000000000002</v>
      </c>
      <c r="J97" s="913">
        <v>29.276443989999997</v>
      </c>
      <c r="K97" s="1077"/>
      <c r="L97" s="1077"/>
      <c r="M97" s="1077"/>
      <c r="N97" s="1077"/>
    </row>
    <row r="98" spans="1:14" s="914" customFormat="1" ht="21" customHeight="1">
      <c r="A98" s="2350" t="s">
        <v>738</v>
      </c>
      <c r="B98" s="1324">
        <v>-3.4870000000000019</v>
      </c>
      <c r="C98" s="913">
        <v>-8.9039999999999999</v>
      </c>
      <c r="D98" s="913">
        <v>-7.6310000000000002</v>
      </c>
      <c r="E98" s="913">
        <v>-9.0869999999999997</v>
      </c>
      <c r="F98" s="913">
        <v>-8.7460000000000022</v>
      </c>
      <c r="G98" s="913">
        <v>-9.4120000000000008</v>
      </c>
      <c r="H98" s="913">
        <v>-7.4209999999999976</v>
      </c>
      <c r="I98" s="913">
        <v>-9.1910000000000007</v>
      </c>
      <c r="J98" s="913">
        <v>-9.3010000000000037</v>
      </c>
      <c r="K98" s="1077"/>
      <c r="L98" s="1077"/>
      <c r="M98" s="1077"/>
      <c r="N98" s="1077"/>
    </row>
    <row r="99" spans="1:14" s="933" customFormat="1" ht="12" customHeight="1">
      <c r="A99" s="1576" t="s">
        <v>732</v>
      </c>
      <c r="B99" s="1328">
        <v>-704.26799999999992</v>
      </c>
      <c r="C99" s="1695">
        <v>54.05800000000005</v>
      </c>
      <c r="D99" s="929">
        <v>298.42099999999999</v>
      </c>
      <c r="E99" s="929">
        <v>114.30799999999999</v>
      </c>
      <c r="F99" s="929">
        <v>243.23878499999998</v>
      </c>
      <c r="G99" s="929">
        <v>164.95407499999999</v>
      </c>
      <c r="H99" s="929">
        <v>250.82712699999962</v>
      </c>
      <c r="I99" s="929">
        <v>136.70681999999968</v>
      </c>
      <c r="J99" s="929">
        <v>411.16282300000012</v>
      </c>
      <c r="K99" s="2258"/>
      <c r="L99" s="1581"/>
      <c r="M99" s="1581"/>
      <c r="N99" s="1581"/>
    </row>
    <row r="100" spans="1:14" s="833" customFormat="1" ht="12" customHeight="1">
      <c r="A100" s="2346" t="s">
        <v>1085</v>
      </c>
      <c r="B100" s="1322">
        <v>41.772336000001928</v>
      </c>
      <c r="C100" s="1698">
        <v>9.4589719999999318</v>
      </c>
      <c r="D100" s="1577">
        <v>-140.552267</v>
      </c>
      <c r="E100" s="1577">
        <v>-62.72107299999999</v>
      </c>
      <c r="F100" s="1577">
        <v>-58.519000000000005</v>
      </c>
      <c r="G100" s="1577">
        <v>-28.537500000000001</v>
      </c>
      <c r="H100" s="1577">
        <v>-68.463250000000016</v>
      </c>
      <c r="I100" s="1577">
        <v>-31.468249999999998</v>
      </c>
      <c r="J100" s="1577">
        <v>-46.043000000000291</v>
      </c>
      <c r="K100" s="1579"/>
      <c r="L100" s="1579"/>
      <c r="M100" s="1579"/>
      <c r="N100" s="1579"/>
    </row>
    <row r="101" spans="1:14" s="833" customFormat="1" ht="12" customHeight="1">
      <c r="A101" s="1578" t="s">
        <v>1086</v>
      </c>
      <c r="B101" s="1573">
        <v>-662.49566399999799</v>
      </c>
      <c r="C101" s="1697">
        <v>63.516971999999981</v>
      </c>
      <c r="D101" s="1574">
        <v>157.86873299999999</v>
      </c>
      <c r="E101" s="1574">
        <v>51.586927000000003</v>
      </c>
      <c r="F101" s="1574">
        <v>184.71978499999997</v>
      </c>
      <c r="G101" s="1574">
        <v>136.41657499999999</v>
      </c>
      <c r="H101" s="1574">
        <v>182.694883</v>
      </c>
      <c r="I101" s="1574">
        <v>105.23857</v>
      </c>
      <c r="J101" s="1574">
        <v>365.11982299999983</v>
      </c>
      <c r="K101" s="1579"/>
      <c r="L101" s="1579"/>
      <c r="M101" s="1579"/>
      <c r="N101" s="1579"/>
    </row>
    <row r="102" spans="1:14" s="922" customFormat="1" ht="12" customHeight="1">
      <c r="A102" s="920"/>
      <c r="B102" s="934"/>
      <c r="C102" s="934"/>
      <c r="D102" s="934"/>
      <c r="E102" s="934"/>
      <c r="F102" s="934"/>
      <c r="G102" s="934"/>
      <c r="H102" s="934"/>
      <c r="I102" s="934"/>
      <c r="J102" s="934"/>
      <c r="K102" s="1582"/>
      <c r="L102" s="1582"/>
      <c r="M102" s="1582"/>
      <c r="N102" s="1582"/>
    </row>
    <row r="103" spans="1:14" s="833" customFormat="1" ht="18" customHeight="1">
      <c r="A103" s="1575" t="s">
        <v>731</v>
      </c>
      <c r="B103" s="1328"/>
      <c r="C103" s="1695"/>
      <c r="D103" s="929"/>
      <c r="E103" s="929"/>
      <c r="F103" s="929"/>
      <c r="G103" s="929"/>
      <c r="H103" s="929"/>
      <c r="I103" s="929"/>
      <c r="J103" s="929"/>
    </row>
    <row r="104" spans="1:14" s="908" customFormat="1" ht="12" customHeight="1">
      <c r="A104" s="917" t="s">
        <v>1316</v>
      </c>
      <c r="B104" s="1324">
        <v>606.13200000000006</v>
      </c>
      <c r="C104" s="923">
        <v>604.59199999999987</v>
      </c>
      <c r="D104" s="913">
        <v>640.05799999999999</v>
      </c>
      <c r="E104" s="913">
        <v>647.51700000000005</v>
      </c>
      <c r="F104" s="913">
        <v>699.43450096479307</v>
      </c>
      <c r="G104" s="913">
        <v>656.51935000000003</v>
      </c>
      <c r="H104" s="913">
        <v>672.85673199999997</v>
      </c>
      <c r="I104" s="913">
        <v>669.56041600000003</v>
      </c>
      <c r="J104" s="913">
        <v>676.62114699999995</v>
      </c>
    </row>
    <row r="105" spans="1:14" s="908" customFormat="1" ht="12" customHeight="1">
      <c r="A105" s="917" t="s">
        <v>1311</v>
      </c>
      <c r="B105" s="1324">
        <v>-99.283000000000015</v>
      </c>
      <c r="C105" s="923">
        <v>-80.117000000000019</v>
      </c>
      <c r="D105" s="913">
        <v>-110.28399999999998</v>
      </c>
      <c r="E105" s="913">
        <v>-101.44</v>
      </c>
      <c r="F105" s="913">
        <v>-111.5293628342329</v>
      </c>
      <c r="G105" s="913">
        <v>-107.44253</v>
      </c>
      <c r="H105" s="913">
        <v>-112.135943</v>
      </c>
      <c r="I105" s="913">
        <v>-92.486164000000002</v>
      </c>
      <c r="J105" s="913">
        <v>-87.639004999999997</v>
      </c>
    </row>
    <row r="106" spans="1:14" s="908" customFormat="1" ht="12" customHeight="1">
      <c r="A106" s="917" t="s">
        <v>16</v>
      </c>
      <c r="B106" s="1324">
        <v>5.3939999999999992</v>
      </c>
      <c r="C106" s="923">
        <v>5.819</v>
      </c>
      <c r="D106" s="913">
        <v>6.37</v>
      </c>
      <c r="E106" s="913">
        <v>5.9370000000000003</v>
      </c>
      <c r="F106" s="913">
        <v>4.5683709999999991</v>
      </c>
      <c r="G106" s="913">
        <v>2.9607049999999999</v>
      </c>
      <c r="H106" s="913">
        <v>5.8101180000000001</v>
      </c>
      <c r="I106" s="913">
        <v>3.910806</v>
      </c>
      <c r="J106" s="913">
        <v>4.357361</v>
      </c>
    </row>
    <row r="107" spans="1:14" s="908" customFormat="1" ht="12" customHeight="1">
      <c r="A107" s="917" t="s">
        <v>170</v>
      </c>
      <c r="B107" s="1324">
        <v>-186.95799999999997</v>
      </c>
      <c r="C107" s="923">
        <v>-275.19300000000004</v>
      </c>
      <c r="D107" s="913">
        <v>-287.35499999999996</v>
      </c>
      <c r="E107" s="913">
        <v>-301.15199999999999</v>
      </c>
      <c r="F107" s="913">
        <v>-314.02960299999995</v>
      </c>
      <c r="G107" s="913">
        <v>-304.729218</v>
      </c>
      <c r="H107" s="913">
        <v>-309.20503400000001</v>
      </c>
      <c r="I107" s="913">
        <v>-316.13314500000001</v>
      </c>
      <c r="J107" s="913">
        <v>-390.222241</v>
      </c>
    </row>
    <row r="108" spans="1:14" s="935" customFormat="1" ht="21" customHeight="1">
      <c r="A108" s="931" t="s">
        <v>736</v>
      </c>
      <c r="B108" s="1330">
        <v>325.28500000000008</v>
      </c>
      <c r="C108" s="1699">
        <v>255.10099999999983</v>
      </c>
      <c r="D108" s="932">
        <v>248.78900000000004</v>
      </c>
      <c r="E108" s="932">
        <v>250.86200000000002</v>
      </c>
      <c r="F108" s="932">
        <v>278.44390613056021</v>
      </c>
      <c r="G108" s="932">
        <v>247.30830699999996</v>
      </c>
      <c r="H108" s="932">
        <v>257.32587299999994</v>
      </c>
      <c r="I108" s="932">
        <v>264.85191299999997</v>
      </c>
      <c r="J108" s="932">
        <v>203.11726199999993</v>
      </c>
    </row>
    <row r="109" spans="1:14" s="908" customFormat="1" ht="12" customHeight="1">
      <c r="A109" s="936" t="s">
        <v>634</v>
      </c>
      <c r="B109" s="1205"/>
      <c r="C109" s="629"/>
      <c r="D109" s="629"/>
      <c r="E109" s="629"/>
      <c r="F109" s="629"/>
      <c r="G109" s="629"/>
      <c r="H109" s="629"/>
      <c r="I109" s="629"/>
      <c r="J109" s="629"/>
    </row>
    <row r="110" spans="1:14" s="908" customFormat="1" ht="12" customHeight="1">
      <c r="A110" s="915" t="s">
        <v>686</v>
      </c>
      <c r="B110" s="1331">
        <v>169.238</v>
      </c>
      <c r="C110" s="937">
        <v>163.03</v>
      </c>
      <c r="D110" s="937">
        <v>163.84300000000005</v>
      </c>
      <c r="E110" s="937">
        <v>162.19999999999999</v>
      </c>
      <c r="F110" s="937">
        <v>201.50100000000006</v>
      </c>
      <c r="G110" s="937">
        <v>175.88399999999996</v>
      </c>
      <c r="H110" s="937">
        <v>189.69200000000004</v>
      </c>
      <c r="I110" s="937">
        <v>183.857</v>
      </c>
      <c r="J110" s="937">
        <v>202.23098274999998</v>
      </c>
    </row>
    <row r="111" spans="1:14" s="908" customFormat="1" ht="12" customHeight="1">
      <c r="A111" s="915" t="s">
        <v>722</v>
      </c>
      <c r="B111" s="1331">
        <v>154.51500000000007</v>
      </c>
      <c r="C111" s="937">
        <v>97.134999999999991</v>
      </c>
      <c r="D111" s="937">
        <v>88.304000000000002</v>
      </c>
      <c r="E111" s="937">
        <v>95.350999999999999</v>
      </c>
      <c r="F111" s="937">
        <v>84.776399999999995</v>
      </c>
      <c r="G111" s="937">
        <v>81.256600000000006</v>
      </c>
      <c r="H111" s="937">
        <v>61.537000000000013</v>
      </c>
      <c r="I111" s="937">
        <v>96.937999999999988</v>
      </c>
      <c r="J111" s="937">
        <v>54.411005882291917</v>
      </c>
    </row>
    <row r="112" spans="1:14" s="914" customFormat="1" ht="12" customHeight="1">
      <c r="A112" s="2260" t="s">
        <v>737</v>
      </c>
      <c r="B112" s="1324">
        <v>5.0599999999996044</v>
      </c>
      <c r="C112" s="923">
        <v>3.4760000000003259</v>
      </c>
      <c r="D112" s="913">
        <v>5.3379999999992265</v>
      </c>
      <c r="E112" s="913">
        <v>1.699000000000126</v>
      </c>
      <c r="F112" s="913">
        <v>1.1002150000000768</v>
      </c>
      <c r="G112" s="913">
        <v>1.9250000013107671E-3</v>
      </c>
      <c r="H112" s="913">
        <v>13.517872999999893</v>
      </c>
      <c r="I112" s="913">
        <v>-6.7478199999999902</v>
      </c>
      <c r="J112" s="913">
        <v>-44.225270341400297</v>
      </c>
    </row>
    <row r="113" spans="1:11" s="908" customFormat="1" ht="21" customHeight="1">
      <c r="A113" s="2351" t="s">
        <v>735</v>
      </c>
      <c r="B113" s="1326">
        <v>-3.4870000000000019</v>
      </c>
      <c r="C113" s="926">
        <v>-8.9039999999999999</v>
      </c>
      <c r="D113" s="926">
        <v>-7.6310000000000002</v>
      </c>
      <c r="E113" s="926">
        <v>-9.0869999999999997</v>
      </c>
      <c r="F113" s="926">
        <v>-8.7460000000000022</v>
      </c>
      <c r="G113" s="926">
        <v>-9.4120000000000008</v>
      </c>
      <c r="H113" s="926">
        <v>-7.4209999999999976</v>
      </c>
      <c r="I113" s="926">
        <v>-9.1910000000000007</v>
      </c>
      <c r="J113" s="926">
        <v>-9.3010000000000037</v>
      </c>
    </row>
    <row r="114" spans="1:11" s="933" customFormat="1" ht="21" customHeight="1">
      <c r="A114" s="938" t="s">
        <v>736</v>
      </c>
      <c r="B114" s="1332">
        <v>325.32599999999962</v>
      </c>
      <c r="C114" s="939">
        <v>254.73700000000031</v>
      </c>
      <c r="D114" s="932">
        <v>248.78900000000004</v>
      </c>
      <c r="E114" s="932">
        <v>250.86200000000002</v>
      </c>
      <c r="F114" s="939">
        <v>278.44390613056021</v>
      </c>
      <c r="G114" s="939">
        <v>247.43052500000127</v>
      </c>
      <c r="H114" s="939">
        <v>257.32587299999994</v>
      </c>
      <c r="I114" s="939">
        <v>264.85617999999999</v>
      </c>
      <c r="J114" s="939">
        <v>203.11571829089158</v>
      </c>
    </row>
    <row r="115" spans="1:11" s="933" customFormat="1" ht="12.75" customHeight="1">
      <c r="A115" s="917"/>
      <c r="B115" s="940"/>
      <c r="C115" s="940"/>
      <c r="D115" s="940"/>
      <c r="E115" s="940"/>
      <c r="F115" s="940"/>
      <c r="G115" s="940"/>
    </row>
    <row r="116" spans="1:11" s="596" customFormat="1" ht="22.5" customHeight="1">
      <c r="A116" s="2345"/>
      <c r="B116" s="705"/>
      <c r="C116" s="705"/>
      <c r="D116" s="705"/>
      <c r="E116" s="705"/>
      <c r="F116" s="705"/>
      <c r="G116" s="705"/>
      <c r="H116" s="705"/>
      <c r="I116" s="705"/>
      <c r="J116" s="784"/>
      <c r="K116" s="784"/>
    </row>
    <row r="117" spans="1:11" s="583" customFormat="1" ht="33.75" customHeight="1">
      <c r="A117" s="2674" t="s">
        <v>1315</v>
      </c>
      <c r="B117" s="2674"/>
      <c r="C117" s="2674"/>
      <c r="D117" s="2674"/>
      <c r="E117" s="2674"/>
      <c r="F117" s="2674"/>
      <c r="G117" s="2674"/>
      <c r="H117" s="2674"/>
      <c r="I117" s="2674"/>
      <c r="J117" s="2674"/>
    </row>
    <row r="118" spans="1:11" s="574" customFormat="1" ht="3.75" customHeight="1">
      <c r="A118" s="779"/>
      <c r="B118" s="1997"/>
      <c r="C118" s="1997"/>
      <c r="D118" s="1055"/>
      <c r="E118" s="1055"/>
      <c r="F118" s="1997"/>
      <c r="G118" s="1055"/>
      <c r="H118" s="1055"/>
      <c r="I118" s="1055"/>
      <c r="J118" s="1055"/>
    </row>
    <row r="119" spans="1:11" s="583" customFormat="1" ht="18" customHeight="1">
      <c r="A119" s="2683" t="s">
        <v>1307</v>
      </c>
      <c r="B119" s="2683"/>
      <c r="C119" s="2683"/>
      <c r="D119" s="2683"/>
      <c r="E119" s="2683"/>
      <c r="F119" s="2683"/>
      <c r="G119" s="2683"/>
      <c r="H119" s="2683"/>
      <c r="I119" s="2683"/>
      <c r="J119" s="2683"/>
    </row>
    <row r="120" spans="1:11" s="574" customFormat="1" ht="3.75" customHeight="1">
      <c r="A120" s="779"/>
      <c r="B120" s="1963"/>
      <c r="C120" s="1963"/>
      <c r="D120" s="1964"/>
      <c r="E120" s="1964"/>
      <c r="F120" s="1963"/>
      <c r="G120" s="1964"/>
      <c r="H120" s="1964"/>
      <c r="I120" s="1964"/>
      <c r="J120" s="1964"/>
    </row>
    <row r="121" spans="1:11" s="819" customFormat="1" ht="13.5" customHeight="1">
      <c r="A121" s="1078" t="s">
        <v>1</v>
      </c>
      <c r="B121" s="1126" t="s">
        <v>1814</v>
      </c>
      <c r="C121" s="302" t="s">
        <v>1745</v>
      </c>
      <c r="D121" s="767" t="s">
        <v>1660</v>
      </c>
      <c r="E121" s="767" t="s">
        <v>1362</v>
      </c>
      <c r="F121" s="767" t="s">
        <v>1322</v>
      </c>
      <c r="G121" s="767" t="s">
        <v>1246</v>
      </c>
      <c r="H121" s="767" t="s">
        <v>1146</v>
      </c>
      <c r="I121" s="767" t="s">
        <v>1099</v>
      </c>
      <c r="J121" s="767" t="s">
        <v>972</v>
      </c>
    </row>
    <row r="122" spans="1:11" s="1012" customFormat="1" ht="12" customHeight="1">
      <c r="A122" s="2352" t="s">
        <v>1275</v>
      </c>
      <c r="B122" s="1960"/>
      <c r="C122" s="1961"/>
      <c r="D122" s="1962"/>
      <c r="E122" s="1962"/>
      <c r="F122" s="1962"/>
      <c r="G122" s="1962"/>
      <c r="H122" s="1962"/>
      <c r="I122" s="1961"/>
      <c r="J122" s="1961"/>
    </row>
    <row r="123" spans="1:11" s="1012" customFormat="1" ht="9.9499999999999993" customHeight="1">
      <c r="A123" s="2353" t="s">
        <v>1301</v>
      </c>
      <c r="B123" s="1356">
        <v>170.81299999999996</v>
      </c>
      <c r="C123" s="1717">
        <v>171.07500000000002</v>
      </c>
      <c r="D123" s="1011">
        <v>196.45099999999999</v>
      </c>
      <c r="E123" s="1011">
        <v>198.251</v>
      </c>
      <c r="F123" s="1011">
        <v>190.93757083143282</v>
      </c>
      <c r="G123" s="1011">
        <v>178.67927431051868</v>
      </c>
      <c r="H123" s="1011">
        <v>170.7129750056034</v>
      </c>
      <c r="I123" s="1717">
        <v>171.19017985244506</v>
      </c>
      <c r="J123" s="1717">
        <v>171</v>
      </c>
    </row>
    <row r="124" spans="1:11" s="1012" customFormat="1" ht="9.9499999999999993" customHeight="1">
      <c r="A124" s="2353" t="s">
        <v>1302</v>
      </c>
      <c r="B124" s="1356">
        <v>31.913999999999994</v>
      </c>
      <c r="C124" s="1717">
        <v>31.683</v>
      </c>
      <c r="D124" s="1011">
        <v>30.841000000000001</v>
      </c>
      <c r="E124" s="1011">
        <v>28.731999999999999</v>
      </c>
      <c r="F124" s="1011">
        <v>28.289975625000011</v>
      </c>
      <c r="G124" s="1011">
        <v>26.644986119000002</v>
      </c>
      <c r="H124" s="1011">
        <v>24.937654635999991</v>
      </c>
      <c r="I124" s="1717">
        <v>23.657383620000001</v>
      </c>
      <c r="J124" s="1717">
        <v>30</v>
      </c>
    </row>
    <row r="125" spans="1:11" s="1012" customFormat="1" ht="15" customHeight="1">
      <c r="A125" s="2354" t="s">
        <v>792</v>
      </c>
      <c r="B125" s="1356"/>
      <c r="C125" s="1717"/>
      <c r="D125" s="1011"/>
      <c r="E125" s="1011"/>
      <c r="F125" s="1011"/>
      <c r="G125" s="1011"/>
      <c r="H125" s="1011"/>
      <c r="I125" s="1717"/>
      <c r="J125" s="1717"/>
    </row>
    <row r="126" spans="1:11" s="1012" customFormat="1" ht="9.9499999999999993" customHeight="1">
      <c r="A126" s="2353" t="s">
        <v>1301</v>
      </c>
      <c r="B126" s="1356">
        <v>48.550000000000004</v>
      </c>
      <c r="C126" s="1717">
        <v>44.861999999999988</v>
      </c>
      <c r="D126" s="1011">
        <v>44.009000000000007</v>
      </c>
      <c r="E126" s="1011">
        <v>50.908999999999999</v>
      </c>
      <c r="F126" s="1011">
        <v>45.705797861114405</v>
      </c>
      <c r="G126" s="1011">
        <v>50.238361112435307</v>
      </c>
      <c r="H126" s="1011">
        <v>46.360184803862936</v>
      </c>
      <c r="I126" s="1717">
        <v>48.915656222587373</v>
      </c>
      <c r="J126" s="1717">
        <v>33</v>
      </c>
    </row>
    <row r="127" spans="1:11" s="1012" customFormat="1" ht="6" customHeight="1">
      <c r="A127" s="1987"/>
      <c r="B127" s="1356"/>
      <c r="C127" s="1717"/>
      <c r="D127" s="1011"/>
      <c r="E127" s="1011"/>
      <c r="F127" s="1011"/>
      <c r="G127" s="1011"/>
      <c r="H127" s="1011"/>
      <c r="I127" s="1717"/>
      <c r="J127" s="1717"/>
    </row>
    <row r="128" spans="1:11" s="1012" customFormat="1" ht="12" customHeight="1">
      <c r="A128" s="2355" t="s">
        <v>631</v>
      </c>
      <c r="B128" s="1356"/>
      <c r="C128" s="1717"/>
      <c r="D128" s="1011"/>
      <c r="E128" s="1011"/>
      <c r="F128" s="1011"/>
      <c r="G128" s="1011"/>
      <c r="H128" s="1011"/>
      <c r="I128" s="1717"/>
      <c r="J128" s="1717"/>
    </row>
    <row r="129" spans="1:14" s="1012" customFormat="1" ht="9.9499999999999993" customHeight="1">
      <c r="A129" s="1988" t="s">
        <v>1303</v>
      </c>
      <c r="B129" s="1356"/>
      <c r="C129" s="1717"/>
      <c r="D129" s="1011"/>
      <c r="E129" s="1011"/>
      <c r="F129" s="1011"/>
      <c r="G129" s="1011"/>
      <c r="H129" s="1011"/>
      <c r="I129" s="1717"/>
      <c r="J129" s="1717"/>
    </row>
    <row r="130" spans="1:14" s="1012" customFormat="1" ht="9.9499999999999993" customHeight="1">
      <c r="A130" s="2356" t="s">
        <v>1301</v>
      </c>
      <c r="B130" s="1356">
        <v>74.034999999999997</v>
      </c>
      <c r="C130" s="1717">
        <v>69.628999999999991</v>
      </c>
      <c r="D130" s="1011">
        <v>76.066000000000003</v>
      </c>
      <c r="E130" s="1011">
        <v>84.03</v>
      </c>
      <c r="F130" s="1011">
        <v>86.946008469399999</v>
      </c>
      <c r="G130" s="1011">
        <v>72.194334807999979</v>
      </c>
      <c r="H130" s="1011">
        <v>70.637123803299971</v>
      </c>
      <c r="I130" s="1717">
        <v>86.062532919300011</v>
      </c>
      <c r="J130" s="1717">
        <v>85</v>
      </c>
    </row>
    <row r="131" spans="1:14" s="1012" customFormat="1" ht="9.9499999999999993" customHeight="1">
      <c r="A131" s="2356" t="s">
        <v>1302</v>
      </c>
      <c r="B131" s="1356">
        <v>134.82499999999993</v>
      </c>
      <c r="C131" s="1717">
        <v>130.52600000000001</v>
      </c>
      <c r="D131" s="1011">
        <v>130.38900000000001</v>
      </c>
      <c r="E131" s="1011">
        <v>130.06</v>
      </c>
      <c r="F131" s="1011">
        <v>154.89235183999995</v>
      </c>
      <c r="G131" s="1011">
        <v>126.88432716400006</v>
      </c>
      <c r="H131" s="1011">
        <v>129.64315462599998</v>
      </c>
      <c r="I131" s="1717">
        <v>128.61016636999997</v>
      </c>
      <c r="J131" s="1717">
        <v>132</v>
      </c>
    </row>
    <row r="132" spans="1:14" s="1012" customFormat="1" ht="15" customHeight="1">
      <c r="A132" s="1989" t="s">
        <v>1304</v>
      </c>
      <c r="B132" s="1356"/>
      <c r="C132" s="1717"/>
      <c r="D132" s="1011"/>
      <c r="E132" s="1011"/>
      <c r="F132" s="1011"/>
      <c r="G132" s="1011"/>
      <c r="H132" s="1011"/>
      <c r="I132" s="1717"/>
      <c r="J132" s="1717"/>
    </row>
    <row r="133" spans="1:14" s="1012" customFormat="1" ht="9.9499999999999993" customHeight="1">
      <c r="A133" s="2356" t="s">
        <v>1301</v>
      </c>
      <c r="B133" s="1356">
        <v>65.547000000000011</v>
      </c>
      <c r="C133" s="1717">
        <v>63.646000000000001</v>
      </c>
      <c r="D133" s="1011">
        <v>66.366</v>
      </c>
      <c r="E133" s="1011">
        <v>58.350999999999999</v>
      </c>
      <c r="F133" s="1011">
        <v>61.974753272837575</v>
      </c>
      <c r="G133" s="1011">
        <v>59.293057465462454</v>
      </c>
      <c r="H133" s="1011">
        <v>56.030997406962598</v>
      </c>
      <c r="I133" s="1717">
        <v>56.561191854737402</v>
      </c>
      <c r="J133" s="1717">
        <v>53</v>
      </c>
    </row>
    <row r="134" spans="1:14" s="1012" customFormat="1" ht="15" customHeight="1">
      <c r="A134" s="1989" t="s">
        <v>1305</v>
      </c>
      <c r="B134" s="1356"/>
      <c r="C134" s="1717"/>
      <c r="D134" s="1011"/>
      <c r="E134" s="1011"/>
      <c r="F134" s="1011"/>
      <c r="G134" s="1011"/>
      <c r="H134" s="1011"/>
      <c r="I134" s="1717"/>
      <c r="J134" s="1717"/>
    </row>
    <row r="135" spans="1:14" s="1012" customFormat="1" ht="9.9499999999999993" customHeight="1">
      <c r="A135" s="2356" t="s">
        <v>1301</v>
      </c>
      <c r="B135" s="1356">
        <v>68.399999999999963</v>
      </c>
      <c r="C135" s="1717">
        <v>77.121000000000024</v>
      </c>
      <c r="D135" s="1011">
        <v>81.023999999999987</v>
      </c>
      <c r="E135" s="1011">
        <v>76.765000000000001</v>
      </c>
      <c r="F135" s="1011">
        <v>75.085011485008181</v>
      </c>
      <c r="G135" s="1011">
        <v>86.778803451498661</v>
      </c>
      <c r="H135" s="1011">
        <v>83.555711673134937</v>
      </c>
      <c r="I135" s="1717">
        <v>82.940473390358235</v>
      </c>
      <c r="J135" s="1717">
        <v>81</v>
      </c>
    </row>
    <row r="136" spans="1:14" s="1012" customFormat="1" ht="15" customHeight="1">
      <c r="A136" s="1989" t="s">
        <v>1306</v>
      </c>
      <c r="B136" s="1356"/>
      <c r="C136" s="1717"/>
      <c r="D136" s="1011"/>
      <c r="E136" s="1011"/>
      <c r="F136" s="1011"/>
      <c r="G136" s="1011"/>
      <c r="H136" s="1011"/>
      <c r="I136" s="1717"/>
      <c r="J136" s="1717"/>
    </row>
    <row r="137" spans="1:14" s="1012" customFormat="1" ht="9.9499999999999993" customHeight="1">
      <c r="A137" s="2356" t="s">
        <v>1301</v>
      </c>
      <c r="B137" s="1356">
        <v>6.0699999999999958</v>
      </c>
      <c r="C137" s="1717">
        <v>6.3280000000000021</v>
      </c>
      <c r="D137" s="1011">
        <v>4.6680000000000001</v>
      </c>
      <c r="E137" s="1011">
        <v>7.9240000000000004</v>
      </c>
      <c r="F137" s="1011">
        <v>28.541865602499982</v>
      </c>
      <c r="G137" s="1011">
        <v>23.862197287500038</v>
      </c>
      <c r="H137" s="1011">
        <v>39.384296994999985</v>
      </c>
      <c r="I137" s="1717">
        <v>40.081640114999999</v>
      </c>
      <c r="J137" s="1717">
        <v>52</v>
      </c>
      <c r="M137" s="2297"/>
      <c r="N137" s="2297"/>
    </row>
    <row r="138" spans="1:14" s="1014" customFormat="1" ht="9.9499999999999993" customHeight="1">
      <c r="A138" s="2356" t="s">
        <v>1302</v>
      </c>
      <c r="B138" s="1356">
        <v>2.4980000000000007</v>
      </c>
      <c r="C138" s="1717">
        <v>0.82099999999999929</v>
      </c>
      <c r="D138" s="1011">
        <v>2.613</v>
      </c>
      <c r="E138" s="1011">
        <v>3.4079999999999999</v>
      </c>
      <c r="F138" s="1011">
        <v>18.31458291749999</v>
      </c>
      <c r="G138" s="1011">
        <v>22.359279586500008</v>
      </c>
      <c r="H138" s="1011">
        <v>35.154947001000004</v>
      </c>
      <c r="I138" s="1717">
        <v>31.541190495000002</v>
      </c>
      <c r="J138" s="1717">
        <v>40</v>
      </c>
    </row>
    <row r="139" spans="1:14" s="1014" customFormat="1" ht="12" customHeight="1">
      <c r="A139" s="1990" t="s">
        <v>1313</v>
      </c>
      <c r="B139" s="1960">
        <v>602.65199999999993</v>
      </c>
      <c r="C139" s="1961">
        <v>595.69100000000003</v>
      </c>
      <c r="D139" s="1961">
        <v>632.42700000000002</v>
      </c>
      <c r="E139" s="1961">
        <v>638.43000000000006</v>
      </c>
      <c r="F139" s="1961">
        <v>690.68791790479304</v>
      </c>
      <c r="G139" s="1961">
        <v>646.93462130491525</v>
      </c>
      <c r="H139" s="1961">
        <v>656.41704595086378</v>
      </c>
      <c r="I139" s="1961">
        <v>669.56041483942806</v>
      </c>
      <c r="J139" s="1961">
        <v>677</v>
      </c>
    </row>
    <row r="140" spans="1:14" s="1014" customFormat="1" ht="12" customHeight="1">
      <c r="A140" s="1991" t="s">
        <v>1314</v>
      </c>
      <c r="B140" s="1979">
        <v>3.4870000000000019</v>
      </c>
      <c r="C140" s="1980">
        <v>8.9039999999999999</v>
      </c>
      <c r="D140" s="1981">
        <v>7.6310000000000002</v>
      </c>
      <c r="E140" s="1981">
        <v>9.0869999999999997</v>
      </c>
      <c r="F140" s="1981">
        <v>8.746583059999999</v>
      </c>
      <c r="G140" s="1981">
        <v>9.5847293600000008</v>
      </c>
      <c r="H140" s="1981">
        <v>16.439687580000001</v>
      </c>
      <c r="I140" s="1981">
        <v>0</v>
      </c>
      <c r="J140" s="1981">
        <v>0</v>
      </c>
    </row>
    <row r="141" spans="1:14" s="1014" customFormat="1" ht="12" customHeight="1">
      <c r="A141" s="2357" t="s">
        <v>1309</v>
      </c>
      <c r="B141" s="1957">
        <v>606.1389999999999</v>
      </c>
      <c r="C141" s="1958">
        <v>604.59500000000003</v>
      </c>
      <c r="D141" s="1959">
        <v>640.05799999999999</v>
      </c>
      <c r="E141" s="1959">
        <v>647.51700000000005</v>
      </c>
      <c r="F141" s="1959">
        <v>699.43450096479307</v>
      </c>
      <c r="G141" s="1959">
        <v>656.51935066491524</v>
      </c>
      <c r="H141" s="1959">
        <v>672.85673353086383</v>
      </c>
      <c r="I141" s="1958">
        <v>669.56041483942806</v>
      </c>
      <c r="J141" s="1958">
        <v>677</v>
      </c>
    </row>
    <row r="142" spans="1:14" s="1014" customFormat="1" ht="5.25" customHeight="1">
      <c r="A142" s="2358"/>
      <c r="B142" s="1983"/>
      <c r="C142" s="1983"/>
      <c r="D142" s="1984"/>
      <c r="E142" s="1984"/>
      <c r="F142" s="1984"/>
      <c r="G142" s="1984"/>
      <c r="H142" s="1984"/>
      <c r="I142" s="1983"/>
      <c r="J142" s="1983"/>
    </row>
    <row r="143" spans="1:14" s="1014" customFormat="1" ht="12" customHeight="1">
      <c r="A143" s="1993" t="s">
        <v>1326</v>
      </c>
      <c r="B143" s="1985"/>
      <c r="C143" s="1985"/>
      <c r="D143" s="1985"/>
      <c r="E143" s="1985"/>
      <c r="F143" s="1985"/>
      <c r="G143" s="1985"/>
      <c r="H143" s="1986"/>
      <c r="I143" s="1985"/>
      <c r="J143" s="1985"/>
    </row>
    <row r="144" spans="1:14" s="1014" customFormat="1" ht="15.75" customHeight="1">
      <c r="A144" s="1993"/>
      <c r="B144" s="1985"/>
      <c r="C144" s="1985"/>
      <c r="D144" s="1986"/>
      <c r="E144" s="1986"/>
      <c r="F144" s="1986"/>
      <c r="G144" s="1986"/>
      <c r="H144" s="1986"/>
      <c r="I144" s="1985"/>
      <c r="J144" s="1985"/>
    </row>
    <row r="145" spans="1:21" s="583" customFormat="1" ht="11.25" customHeight="1">
      <c r="A145" s="2683" t="s">
        <v>1321</v>
      </c>
      <c r="B145" s="2683"/>
      <c r="C145" s="2683"/>
      <c r="D145" s="2683"/>
      <c r="E145" s="2683"/>
      <c r="F145" s="2683"/>
      <c r="G145" s="2683"/>
      <c r="H145" s="2683"/>
      <c r="I145" s="2683"/>
      <c r="J145" s="2683"/>
    </row>
    <row r="146" spans="1:21" s="574" customFormat="1" ht="3.75" customHeight="1">
      <c r="A146" s="779"/>
      <c r="B146" s="1963"/>
      <c r="C146" s="1963"/>
      <c r="D146" s="1964"/>
      <c r="E146" s="1964"/>
      <c r="F146" s="1963"/>
      <c r="G146" s="1964"/>
      <c r="H146" s="1964"/>
      <c r="I146" s="1964"/>
      <c r="J146" s="1964"/>
    </row>
    <row r="147" spans="1:21" s="819" customFormat="1" ht="13.5" customHeight="1">
      <c r="A147" s="1078" t="s">
        <v>1</v>
      </c>
      <c r="B147" s="1126" t="s">
        <v>1814</v>
      </c>
      <c r="C147" s="302" t="s">
        <v>1745</v>
      </c>
      <c r="D147" s="767" t="s">
        <v>1660</v>
      </c>
      <c r="E147" s="767" t="s">
        <v>1362</v>
      </c>
      <c r="F147" s="767" t="s">
        <v>1322</v>
      </c>
      <c r="G147" s="767" t="s">
        <v>1246</v>
      </c>
      <c r="H147" s="767" t="s">
        <v>1146</v>
      </c>
      <c r="I147" s="767" t="s">
        <v>1099</v>
      </c>
      <c r="J147" s="767" t="s">
        <v>972</v>
      </c>
    </row>
    <row r="148" spans="1:21" s="1012" customFormat="1" ht="12" customHeight="1">
      <c r="A148" s="1990" t="s">
        <v>1275</v>
      </c>
      <c r="B148" s="1356">
        <v>-41.81</v>
      </c>
      <c r="C148" s="1717">
        <v>-34.468999999999994</v>
      </c>
      <c r="D148" s="1011">
        <v>-50.965999999999994</v>
      </c>
      <c r="E148" s="1011">
        <v>-46.765000000000001</v>
      </c>
      <c r="F148" s="1011">
        <v>-43.311798576637329</v>
      </c>
      <c r="G148" s="1011">
        <v>-33.088148693238999</v>
      </c>
      <c r="H148" s="1011">
        <v>-47.632068070123694</v>
      </c>
      <c r="I148" s="1717">
        <v>-36.844984659999994</v>
      </c>
      <c r="J148" s="1717">
        <v>-28.439310999999989</v>
      </c>
      <c r="M148" s="2297"/>
      <c r="N148" s="2297"/>
      <c r="O148" s="2297"/>
      <c r="P148" s="2297"/>
      <c r="Q148" s="2297"/>
      <c r="R148" s="2297"/>
      <c r="S148" s="2297"/>
      <c r="T148" s="2297"/>
      <c r="U148" s="2297"/>
    </row>
    <row r="149" spans="1:21" s="1012" customFormat="1" ht="6" customHeight="1">
      <c r="A149" s="1987"/>
      <c r="B149" s="1356"/>
      <c r="C149" s="1717"/>
      <c r="D149" s="1011"/>
      <c r="E149" s="1011"/>
      <c r="F149" s="1011"/>
      <c r="G149" s="1011"/>
      <c r="H149" s="1011"/>
      <c r="I149" s="1717"/>
      <c r="J149" s="1717"/>
      <c r="M149" s="2297"/>
      <c r="N149" s="2297"/>
      <c r="O149" s="2297"/>
      <c r="P149" s="2297"/>
      <c r="Q149" s="2297"/>
      <c r="R149" s="2297"/>
      <c r="S149" s="2297"/>
      <c r="T149" s="2297"/>
      <c r="U149" s="2297"/>
    </row>
    <row r="150" spans="1:21" s="1012" customFormat="1" ht="12" customHeight="1">
      <c r="A150" s="1987" t="s">
        <v>792</v>
      </c>
      <c r="B150" s="1356">
        <v>-10.009999999999998</v>
      </c>
      <c r="C150" s="1717">
        <v>-8.879999999999999</v>
      </c>
      <c r="D150" s="1011">
        <v>-8.6700000000000017</v>
      </c>
      <c r="E150" s="1011">
        <v>-8.02</v>
      </c>
      <c r="F150" s="1011">
        <v>-10.399238350463175</v>
      </c>
      <c r="G150" s="1011">
        <v>-8.3911886899044319</v>
      </c>
      <c r="H150" s="1011">
        <v>-9.843756969632393</v>
      </c>
      <c r="I150" s="1717">
        <v>-6.892815989999999</v>
      </c>
      <c r="J150" s="1717">
        <v>-9.540578</v>
      </c>
      <c r="M150" s="2297"/>
      <c r="N150" s="2297"/>
      <c r="O150" s="2297"/>
      <c r="P150" s="2297"/>
      <c r="Q150" s="2297"/>
      <c r="R150" s="2297"/>
      <c r="S150" s="2297"/>
      <c r="T150" s="2297"/>
      <c r="U150" s="2297"/>
    </row>
    <row r="151" spans="1:21" s="1012" customFormat="1" ht="6" customHeight="1">
      <c r="A151" s="1987"/>
      <c r="B151" s="1356"/>
      <c r="C151" s="1717"/>
      <c r="D151" s="1011"/>
      <c r="E151" s="1011"/>
      <c r="F151" s="1011"/>
      <c r="G151" s="1011"/>
      <c r="H151" s="1011"/>
      <c r="I151" s="1717"/>
      <c r="J151" s="1717"/>
      <c r="M151" s="2297"/>
      <c r="N151" s="2297"/>
      <c r="O151" s="2297"/>
      <c r="P151" s="2297"/>
      <c r="Q151" s="2297"/>
      <c r="R151" s="2297"/>
      <c r="S151" s="2297"/>
      <c r="T151" s="2297"/>
      <c r="U151" s="2297"/>
    </row>
    <row r="152" spans="1:21" s="1012" customFormat="1" ht="12" customHeight="1">
      <c r="A152" s="1987" t="s">
        <v>631</v>
      </c>
      <c r="B152" s="1356"/>
      <c r="C152" s="1717"/>
      <c r="D152" s="1011"/>
      <c r="E152" s="1011"/>
      <c r="F152" s="1011"/>
      <c r="G152" s="1011"/>
      <c r="H152" s="1011"/>
      <c r="I152" s="1717"/>
      <c r="J152" s="1717"/>
      <c r="M152" s="2297"/>
      <c r="N152" s="2297"/>
      <c r="O152" s="2297"/>
      <c r="P152" s="2297"/>
      <c r="Q152" s="2297"/>
      <c r="R152" s="2297"/>
      <c r="S152" s="2297"/>
      <c r="T152" s="2297"/>
      <c r="U152" s="2297"/>
    </row>
    <row r="153" spans="1:21" s="1012" customFormat="1" ht="12" customHeight="1">
      <c r="A153" s="1988" t="s">
        <v>1318</v>
      </c>
      <c r="B153" s="1356">
        <v>-10.650000000000007</v>
      </c>
      <c r="C153" s="1717">
        <v>-7.3979999999999979</v>
      </c>
      <c r="D153" s="1011">
        <v>-11.69</v>
      </c>
      <c r="E153" s="1011">
        <v>-10.542</v>
      </c>
      <c r="F153" s="1011">
        <v>-13.108272732101881</v>
      </c>
      <c r="G153" s="1011">
        <v>-17.676424257380301</v>
      </c>
      <c r="H153" s="1011">
        <v>-8.5857818205178233</v>
      </c>
      <c r="I153" s="1717">
        <v>-10.15952119</v>
      </c>
      <c r="J153" s="1717">
        <v>-8.3824229999999993</v>
      </c>
      <c r="M153" s="2297"/>
      <c r="N153" s="2297"/>
      <c r="O153" s="2297"/>
      <c r="P153" s="2297"/>
      <c r="Q153" s="2297"/>
      <c r="R153" s="2297"/>
      <c r="S153" s="2297"/>
      <c r="T153" s="2297"/>
      <c r="U153" s="2297"/>
    </row>
    <row r="154" spans="1:21" s="1012" customFormat="1" ht="12" customHeight="1">
      <c r="A154" s="1989" t="s">
        <v>754</v>
      </c>
      <c r="B154" s="1356">
        <v>-12.49</v>
      </c>
      <c r="C154" s="1717">
        <v>-8.4239999999999977</v>
      </c>
      <c r="D154" s="1011">
        <v>-13.456999999999999</v>
      </c>
      <c r="E154" s="1011">
        <v>-11.699</v>
      </c>
      <c r="F154" s="1011">
        <v>-12.208621380621253</v>
      </c>
      <c r="G154" s="1011">
        <v>-11.838793591390559</v>
      </c>
      <c r="H154" s="1011">
        <v>-12.735110237988188</v>
      </c>
      <c r="I154" s="1717">
        <v>-9.5074747899999998</v>
      </c>
      <c r="J154" s="1717">
        <v>-7.6292179999999981</v>
      </c>
      <c r="M154" s="2297"/>
      <c r="N154" s="2297"/>
      <c r="O154" s="2297"/>
      <c r="P154" s="2297"/>
      <c r="Q154" s="2297"/>
      <c r="R154" s="2297"/>
      <c r="S154" s="2297"/>
      <c r="T154" s="2297"/>
      <c r="U154" s="2297"/>
    </row>
    <row r="155" spans="1:21" s="1012" customFormat="1" ht="12" customHeight="1">
      <c r="A155" s="1989" t="s">
        <v>753</v>
      </c>
      <c r="B155" s="1356">
        <v>-19.549999999999997</v>
      </c>
      <c r="C155" s="1717">
        <v>-17.026999999999994</v>
      </c>
      <c r="D155" s="1011">
        <v>-20.743000000000002</v>
      </c>
      <c r="E155" s="1011">
        <v>-19.78</v>
      </c>
      <c r="F155" s="1011">
        <v>-20.32223127145167</v>
      </c>
      <c r="G155" s="1011">
        <v>-26.996633258325726</v>
      </c>
      <c r="H155" s="1011">
        <v>-18.395066340222584</v>
      </c>
      <c r="I155" s="1717">
        <v>-19.666069130000004</v>
      </c>
      <c r="J155" s="1717">
        <v>-26.598219999999998</v>
      </c>
      <c r="M155" s="2297"/>
      <c r="N155" s="2297"/>
      <c r="O155" s="2297"/>
      <c r="P155" s="2297"/>
      <c r="Q155" s="2297"/>
      <c r="R155" s="2297"/>
      <c r="S155" s="2297"/>
      <c r="T155" s="2297"/>
      <c r="U155" s="2297"/>
    </row>
    <row r="156" spans="1:21" s="1012" customFormat="1" ht="12" customHeight="1">
      <c r="A156" s="1989" t="s">
        <v>762</v>
      </c>
      <c r="B156" s="1356">
        <v>-1.4800000000000006</v>
      </c>
      <c r="C156" s="1717">
        <v>-1.018</v>
      </c>
      <c r="D156" s="1011">
        <v>-1.6460000000000001</v>
      </c>
      <c r="E156" s="1011">
        <v>-1.4259999999999999</v>
      </c>
      <c r="F156" s="1011">
        <v>-8.3222630829575834</v>
      </c>
      <c r="G156" s="1011">
        <v>-4.1401540202886302</v>
      </c>
      <c r="H156" s="1011">
        <v>-12.525552676753788</v>
      </c>
      <c r="I156" s="1717">
        <v>-6.4320302199999997</v>
      </c>
      <c r="J156" s="1717">
        <v>-4.7251550000000009</v>
      </c>
      <c r="M156" s="2297"/>
      <c r="N156" s="2297"/>
      <c r="O156" s="2297"/>
      <c r="P156" s="2297"/>
      <c r="Q156" s="2297"/>
      <c r="R156" s="2297"/>
      <c r="S156" s="2297"/>
      <c r="T156" s="2297"/>
      <c r="U156" s="2297"/>
    </row>
    <row r="157" spans="1:21" s="1012" customFormat="1" ht="12" customHeight="1">
      <c r="A157" s="1989" t="s">
        <v>781</v>
      </c>
      <c r="B157" s="1356">
        <v>-3.8100000000000005</v>
      </c>
      <c r="C157" s="1717">
        <v>-2.3699999999999997</v>
      </c>
      <c r="D157" s="1011">
        <v>-3.1120000000000001</v>
      </c>
      <c r="E157" s="1011">
        <v>-3.2080000000000002</v>
      </c>
      <c r="F157" s="1011">
        <v>-3.8569374400000012</v>
      </c>
      <c r="G157" s="1011">
        <v>-5.3111874800000001</v>
      </c>
      <c r="H157" s="1011">
        <v>-2.4186069799999994</v>
      </c>
      <c r="I157" s="1717">
        <v>-2.9832681000000005</v>
      </c>
      <c r="J157" s="1717">
        <v>-2.3785620000000005</v>
      </c>
      <c r="M157" s="2297"/>
      <c r="N157" s="2297"/>
      <c r="O157" s="2297"/>
      <c r="P157" s="2297"/>
      <c r="Q157" s="2297"/>
      <c r="R157" s="2297"/>
      <c r="S157" s="2297"/>
      <c r="T157" s="2297"/>
      <c r="U157" s="2297"/>
    </row>
    <row r="158" spans="1:21" s="1014" customFormat="1" ht="12" customHeight="1">
      <c r="A158" s="2357" t="s">
        <v>1312</v>
      </c>
      <c r="B158" s="1957">
        <v>-99.800000000000011</v>
      </c>
      <c r="C158" s="1958">
        <v>-79.585999999999984</v>
      </c>
      <c r="D158" s="1958">
        <v>-110.28399999999998</v>
      </c>
      <c r="E158" s="1958">
        <v>-101.44</v>
      </c>
      <c r="F158" s="1958">
        <v>-111.5293628342329</v>
      </c>
      <c r="G158" s="1958">
        <v>-107.44252999052866</v>
      </c>
      <c r="H158" s="1958">
        <v>-112.13594309523846</v>
      </c>
      <c r="I158" s="1958">
        <v>-92.486164080000009</v>
      </c>
      <c r="J158" s="1958">
        <v>-87.693466999999984</v>
      </c>
      <c r="M158" s="2297"/>
      <c r="N158" s="2297"/>
      <c r="O158" s="2297"/>
      <c r="P158" s="2297"/>
      <c r="Q158" s="2297"/>
      <c r="R158" s="2297"/>
      <c r="S158" s="2297"/>
      <c r="T158" s="2297"/>
      <c r="U158" s="2297"/>
    </row>
    <row r="159" spans="1:21" s="596" customFormat="1" ht="22.5" customHeight="1">
      <c r="A159" s="2345"/>
      <c r="B159" s="705"/>
      <c r="C159" s="705"/>
      <c r="D159" s="705"/>
      <c r="E159" s="705"/>
      <c r="F159" s="705"/>
      <c r="G159" s="705"/>
      <c r="H159" s="705"/>
      <c r="I159" s="705"/>
      <c r="J159" s="784"/>
      <c r="K159" s="784"/>
    </row>
    <row r="160" spans="1:21" s="583" customFormat="1" ht="18.75" customHeight="1">
      <c r="A160" s="706" t="s">
        <v>1024</v>
      </c>
    </row>
    <row r="161" spans="1:10" s="583" customFormat="1" ht="12" customHeight="1">
      <c r="A161" s="706"/>
    </row>
    <row r="162" spans="1:10" s="819" customFormat="1" ht="13.5" customHeight="1">
      <c r="A162" s="2359" t="s">
        <v>50</v>
      </c>
      <c r="B162" s="1126" t="s">
        <v>1814</v>
      </c>
      <c r="C162" s="302" t="s">
        <v>1745</v>
      </c>
      <c r="D162" s="767" t="s">
        <v>1660</v>
      </c>
      <c r="E162" s="767" t="s">
        <v>1362</v>
      </c>
      <c r="F162" s="767" t="s">
        <v>1322</v>
      </c>
      <c r="G162" s="767" t="s">
        <v>1246</v>
      </c>
      <c r="H162" s="767" t="s">
        <v>1146</v>
      </c>
      <c r="I162" s="767" t="s">
        <v>1099</v>
      </c>
      <c r="J162" s="767" t="s">
        <v>972</v>
      </c>
    </row>
    <row r="163" spans="1:10" s="942" customFormat="1" ht="12" customHeight="1">
      <c r="A163" s="2360" t="s">
        <v>739</v>
      </c>
      <c r="B163" s="1333"/>
      <c r="C163" s="951"/>
      <c r="D163" s="941"/>
      <c r="E163" s="941"/>
      <c r="F163" s="941"/>
      <c r="G163" s="941"/>
      <c r="H163" s="941"/>
      <c r="I163" s="941"/>
      <c r="J163" s="941"/>
    </row>
    <row r="164" spans="1:10" s="942" customFormat="1" ht="12" customHeight="1">
      <c r="A164" s="876" t="s">
        <v>740</v>
      </c>
      <c r="B164" s="1333"/>
      <c r="C164" s="951"/>
      <c r="D164" s="941"/>
      <c r="E164" s="941"/>
      <c r="F164" s="941"/>
      <c r="G164" s="941"/>
      <c r="H164" s="941"/>
      <c r="I164" s="941"/>
      <c r="J164" s="941"/>
    </row>
    <row r="165" spans="1:10" s="942" customFormat="1" ht="12" customHeight="1">
      <c r="A165" s="876" t="s">
        <v>741</v>
      </c>
      <c r="B165" s="1333">
        <v>6.01</v>
      </c>
      <c r="C165" s="951">
        <v>-8.26</v>
      </c>
      <c r="D165" s="941">
        <v>5.36</v>
      </c>
      <c r="E165" s="941">
        <v>3.02</v>
      </c>
      <c r="F165" s="941">
        <v>-4.82</v>
      </c>
      <c r="G165" s="941">
        <v>-2.25</v>
      </c>
      <c r="H165" s="941">
        <v>8.9700000000000006</v>
      </c>
      <c r="I165" s="941">
        <v>1.51</v>
      </c>
      <c r="J165" s="941">
        <v>8.4</v>
      </c>
    </row>
    <row r="166" spans="1:10" s="942" customFormat="1" ht="12" customHeight="1">
      <c r="A166" s="876" t="s">
        <v>742</v>
      </c>
      <c r="B166" s="1333">
        <v>5.73</v>
      </c>
      <c r="C166" s="951">
        <v>-9.11</v>
      </c>
      <c r="D166" s="941">
        <v>-0.26</v>
      </c>
      <c r="E166" s="941">
        <v>4.0599999999999996</v>
      </c>
      <c r="F166" s="941">
        <v>1.39</v>
      </c>
      <c r="G166" s="941">
        <v>-0.2</v>
      </c>
      <c r="H166" s="941">
        <v>4.0599999999999996</v>
      </c>
      <c r="I166" s="941">
        <v>0.21</v>
      </c>
      <c r="J166" s="941">
        <v>8.24</v>
      </c>
    </row>
    <row r="167" spans="1:10" s="896" customFormat="1" ht="12" customHeight="1">
      <c r="A167" s="876" t="s">
        <v>743</v>
      </c>
      <c r="B167" s="1333">
        <v>0.35</v>
      </c>
      <c r="C167" s="951">
        <v>0.88</v>
      </c>
      <c r="D167" s="941">
        <v>-0.57999999999999996</v>
      </c>
      <c r="E167" s="941">
        <v>0.15</v>
      </c>
      <c r="F167" s="941">
        <v>2.74</v>
      </c>
      <c r="G167" s="941">
        <v>1.22</v>
      </c>
      <c r="H167" s="941">
        <v>2.35</v>
      </c>
      <c r="I167" s="941">
        <v>1.71</v>
      </c>
      <c r="J167" s="941">
        <v>1.32</v>
      </c>
    </row>
    <row r="168" spans="1:10" s="896" customFormat="1" ht="12" customHeight="1">
      <c r="A168" s="876" t="s">
        <v>744</v>
      </c>
      <c r="B168" s="1333">
        <v>0.74</v>
      </c>
      <c r="C168" s="951">
        <v>0.56999999999999995</v>
      </c>
      <c r="D168" s="941">
        <v>-1.48</v>
      </c>
      <c r="E168" s="941">
        <v>1.64</v>
      </c>
      <c r="F168" s="941">
        <v>1.7</v>
      </c>
      <c r="G168" s="941">
        <v>1.24</v>
      </c>
      <c r="H168" s="941">
        <v>1.9</v>
      </c>
      <c r="I168" s="941">
        <v>1.7</v>
      </c>
      <c r="J168" s="941">
        <v>0.67</v>
      </c>
    </row>
    <row r="169" spans="1:10" s="896" customFormat="1" ht="12" customHeight="1">
      <c r="A169" s="876" t="s">
        <v>745</v>
      </c>
      <c r="B169" s="1333">
        <v>0.37</v>
      </c>
      <c r="C169" s="951">
        <v>-0.03</v>
      </c>
      <c r="D169" s="941">
        <v>0.39</v>
      </c>
      <c r="E169" s="941">
        <v>0.37</v>
      </c>
      <c r="F169" s="941">
        <v>0.46</v>
      </c>
      <c r="G169" s="941">
        <v>0.53</v>
      </c>
      <c r="H169" s="941">
        <v>0.53</v>
      </c>
      <c r="I169" s="941">
        <v>0.52</v>
      </c>
      <c r="J169" s="941">
        <v>0.49</v>
      </c>
    </row>
    <row r="170" spans="1:10" s="896" customFormat="1" ht="12" customHeight="1">
      <c r="A170" s="876" t="s">
        <v>746</v>
      </c>
      <c r="B170" s="1333">
        <v>1.1999999999999997</v>
      </c>
      <c r="C170" s="951">
        <v>1.1800000000000002</v>
      </c>
      <c r="D170" s="941">
        <v>1.1299999999999999</v>
      </c>
      <c r="E170" s="941">
        <v>1.17</v>
      </c>
      <c r="F170" s="941">
        <v>1.1900000000000004</v>
      </c>
      <c r="G170" s="941">
        <v>1.2399999999999998</v>
      </c>
      <c r="H170" s="941">
        <v>1.19</v>
      </c>
      <c r="I170" s="941">
        <v>1.1200000000000001</v>
      </c>
      <c r="J170" s="941">
        <v>1.26</v>
      </c>
    </row>
    <row r="171" spans="1:10" s="896" customFormat="1" ht="12" customHeight="1">
      <c r="A171" s="885" t="s">
        <v>747</v>
      </c>
      <c r="B171" s="1333">
        <v>6.6999999999999993</v>
      </c>
      <c r="C171" s="951">
        <v>2.9</v>
      </c>
      <c r="D171" s="941">
        <v>2.5</v>
      </c>
      <c r="E171" s="941">
        <v>1.4</v>
      </c>
      <c r="F171" s="941">
        <v>2.6000000000000005</v>
      </c>
      <c r="G171" s="941">
        <v>1.8999999999999997</v>
      </c>
      <c r="H171" s="943">
        <v>1.7</v>
      </c>
      <c r="I171" s="943">
        <v>1.2</v>
      </c>
      <c r="J171" s="943">
        <v>1.4999999999999996</v>
      </c>
    </row>
    <row r="172" spans="1:10" s="896" customFormat="1" ht="12" customHeight="1">
      <c r="A172" s="2361" t="s">
        <v>748</v>
      </c>
      <c r="B172" s="1334">
        <v>2.19</v>
      </c>
      <c r="C172" s="1700">
        <v>0.21</v>
      </c>
      <c r="D172" s="944">
        <v>0.89</v>
      </c>
      <c r="E172" s="944">
        <v>1.31</v>
      </c>
      <c r="F172" s="944">
        <v>1.31</v>
      </c>
      <c r="G172" s="944">
        <v>1.1200000000000001</v>
      </c>
      <c r="H172" s="944">
        <v>1.73</v>
      </c>
      <c r="I172" s="944">
        <v>1.18</v>
      </c>
      <c r="J172" s="944">
        <v>1.46</v>
      </c>
    </row>
    <row r="173" spans="1:10" s="896" customFormat="1" ht="12" customHeight="1">
      <c r="A173" s="876" t="s">
        <v>1127</v>
      </c>
      <c r="B173" s="1333">
        <v>2.27</v>
      </c>
      <c r="C173" s="951">
        <v>0.64</v>
      </c>
      <c r="D173" s="941">
        <v>1.2</v>
      </c>
      <c r="E173" s="941">
        <v>0.86</v>
      </c>
      <c r="F173" s="941">
        <v>0.97</v>
      </c>
      <c r="G173" s="941">
        <v>1.06</v>
      </c>
      <c r="H173" s="941">
        <v>1.61</v>
      </c>
      <c r="I173" s="941">
        <v>1.66</v>
      </c>
      <c r="J173" s="941">
        <v>1.26</v>
      </c>
    </row>
    <row r="174" spans="1:10" s="896" customFormat="1" ht="12" customHeight="1">
      <c r="A174" s="876" t="s">
        <v>749</v>
      </c>
      <c r="B174" s="1333">
        <v>9.18</v>
      </c>
      <c r="C174" s="951">
        <v>0.83</v>
      </c>
      <c r="D174" s="941">
        <v>3.6</v>
      </c>
      <c r="E174" s="941">
        <v>5.4</v>
      </c>
      <c r="F174" s="941">
        <v>5.4</v>
      </c>
      <c r="G174" s="941">
        <v>4.5999999999999996</v>
      </c>
      <c r="H174" s="941">
        <v>7.2</v>
      </c>
      <c r="I174" s="941">
        <v>4.8</v>
      </c>
      <c r="J174" s="941">
        <v>6.03</v>
      </c>
    </row>
    <row r="175" spans="1:10" s="896" customFormat="1" ht="5.25" customHeight="1">
      <c r="A175" s="2362"/>
      <c r="B175" s="1335"/>
      <c r="C175" s="1701"/>
      <c r="D175" s="945"/>
      <c r="E175" s="945"/>
      <c r="F175" s="945"/>
      <c r="G175" s="945"/>
      <c r="H175" s="945"/>
      <c r="I175" s="945"/>
      <c r="J175" s="945"/>
    </row>
    <row r="176" spans="1:10" s="896" customFormat="1" ht="12" customHeight="1">
      <c r="A176" s="2363" t="s">
        <v>750</v>
      </c>
      <c r="B176" s="1333"/>
      <c r="C176" s="951"/>
      <c r="D176" s="941"/>
      <c r="E176" s="941"/>
      <c r="F176" s="941"/>
      <c r="G176" s="941"/>
      <c r="H176" s="941"/>
      <c r="I176" s="941"/>
      <c r="J176" s="941"/>
    </row>
    <row r="177" spans="1:10" s="896" customFormat="1" ht="12" customHeight="1">
      <c r="A177" s="885" t="s">
        <v>751</v>
      </c>
      <c r="B177" s="1336">
        <v>0.52</v>
      </c>
      <c r="C177" s="1702">
        <v>-0.04</v>
      </c>
      <c r="D177" s="943">
        <v>0.91</v>
      </c>
      <c r="E177" s="943">
        <v>1.1499999999999999</v>
      </c>
      <c r="F177" s="943">
        <v>0.37</v>
      </c>
      <c r="G177" s="943">
        <v>0.87</v>
      </c>
      <c r="H177" s="943">
        <v>1.04</v>
      </c>
      <c r="I177" s="943">
        <v>1.04</v>
      </c>
      <c r="J177" s="943">
        <v>0.93</v>
      </c>
    </row>
    <row r="178" spans="1:10" s="949" customFormat="1" ht="9" customHeight="1">
      <c r="A178" s="946"/>
      <c r="B178" s="947"/>
      <c r="C178" s="947"/>
      <c r="D178" s="947"/>
      <c r="E178" s="947"/>
      <c r="F178" s="947"/>
      <c r="G178" s="947"/>
      <c r="H178" s="948"/>
      <c r="I178" s="947"/>
      <c r="J178" s="947"/>
    </row>
    <row r="179" spans="1:10" s="896" customFormat="1" ht="12" customHeight="1">
      <c r="A179" s="890" t="s">
        <v>752</v>
      </c>
      <c r="B179" s="950"/>
      <c r="C179" s="950"/>
      <c r="D179" s="950"/>
      <c r="E179" s="950"/>
      <c r="F179" s="950"/>
      <c r="G179" s="950"/>
      <c r="H179" s="950"/>
      <c r="I179" s="950"/>
      <c r="J179" s="950"/>
    </row>
    <row r="180" spans="1:10" s="896" customFormat="1" ht="12" customHeight="1">
      <c r="A180" s="2362" t="s">
        <v>753</v>
      </c>
      <c r="B180" s="1335">
        <v>2.54</v>
      </c>
      <c r="C180" s="1701">
        <v>0.49</v>
      </c>
      <c r="D180" s="945">
        <v>1.1499999999999999</v>
      </c>
      <c r="E180" s="945">
        <v>1</v>
      </c>
      <c r="F180" s="945">
        <v>1.06</v>
      </c>
      <c r="G180" s="945">
        <v>0.97</v>
      </c>
      <c r="H180" s="945">
        <v>1.55</v>
      </c>
      <c r="I180" s="945">
        <v>1.6</v>
      </c>
      <c r="J180" s="945">
        <v>1.34</v>
      </c>
    </row>
    <row r="181" spans="1:10" s="896" customFormat="1" ht="5.25" customHeight="1">
      <c r="A181" s="876"/>
      <c r="B181" s="1333"/>
      <c r="C181" s="951"/>
      <c r="D181" s="941"/>
      <c r="E181" s="941"/>
      <c r="F181" s="941"/>
      <c r="G181" s="941"/>
      <c r="H181" s="941"/>
      <c r="I181" s="941"/>
      <c r="J181" s="941"/>
    </row>
    <row r="182" spans="1:10" s="896" customFormat="1" ht="12" customHeight="1">
      <c r="A182" s="876" t="s">
        <v>754</v>
      </c>
      <c r="B182" s="1333"/>
      <c r="C182" s="951"/>
      <c r="D182" s="941"/>
      <c r="E182" s="941"/>
      <c r="F182" s="951"/>
      <c r="G182" s="951"/>
      <c r="H182" s="951">
        <v>1.8</v>
      </c>
      <c r="I182" s="951">
        <v>1.69</v>
      </c>
      <c r="J182" s="951"/>
    </row>
    <row r="183" spans="1:10" s="896" customFormat="1" ht="12" customHeight="1">
      <c r="A183" s="876" t="s">
        <v>1319</v>
      </c>
      <c r="B183" s="1333">
        <v>1.65</v>
      </c>
      <c r="C183" s="951">
        <v>0.83</v>
      </c>
      <c r="D183" s="951">
        <v>1.21</v>
      </c>
      <c r="E183" s="951">
        <v>0.7</v>
      </c>
      <c r="F183" s="951">
        <v>0.75</v>
      </c>
      <c r="G183" s="951">
        <v>1.1200000000000001</v>
      </c>
      <c r="H183" s="951"/>
      <c r="I183" s="951"/>
      <c r="J183" s="951"/>
    </row>
    <row r="184" spans="1:10" s="896" customFormat="1" ht="12" customHeight="1">
      <c r="A184" s="876" t="s">
        <v>1320</v>
      </c>
      <c r="B184" s="1333">
        <v>2.4700000000000002</v>
      </c>
      <c r="C184" s="951">
        <v>0.75</v>
      </c>
      <c r="D184" s="951">
        <v>1.33</v>
      </c>
      <c r="E184" s="951">
        <v>0.91</v>
      </c>
      <c r="F184" s="951">
        <v>0.93</v>
      </c>
      <c r="G184" s="951">
        <v>1.17</v>
      </c>
      <c r="H184" s="951"/>
      <c r="I184" s="951"/>
      <c r="J184" s="951"/>
    </row>
    <row r="185" spans="1:10" s="896" customFormat="1" ht="12" customHeight="1">
      <c r="A185" s="2364" t="s">
        <v>755</v>
      </c>
      <c r="B185" s="1333"/>
      <c r="C185" s="951"/>
      <c r="D185" s="941"/>
      <c r="E185" s="941"/>
      <c r="F185" s="941"/>
      <c r="G185" s="941"/>
      <c r="H185" s="941"/>
      <c r="I185" s="941"/>
      <c r="J185" s="941">
        <v>0.82</v>
      </c>
    </row>
    <row r="186" spans="1:10" s="896" customFormat="1" ht="12" customHeight="1">
      <c r="A186" s="2364" t="s">
        <v>756</v>
      </c>
      <c r="B186" s="1333"/>
      <c r="C186" s="951"/>
      <c r="D186" s="941"/>
      <c r="E186" s="941"/>
      <c r="F186" s="941"/>
      <c r="G186" s="941"/>
      <c r="H186" s="941"/>
      <c r="I186" s="941"/>
      <c r="J186" s="941">
        <v>0.9</v>
      </c>
    </row>
    <row r="187" spans="1:10" s="896" customFormat="1" ht="12" customHeight="1">
      <c r="A187" s="2364" t="s">
        <v>757</v>
      </c>
      <c r="B187" s="1333"/>
      <c r="C187" s="951"/>
      <c r="D187" s="941"/>
      <c r="E187" s="941"/>
      <c r="F187" s="941"/>
      <c r="G187" s="941"/>
      <c r="H187" s="941"/>
      <c r="I187" s="941"/>
      <c r="J187" s="941">
        <v>0.97</v>
      </c>
    </row>
    <row r="188" spans="1:10" s="896" customFormat="1" ht="5.25" customHeight="1">
      <c r="A188" s="876"/>
      <c r="B188" s="1333"/>
      <c r="C188" s="951"/>
      <c r="D188" s="941"/>
      <c r="E188" s="941"/>
      <c r="F188" s="941"/>
      <c r="G188" s="941"/>
      <c r="H188" s="941"/>
      <c r="I188" s="941"/>
      <c r="J188" s="941"/>
    </row>
    <row r="189" spans="1:10" s="896" customFormat="1" ht="12" customHeight="1">
      <c r="A189" s="876" t="s">
        <v>758</v>
      </c>
      <c r="B189" s="1333"/>
      <c r="C189" s="951"/>
      <c r="D189" s="941"/>
      <c r="E189" s="941"/>
      <c r="F189" s="941"/>
      <c r="G189" s="941"/>
      <c r="H189" s="941"/>
      <c r="I189" s="941"/>
      <c r="J189" s="941"/>
    </row>
    <row r="190" spans="1:10" s="896" customFormat="1" ht="12" customHeight="1">
      <c r="A190" s="2365" t="s">
        <v>759</v>
      </c>
      <c r="B190" s="1333">
        <v>2.11</v>
      </c>
      <c r="C190" s="951">
        <v>0.76</v>
      </c>
      <c r="D190" s="941">
        <v>1.17</v>
      </c>
      <c r="E190" s="941">
        <v>0.65</v>
      </c>
      <c r="F190" s="941">
        <v>0.86</v>
      </c>
      <c r="G190" s="941">
        <v>1.08</v>
      </c>
      <c r="H190" s="941">
        <v>1.69</v>
      </c>
      <c r="I190" s="941">
        <v>1.52</v>
      </c>
      <c r="J190" s="941">
        <v>0.89</v>
      </c>
    </row>
    <row r="191" spans="1:10" s="896" customFormat="1" ht="12" customHeight="1">
      <c r="A191" s="2365" t="s">
        <v>760</v>
      </c>
      <c r="B191" s="1333">
        <v>2.15</v>
      </c>
      <c r="C191" s="951">
        <v>0.62</v>
      </c>
      <c r="D191" s="941">
        <v>1.1599999999999999</v>
      </c>
      <c r="E191" s="941">
        <v>0.69</v>
      </c>
      <c r="F191" s="941">
        <v>0.86</v>
      </c>
      <c r="G191" s="941">
        <v>1.06</v>
      </c>
      <c r="H191" s="941">
        <v>1.73</v>
      </c>
      <c r="I191" s="941">
        <v>1.55</v>
      </c>
      <c r="J191" s="941">
        <v>0.98</v>
      </c>
    </row>
    <row r="192" spans="1:10" s="896" customFormat="1" ht="5.25" customHeight="1">
      <c r="A192" s="876"/>
      <c r="B192" s="1333"/>
      <c r="C192" s="951"/>
      <c r="D192" s="941"/>
      <c r="E192" s="941"/>
      <c r="F192" s="941"/>
      <c r="G192" s="941"/>
      <c r="H192" s="941"/>
      <c r="I192" s="941"/>
      <c r="J192" s="941"/>
    </row>
    <row r="193" spans="1:11" s="896" customFormat="1" ht="12" customHeight="1">
      <c r="A193" s="876" t="s">
        <v>761</v>
      </c>
      <c r="B193" s="1333">
        <v>2.35</v>
      </c>
      <c r="C193" s="951">
        <v>0.28000000000000003</v>
      </c>
      <c r="D193" s="941">
        <v>1.06</v>
      </c>
      <c r="E193" s="941">
        <v>1.05</v>
      </c>
      <c r="F193" s="941">
        <v>1.23</v>
      </c>
      <c r="G193" s="951">
        <v>1.01</v>
      </c>
      <c r="H193" s="951">
        <v>1.73</v>
      </c>
      <c r="I193" s="951">
        <v>1.82</v>
      </c>
      <c r="J193" s="951">
        <v>1.37</v>
      </c>
    </row>
    <row r="194" spans="1:11" s="896" customFormat="1" ht="5.25" customHeight="1">
      <c r="A194" s="876"/>
      <c r="B194" s="1333"/>
      <c r="C194" s="951"/>
      <c r="D194" s="941"/>
      <c r="E194" s="941"/>
      <c r="F194" s="941"/>
      <c r="G194" s="941"/>
      <c r="H194" s="941"/>
      <c r="I194" s="941"/>
      <c r="J194" s="941"/>
    </row>
    <row r="195" spans="1:11" s="896" customFormat="1" ht="12" customHeight="1">
      <c r="A195" s="876" t="s">
        <v>1138</v>
      </c>
      <c r="B195" s="1333">
        <v>1.74</v>
      </c>
      <c r="C195" s="951">
        <v>1.03</v>
      </c>
      <c r="D195" s="951">
        <v>1.0900000000000001</v>
      </c>
      <c r="E195" s="951">
        <v>0.81</v>
      </c>
      <c r="F195" s="951">
        <v>1.01</v>
      </c>
      <c r="G195" s="951">
        <v>0.99</v>
      </c>
      <c r="H195" s="951">
        <v>1.25</v>
      </c>
      <c r="I195" s="951">
        <v>1.83</v>
      </c>
      <c r="J195" s="951"/>
    </row>
    <row r="196" spans="1:11" s="896" customFormat="1" ht="12" customHeight="1">
      <c r="A196" s="876" t="s">
        <v>792</v>
      </c>
      <c r="B196" s="1333">
        <v>0.98</v>
      </c>
      <c r="C196" s="951">
        <v>0.73</v>
      </c>
      <c r="D196" s="951">
        <v>0.68</v>
      </c>
      <c r="E196" s="951">
        <v>0.7</v>
      </c>
      <c r="F196" s="951">
        <v>0.84</v>
      </c>
      <c r="G196" s="951">
        <v>0.83</v>
      </c>
      <c r="H196" s="951">
        <v>0.79</v>
      </c>
      <c r="I196" s="951">
        <v>2.1</v>
      </c>
      <c r="J196" s="951"/>
    </row>
    <row r="197" spans="1:11" s="896" customFormat="1" ht="12" customHeight="1">
      <c r="A197" s="876" t="s">
        <v>762</v>
      </c>
      <c r="B197" s="1333">
        <v>2.06</v>
      </c>
      <c r="C197" s="951">
        <v>0.94</v>
      </c>
      <c r="D197" s="941">
        <v>0.79</v>
      </c>
      <c r="E197" s="941">
        <v>1.1499999999999999</v>
      </c>
      <c r="F197" s="941">
        <v>1.28</v>
      </c>
      <c r="G197" s="941">
        <v>0.86</v>
      </c>
      <c r="H197" s="941">
        <v>1.03</v>
      </c>
      <c r="I197" s="941">
        <v>1.79</v>
      </c>
      <c r="J197" s="941">
        <v>2.2799999999999998</v>
      </c>
    </row>
    <row r="198" spans="1:11" s="896" customFormat="1" ht="12" customHeight="1">
      <c r="A198" s="2366" t="s">
        <v>763</v>
      </c>
      <c r="B198" s="1337">
        <v>2.27</v>
      </c>
      <c r="C198" s="1703">
        <v>0.64</v>
      </c>
      <c r="D198" s="952">
        <v>1.2</v>
      </c>
      <c r="E198" s="952">
        <v>0.86</v>
      </c>
      <c r="F198" s="952">
        <v>0.97</v>
      </c>
      <c r="G198" s="952">
        <v>1.06</v>
      </c>
      <c r="H198" s="952">
        <v>1.61</v>
      </c>
      <c r="I198" s="952">
        <v>1.66</v>
      </c>
      <c r="J198" s="952">
        <v>1.26</v>
      </c>
    </row>
    <row r="199" spans="1:11" s="896" customFormat="1" ht="7.5" customHeight="1">
      <c r="A199" s="949"/>
      <c r="B199" s="897"/>
      <c r="E199" s="897"/>
      <c r="H199" s="897"/>
    </row>
    <row r="200" spans="1:11" ht="12.75">
      <c r="A200" s="2528" t="s">
        <v>764</v>
      </c>
      <c r="B200" s="2528"/>
      <c r="C200" s="2528"/>
      <c r="D200" s="2528"/>
      <c r="E200" s="2528"/>
      <c r="F200" s="2528"/>
      <c r="G200" s="2528"/>
      <c r="H200" s="2528"/>
      <c r="I200" s="2528"/>
      <c r="J200" s="2528"/>
    </row>
    <row r="201" spans="1:11" ht="12.75" customHeight="1">
      <c r="A201" s="2528" t="s">
        <v>765</v>
      </c>
      <c r="B201" s="2528"/>
      <c r="C201" s="2528"/>
      <c r="D201" s="2528"/>
      <c r="E201" s="2528"/>
      <c r="F201" s="2528"/>
      <c r="G201" s="2528"/>
      <c r="H201" s="2528"/>
      <c r="I201" s="2528"/>
      <c r="J201" s="2528"/>
    </row>
    <row r="202" spans="1:11" ht="12.75" customHeight="1">
      <c r="A202" s="2528" t="s">
        <v>766</v>
      </c>
      <c r="B202" s="2528"/>
      <c r="C202" s="2528"/>
      <c r="D202" s="2528"/>
      <c r="E202" s="2528"/>
      <c r="F202" s="2528"/>
      <c r="G202" s="2528"/>
      <c r="H202" s="2528"/>
      <c r="I202" s="2528"/>
      <c r="J202" s="2528"/>
    </row>
    <row r="203" spans="1:11" s="841" customFormat="1" ht="12.75">
      <c r="A203" s="2682" t="s">
        <v>1128</v>
      </c>
      <c r="B203" s="2682"/>
      <c r="C203" s="2682"/>
      <c r="D203" s="2682"/>
      <c r="E203" s="2682"/>
      <c r="F203" s="2682"/>
      <c r="G203" s="2682"/>
      <c r="H203" s="2682"/>
      <c r="I203" s="2682"/>
      <c r="J203" s="2682"/>
    </row>
    <row r="204" spans="1:11" s="1995" customFormat="1" ht="22.5" customHeight="1">
      <c r="A204" s="2367"/>
      <c r="J204" s="1996"/>
      <c r="K204" s="784"/>
    </row>
    <row r="205" spans="1:11" s="584" customFormat="1" ht="33.75" customHeight="1">
      <c r="A205" s="2673" t="s">
        <v>1833</v>
      </c>
      <c r="B205" s="2673"/>
      <c r="C205" s="2673"/>
      <c r="D205" s="2673"/>
      <c r="E205" s="2673"/>
      <c r="F205" s="2673"/>
      <c r="G205" s="2673"/>
      <c r="H205" s="2673"/>
      <c r="I205" s="2673"/>
      <c r="J205" s="2673"/>
    </row>
    <row r="206" spans="1:11" s="583" customFormat="1" ht="12" customHeight="1"/>
    <row r="207" spans="1:11" s="955" customFormat="1" ht="9" customHeight="1">
      <c r="A207" s="2368"/>
      <c r="B207" s="953"/>
      <c r="C207" s="953" t="s">
        <v>767</v>
      </c>
      <c r="D207" s="954"/>
      <c r="E207" s="954" t="s">
        <v>768</v>
      </c>
      <c r="F207" s="953" t="s">
        <v>769</v>
      </c>
      <c r="G207" s="953" t="s">
        <v>770</v>
      </c>
      <c r="H207" s="953" t="s">
        <v>365</v>
      </c>
      <c r="I207" s="953"/>
      <c r="J207" s="953"/>
      <c r="K207" s="953"/>
    </row>
    <row r="208" spans="1:11" s="955" customFormat="1" ht="9" customHeight="1">
      <c r="A208" s="2368"/>
      <c r="B208" s="956" t="s">
        <v>767</v>
      </c>
      <c r="C208" s="956" t="s">
        <v>771</v>
      </c>
      <c r="D208" s="957" t="s">
        <v>768</v>
      </c>
      <c r="E208" s="956" t="s">
        <v>771</v>
      </c>
      <c r="F208" s="956" t="s">
        <v>772</v>
      </c>
      <c r="G208" s="956" t="s">
        <v>773</v>
      </c>
      <c r="H208" s="956" t="s">
        <v>1937</v>
      </c>
      <c r="I208" s="956" t="s">
        <v>774</v>
      </c>
      <c r="J208" s="956"/>
      <c r="K208" s="956"/>
    </row>
    <row r="209" spans="1:12" s="959" customFormat="1" ht="9" customHeight="1">
      <c r="A209" s="2369" t="s">
        <v>1</v>
      </c>
      <c r="B209" s="958" t="s">
        <v>775</v>
      </c>
      <c r="C209" s="958" t="s">
        <v>776</v>
      </c>
      <c r="D209" s="958" t="s">
        <v>775</v>
      </c>
      <c r="E209" s="958" t="s">
        <v>324</v>
      </c>
      <c r="F209" s="958" t="s">
        <v>777</v>
      </c>
      <c r="G209" s="958" t="s">
        <v>778</v>
      </c>
      <c r="H209" s="958" t="s">
        <v>1938</v>
      </c>
      <c r="I209" s="958" t="s">
        <v>779</v>
      </c>
      <c r="J209" s="958" t="s">
        <v>15</v>
      </c>
      <c r="K209" s="958" t="s">
        <v>271</v>
      </c>
    </row>
    <row r="210" spans="1:12" s="962" customFormat="1" ht="12" customHeight="1">
      <c r="A210" s="960" t="s">
        <v>1274</v>
      </c>
      <c r="B210" s="961"/>
      <c r="C210" s="961"/>
      <c r="D210" s="961"/>
      <c r="E210" s="961"/>
      <c r="F210" s="961"/>
      <c r="G210" s="961"/>
      <c r="H210" s="961"/>
      <c r="I210" s="961"/>
      <c r="J210" s="961"/>
      <c r="K210" s="961"/>
    </row>
    <row r="211" spans="1:12" s="962" customFormat="1" ht="12" customHeight="1">
      <c r="A211" s="2370" t="s">
        <v>755</v>
      </c>
      <c r="B211" s="963">
        <v>9</v>
      </c>
      <c r="C211" s="963">
        <v>254</v>
      </c>
      <c r="D211" s="963">
        <v>205</v>
      </c>
      <c r="E211" s="963">
        <v>32</v>
      </c>
      <c r="F211" s="963">
        <v>939</v>
      </c>
      <c r="G211" s="963">
        <v>1197</v>
      </c>
      <c r="H211" s="963">
        <v>652</v>
      </c>
      <c r="I211" s="963">
        <v>363</v>
      </c>
      <c r="J211" s="963">
        <v>11</v>
      </c>
      <c r="K211" s="963">
        <v>3662</v>
      </c>
      <c r="L211" s="1512"/>
    </row>
    <row r="212" spans="1:12" s="962" customFormat="1" ht="12" customHeight="1">
      <c r="A212" s="2370" t="s">
        <v>756</v>
      </c>
      <c r="B212" s="963">
        <v>181</v>
      </c>
      <c r="C212" s="963">
        <v>4384</v>
      </c>
      <c r="D212" s="963">
        <v>3058</v>
      </c>
      <c r="E212" s="963">
        <v>479</v>
      </c>
      <c r="F212" s="963">
        <v>13291</v>
      </c>
      <c r="G212" s="963">
        <v>17876</v>
      </c>
      <c r="H212" s="963">
        <v>9859</v>
      </c>
      <c r="I212" s="963">
        <v>5389</v>
      </c>
      <c r="J212" s="963">
        <v>164</v>
      </c>
      <c r="K212" s="963">
        <v>54681</v>
      </c>
      <c r="L212" s="1512"/>
    </row>
    <row r="213" spans="1:12" s="962" customFormat="1" ht="12" customHeight="1">
      <c r="A213" s="917" t="s">
        <v>761</v>
      </c>
      <c r="B213" s="963">
        <v>136</v>
      </c>
      <c r="C213" s="963">
        <v>1836</v>
      </c>
      <c r="D213" s="963">
        <v>1867</v>
      </c>
      <c r="E213" s="963">
        <v>540</v>
      </c>
      <c r="F213" s="963">
        <v>5195</v>
      </c>
      <c r="G213" s="963">
        <v>4752</v>
      </c>
      <c r="H213" s="963">
        <v>0</v>
      </c>
      <c r="I213" s="963">
        <v>1536</v>
      </c>
      <c r="J213" s="963">
        <v>91</v>
      </c>
      <c r="K213" s="963">
        <v>15953</v>
      </c>
      <c r="L213" s="1512"/>
    </row>
    <row r="214" spans="1:12" s="962" customFormat="1" ht="12" customHeight="1">
      <c r="A214" s="917" t="s">
        <v>762</v>
      </c>
      <c r="B214" s="963">
        <v>0</v>
      </c>
      <c r="C214" s="963">
        <v>0</v>
      </c>
      <c r="D214" s="963">
        <v>268</v>
      </c>
      <c r="E214" s="963">
        <v>142</v>
      </c>
      <c r="F214" s="963">
        <v>1447</v>
      </c>
      <c r="G214" s="963">
        <v>624</v>
      </c>
      <c r="H214" s="963">
        <v>0</v>
      </c>
      <c r="I214" s="963">
        <v>159</v>
      </c>
      <c r="J214" s="963">
        <v>0</v>
      </c>
      <c r="K214" s="963">
        <v>2640</v>
      </c>
      <c r="L214" s="1512"/>
    </row>
    <row r="215" spans="1:12" s="962" customFormat="1" ht="12" customHeight="1">
      <c r="A215" s="917" t="s">
        <v>1319</v>
      </c>
      <c r="B215" s="963">
        <v>33</v>
      </c>
      <c r="C215" s="963">
        <v>907</v>
      </c>
      <c r="D215" s="963">
        <v>759</v>
      </c>
      <c r="E215" s="963">
        <v>119</v>
      </c>
      <c r="F215" s="963">
        <v>1701</v>
      </c>
      <c r="G215" s="963">
        <v>6883.4</v>
      </c>
      <c r="H215" s="963">
        <v>2264</v>
      </c>
      <c r="I215" s="963">
        <v>872</v>
      </c>
      <c r="J215" s="963">
        <v>41</v>
      </c>
      <c r="K215" s="963">
        <v>13579.4</v>
      </c>
      <c r="L215" s="1512"/>
    </row>
    <row r="216" spans="1:12" s="962" customFormat="1" ht="12" customHeight="1">
      <c r="A216" s="917" t="s">
        <v>1320</v>
      </c>
      <c r="B216" s="963">
        <v>393</v>
      </c>
      <c r="C216" s="963">
        <v>6909</v>
      </c>
      <c r="D216" s="963">
        <v>4202</v>
      </c>
      <c r="E216" s="963">
        <v>659</v>
      </c>
      <c r="F216" s="963">
        <v>4986</v>
      </c>
      <c r="G216" s="963">
        <v>38084</v>
      </c>
      <c r="H216" s="963">
        <v>11602.4</v>
      </c>
      <c r="I216" s="963">
        <v>8079</v>
      </c>
      <c r="J216" s="963">
        <v>226</v>
      </c>
      <c r="K216" s="963">
        <v>75140.399999999994</v>
      </c>
      <c r="L216" s="1512"/>
    </row>
    <row r="217" spans="1:12" s="962" customFormat="1" ht="12" customHeight="1">
      <c r="A217" s="917" t="s">
        <v>1138</v>
      </c>
      <c r="B217" s="963">
        <v>6</v>
      </c>
      <c r="C217" s="963">
        <v>162</v>
      </c>
      <c r="D217" s="963">
        <v>365</v>
      </c>
      <c r="E217" s="963">
        <v>122</v>
      </c>
      <c r="F217" s="963">
        <v>1618</v>
      </c>
      <c r="G217" s="963">
        <v>865</v>
      </c>
      <c r="H217" s="963">
        <v>0</v>
      </c>
      <c r="I217" s="963">
        <v>258</v>
      </c>
      <c r="J217" s="963">
        <v>14</v>
      </c>
      <c r="K217" s="963">
        <v>3410</v>
      </c>
      <c r="L217" s="1512"/>
    </row>
    <row r="218" spans="1:12" s="962" customFormat="1" ht="12" customHeight="1">
      <c r="A218" s="917" t="s">
        <v>792</v>
      </c>
      <c r="B218" s="963">
        <v>0</v>
      </c>
      <c r="C218" s="963">
        <v>0</v>
      </c>
      <c r="D218" s="963">
        <v>0</v>
      </c>
      <c r="E218" s="963">
        <v>0</v>
      </c>
      <c r="F218" s="963">
        <v>2276</v>
      </c>
      <c r="G218" s="963">
        <v>1045</v>
      </c>
      <c r="H218" s="963">
        <v>0</v>
      </c>
      <c r="I218" s="963">
        <v>113.4</v>
      </c>
      <c r="J218" s="963">
        <v>1</v>
      </c>
      <c r="K218" s="963">
        <v>3435.4</v>
      </c>
      <c r="L218" s="1512"/>
    </row>
    <row r="219" spans="1:12" s="962" customFormat="1" ht="12" customHeight="1">
      <c r="A219" s="917" t="s">
        <v>753</v>
      </c>
      <c r="B219" s="963">
        <v>229</v>
      </c>
      <c r="C219" s="963">
        <v>3777</v>
      </c>
      <c r="D219" s="963">
        <v>4891</v>
      </c>
      <c r="E219" s="963">
        <v>2174</v>
      </c>
      <c r="F219" s="963">
        <v>8815</v>
      </c>
      <c r="G219" s="963">
        <v>13168</v>
      </c>
      <c r="H219" s="963">
        <v>0</v>
      </c>
      <c r="I219" s="963">
        <v>3430</v>
      </c>
      <c r="J219" s="963">
        <v>7.4</v>
      </c>
      <c r="K219" s="963">
        <v>36491.4</v>
      </c>
      <c r="L219" s="1512"/>
    </row>
    <row r="220" spans="1:12" s="962" customFormat="1" ht="12" customHeight="1">
      <c r="A220" s="1085" t="s">
        <v>780</v>
      </c>
      <c r="B220" s="961">
        <v>987</v>
      </c>
      <c r="C220" s="961">
        <v>18229</v>
      </c>
      <c r="D220" s="961">
        <v>15615</v>
      </c>
      <c r="E220" s="961">
        <v>4267</v>
      </c>
      <c r="F220" s="961">
        <v>40268</v>
      </c>
      <c r="G220" s="961">
        <v>84494.399999999994</v>
      </c>
      <c r="H220" s="961">
        <v>24377.4</v>
      </c>
      <c r="I220" s="961">
        <v>20199.400000000001</v>
      </c>
      <c r="J220" s="961">
        <v>555.4</v>
      </c>
      <c r="K220" s="961">
        <v>208992.59999999998</v>
      </c>
      <c r="L220" s="1512"/>
    </row>
    <row r="221" spans="1:12" s="962" customFormat="1" ht="12" customHeight="1">
      <c r="A221" s="917" t="s">
        <v>781</v>
      </c>
      <c r="B221" s="963">
        <v>977</v>
      </c>
      <c r="C221" s="963">
        <v>4</v>
      </c>
      <c r="D221" s="963"/>
      <c r="E221" s="963"/>
      <c r="F221" s="963">
        <v>22014</v>
      </c>
      <c r="G221" s="963">
        <v>3109</v>
      </c>
      <c r="H221" s="963">
        <v>1158</v>
      </c>
      <c r="I221" s="963">
        <v>6</v>
      </c>
      <c r="J221" s="963">
        <v>445</v>
      </c>
      <c r="K221" s="963">
        <v>27713</v>
      </c>
      <c r="L221" s="1512"/>
    </row>
    <row r="222" spans="1:12" s="965" customFormat="1" ht="12" customHeight="1">
      <c r="A222" s="931" t="s">
        <v>51</v>
      </c>
      <c r="B222" s="964">
        <v>1964</v>
      </c>
      <c r="C222" s="964">
        <v>18233</v>
      </c>
      <c r="D222" s="964">
        <v>15615</v>
      </c>
      <c r="E222" s="964">
        <v>4267</v>
      </c>
      <c r="F222" s="964">
        <v>62282</v>
      </c>
      <c r="G222" s="964">
        <v>87603.4</v>
      </c>
      <c r="H222" s="964">
        <v>25535.4</v>
      </c>
      <c r="I222" s="964">
        <v>20205.400000000001</v>
      </c>
      <c r="J222" s="964">
        <v>1000.4</v>
      </c>
      <c r="K222" s="964">
        <v>236705.59999999998</v>
      </c>
      <c r="L222" s="1512"/>
    </row>
    <row r="223" spans="1:12" s="516" customFormat="1" ht="7.5" customHeight="1">
      <c r="A223" s="1707"/>
    </row>
    <row r="224" spans="1:12" s="596" customFormat="1" ht="22.5" customHeight="1">
      <c r="A224" s="2304"/>
      <c r="B224" s="1788"/>
      <c r="C224" s="1788"/>
      <c r="D224" s="1788"/>
      <c r="E224" s="1788"/>
      <c r="F224" s="1788"/>
      <c r="G224" s="1788"/>
      <c r="H224" s="1788"/>
      <c r="I224" s="1788"/>
      <c r="J224" s="1788"/>
    </row>
    <row r="225" spans="1:10" s="583" customFormat="1" ht="18.75" customHeight="1">
      <c r="A225" s="706" t="s">
        <v>1025</v>
      </c>
    </row>
    <row r="226" spans="1:10" s="583" customFormat="1" ht="12" customHeight="1"/>
    <row r="227" spans="1:10" s="583" customFormat="1" ht="12.75" customHeight="1">
      <c r="B227" s="1212" t="s">
        <v>3</v>
      </c>
      <c r="C227" s="550" t="s">
        <v>6</v>
      </c>
      <c r="D227" s="550" t="s">
        <v>2</v>
      </c>
      <c r="E227" s="549" t="s">
        <v>5</v>
      </c>
      <c r="F227" s="549" t="s">
        <v>3</v>
      </c>
      <c r="G227" s="549" t="s">
        <v>6</v>
      </c>
      <c r="H227" s="550" t="s">
        <v>2</v>
      </c>
      <c r="I227" s="549" t="s">
        <v>5</v>
      </c>
      <c r="J227" s="549" t="s">
        <v>3</v>
      </c>
    </row>
    <row r="228" spans="1:10" s="574" customFormat="1" ht="13.5" customHeight="1">
      <c r="A228" s="779" t="s">
        <v>1</v>
      </c>
      <c r="B228" s="1213" t="s">
        <v>1363</v>
      </c>
      <c r="C228" s="804" t="s">
        <v>1363</v>
      </c>
      <c r="D228" s="579" t="s">
        <v>1363</v>
      </c>
      <c r="E228" s="579" t="s">
        <v>1363</v>
      </c>
      <c r="F228" s="804" t="s">
        <v>1069</v>
      </c>
      <c r="G228" s="579" t="s">
        <v>1069</v>
      </c>
      <c r="H228" s="579" t="s">
        <v>1069</v>
      </c>
      <c r="I228" s="579" t="s">
        <v>1069</v>
      </c>
      <c r="J228" s="579" t="s">
        <v>213</v>
      </c>
    </row>
    <row r="229" spans="1:10" s="517" customFormat="1" ht="12" customHeight="1">
      <c r="A229" s="860" t="s">
        <v>782</v>
      </c>
      <c r="B229" s="1338">
        <v>987</v>
      </c>
      <c r="C229" s="1704">
        <v>1356</v>
      </c>
      <c r="D229" s="966">
        <v>1479</v>
      </c>
      <c r="E229" s="966">
        <v>1406</v>
      </c>
      <c r="F229" s="966">
        <v>2737.54</v>
      </c>
      <c r="G229" s="966">
        <v>2762</v>
      </c>
      <c r="H229" s="966">
        <v>2791.38</v>
      </c>
      <c r="I229" s="966">
        <v>3437.21</v>
      </c>
      <c r="J229" s="966">
        <v>1812.402</v>
      </c>
    </row>
    <row r="230" spans="1:10" s="517" customFormat="1" ht="12" customHeight="1">
      <c r="A230" s="2371" t="s">
        <v>783</v>
      </c>
      <c r="B230" s="1339">
        <v>18229</v>
      </c>
      <c r="C230" s="1705">
        <v>21678</v>
      </c>
      <c r="D230" s="967">
        <v>22589</v>
      </c>
      <c r="E230" s="967">
        <v>23003</v>
      </c>
      <c r="F230" s="968">
        <v>21024.379999999997</v>
      </c>
      <c r="G230" s="968">
        <v>19466</v>
      </c>
      <c r="H230" s="967">
        <v>21178.12</v>
      </c>
      <c r="I230" s="967">
        <v>20099.349999999999</v>
      </c>
      <c r="J230" s="968">
        <v>15900.57</v>
      </c>
    </row>
    <row r="231" spans="1:10" s="517" customFormat="1" ht="12" customHeight="1">
      <c r="A231" s="2371" t="s">
        <v>784</v>
      </c>
      <c r="B231" s="1339">
        <v>15615</v>
      </c>
      <c r="C231" s="1705">
        <v>20847</v>
      </c>
      <c r="D231" s="967">
        <v>20645</v>
      </c>
      <c r="E231" s="967">
        <v>20881</v>
      </c>
      <c r="F231" s="968">
        <v>21000.86</v>
      </c>
      <c r="G231" s="968">
        <v>23552</v>
      </c>
      <c r="H231" s="967">
        <v>20860.580000000002</v>
      </c>
      <c r="I231" s="967">
        <v>21373.1</v>
      </c>
      <c r="J231" s="968">
        <v>22799.439999999999</v>
      </c>
    </row>
    <row r="232" spans="1:10" s="517" customFormat="1" ht="12" customHeight="1">
      <c r="A232" s="2371" t="s">
        <v>785</v>
      </c>
      <c r="B232" s="1339">
        <v>4267</v>
      </c>
      <c r="C232" s="1705">
        <v>9708</v>
      </c>
      <c r="D232" s="967">
        <v>9640</v>
      </c>
      <c r="E232" s="967">
        <v>9789.8799999999992</v>
      </c>
      <c r="F232" s="968">
        <v>9636.91</v>
      </c>
      <c r="G232" s="968">
        <v>10314</v>
      </c>
      <c r="H232" s="967">
        <v>10185.92</v>
      </c>
      <c r="I232" s="967">
        <v>10507.33</v>
      </c>
      <c r="J232" s="968">
        <v>12346.01</v>
      </c>
    </row>
    <row r="233" spans="1:10" s="517" customFormat="1" ht="12" customHeight="1">
      <c r="A233" s="2371" t="s">
        <v>786</v>
      </c>
      <c r="B233" s="1339">
        <v>40268</v>
      </c>
      <c r="C233" s="1705">
        <v>35182</v>
      </c>
      <c r="D233" s="967">
        <v>36690</v>
      </c>
      <c r="E233" s="967">
        <v>33753</v>
      </c>
      <c r="F233" s="968">
        <v>43371.08</v>
      </c>
      <c r="G233" s="968">
        <v>38183</v>
      </c>
      <c r="H233" s="967">
        <v>47042.67</v>
      </c>
      <c r="I233" s="967">
        <v>42128.74</v>
      </c>
      <c r="J233" s="968">
        <v>51209.1</v>
      </c>
    </row>
    <row r="234" spans="1:10" s="517" customFormat="1" ht="12" customHeight="1">
      <c r="A234" s="2371" t="s">
        <v>787</v>
      </c>
      <c r="B234" s="1339">
        <v>84494.399999999994</v>
      </c>
      <c r="C234" s="1705">
        <v>85312</v>
      </c>
      <c r="D234" s="967">
        <v>85736</v>
      </c>
      <c r="E234" s="967">
        <v>86055</v>
      </c>
      <c r="F234" s="968">
        <v>86721.51</v>
      </c>
      <c r="G234" s="968">
        <v>87018</v>
      </c>
      <c r="H234" s="967">
        <v>88141.75</v>
      </c>
      <c r="I234" s="967">
        <v>89758.1</v>
      </c>
      <c r="J234" s="968">
        <v>92494.3</v>
      </c>
    </row>
    <row r="235" spans="1:10" s="517" customFormat="1" ht="12" customHeight="1">
      <c r="A235" s="2371" t="s">
        <v>1910</v>
      </c>
      <c r="B235" s="1339">
        <v>24377.4</v>
      </c>
      <c r="C235" s="1705">
        <v>1341</v>
      </c>
      <c r="D235" s="1705">
        <v>1328</v>
      </c>
      <c r="E235" s="1705">
        <v>844</v>
      </c>
      <c r="F235" s="1705"/>
      <c r="G235" s="1705"/>
      <c r="H235" s="1705"/>
      <c r="I235" s="1705"/>
      <c r="J235" s="1705"/>
    </row>
    <row r="236" spans="1:10" s="517" customFormat="1" ht="12" customHeight="1">
      <c r="A236" s="2371" t="s">
        <v>70</v>
      </c>
      <c r="B236" s="1339">
        <v>20199.400000000001</v>
      </c>
      <c r="C236" s="1705">
        <v>30283</v>
      </c>
      <c r="D236" s="967">
        <v>28827</v>
      </c>
      <c r="E236" s="967">
        <v>29128</v>
      </c>
      <c r="F236" s="968">
        <v>31176.019999999997</v>
      </c>
      <c r="G236" s="968">
        <v>30019</v>
      </c>
      <c r="H236" s="967">
        <v>31481</v>
      </c>
      <c r="I236" s="967">
        <v>31938</v>
      </c>
      <c r="J236" s="968">
        <v>32352.06</v>
      </c>
    </row>
    <row r="237" spans="1:10" s="517" customFormat="1" ht="12" customHeight="1">
      <c r="A237" s="2371" t="s">
        <v>15</v>
      </c>
      <c r="B237" s="1339">
        <v>555.4</v>
      </c>
      <c r="C237" s="1705">
        <v>5130</v>
      </c>
      <c r="D237" s="967">
        <v>6687</v>
      </c>
      <c r="E237" s="967">
        <v>6113.7</v>
      </c>
      <c r="F237" s="968">
        <v>4516.7</v>
      </c>
      <c r="G237" s="968">
        <v>6019</v>
      </c>
      <c r="H237" s="967">
        <v>3999</v>
      </c>
      <c r="I237" s="967">
        <v>3736.1</v>
      </c>
      <c r="J237" s="968">
        <v>2205.4</v>
      </c>
    </row>
    <row r="238" spans="1:10" s="517" customFormat="1" ht="12" customHeight="1">
      <c r="A238" s="2138" t="s">
        <v>51</v>
      </c>
      <c r="B238" s="1340">
        <v>208992.59999999998</v>
      </c>
      <c r="C238" s="1706">
        <v>210837</v>
      </c>
      <c r="D238" s="969">
        <v>213621</v>
      </c>
      <c r="E238" s="969">
        <v>210973.58000000002</v>
      </c>
      <c r="F238" s="969">
        <v>220185</v>
      </c>
      <c r="G238" s="969">
        <v>217333</v>
      </c>
      <c r="H238" s="969">
        <v>225680.41999999998</v>
      </c>
      <c r="I238" s="969">
        <v>222977.93000000002</v>
      </c>
      <c r="J238" s="969">
        <v>231119.28199999998</v>
      </c>
    </row>
    <row r="239" spans="1:10" s="516" customFormat="1" ht="6.75" customHeight="1">
      <c r="A239" s="1707"/>
      <c r="C239" s="1707"/>
    </row>
    <row r="240" spans="1:10" s="517" customFormat="1" ht="12" customHeight="1">
      <c r="A240" s="2372" t="s">
        <v>50</v>
      </c>
      <c r="B240" s="970"/>
      <c r="C240" s="1708"/>
      <c r="D240" s="970"/>
      <c r="E240" s="970"/>
      <c r="F240" s="971"/>
      <c r="G240" s="971"/>
      <c r="H240" s="970"/>
      <c r="I240" s="970"/>
      <c r="J240" s="971"/>
    </row>
    <row r="241" spans="1:11" s="517" customFormat="1" ht="12" customHeight="1">
      <c r="A241" s="860" t="s">
        <v>782</v>
      </c>
      <c r="B241" s="1274">
        <v>0.47226552519084414</v>
      </c>
      <c r="C241" s="1670">
        <v>0.64315087010344485</v>
      </c>
      <c r="D241" s="770">
        <v>0.69234766244891655</v>
      </c>
      <c r="E241" s="770">
        <v>0.66643415730064393</v>
      </c>
      <c r="F241" s="770">
        <v>1.243290869041942</v>
      </c>
      <c r="G241" s="770">
        <v>1.2708608448785965</v>
      </c>
      <c r="H241" s="770">
        <v>1.2368729196799617</v>
      </c>
      <c r="I241" s="770">
        <v>1.54</v>
      </c>
      <c r="J241" s="770">
        <v>0.82099999999999995</v>
      </c>
    </row>
    <row r="242" spans="1:11" s="517" customFormat="1" ht="12" customHeight="1">
      <c r="A242" s="2371" t="s">
        <v>783</v>
      </c>
      <c r="B242" s="1275">
        <v>8.7223183978762897</v>
      </c>
      <c r="C242" s="1671">
        <v>10.281876520724541</v>
      </c>
      <c r="D242" s="771">
        <v>10.574334920255968</v>
      </c>
      <c r="E242" s="771">
        <v>10.903260967558118</v>
      </c>
      <c r="F242" s="771">
        <v>9.5485069373481384</v>
      </c>
      <c r="G242" s="771">
        <v>8.9567622036230112</v>
      </c>
      <c r="H242" s="771">
        <v>9.3841193666690277</v>
      </c>
      <c r="I242" s="771">
        <v>9.02</v>
      </c>
      <c r="J242" s="771">
        <v>6.9</v>
      </c>
    </row>
    <row r="243" spans="1:11" s="517" customFormat="1" ht="12" customHeight="1">
      <c r="A243" s="2371" t="s">
        <v>784</v>
      </c>
      <c r="B243" s="1275">
        <v>7.4715564091742976</v>
      </c>
      <c r="C243" s="1671">
        <v>9.8877331777629163</v>
      </c>
      <c r="D243" s="771">
        <v>9.6643120292480607</v>
      </c>
      <c r="E243" s="771">
        <v>9.8974478226136178</v>
      </c>
      <c r="F243" s="771">
        <v>9.5378250107863849</v>
      </c>
      <c r="G243" s="771">
        <v>10.836826436850364</v>
      </c>
      <c r="H243" s="771">
        <v>9.2434159773364488</v>
      </c>
      <c r="I243" s="771">
        <v>9.59</v>
      </c>
      <c r="J243" s="771">
        <v>9.8759999999999994</v>
      </c>
    </row>
    <row r="244" spans="1:11" s="517" customFormat="1" ht="12" customHeight="1">
      <c r="A244" s="2371" t="s">
        <v>785</v>
      </c>
      <c r="B244" s="1275">
        <v>2.0416990840824032</v>
      </c>
      <c r="C244" s="1671">
        <v>4.6045049018910342</v>
      </c>
      <c r="D244" s="771">
        <v>4.5126649533519645</v>
      </c>
      <c r="E244" s="771">
        <v>4.6403345859704324</v>
      </c>
      <c r="F244" s="771">
        <v>4.376733201625906</v>
      </c>
      <c r="G244" s="771">
        <v>4.7457128001730062</v>
      </c>
      <c r="H244" s="771">
        <v>4.5134265524674237</v>
      </c>
      <c r="I244" s="771">
        <v>4.71</v>
      </c>
      <c r="J244" s="771">
        <v>5.3</v>
      </c>
    </row>
    <row r="245" spans="1:11" s="517" customFormat="1" ht="12" customHeight="1">
      <c r="A245" s="2371" t="s">
        <v>786</v>
      </c>
      <c r="B245" s="1275">
        <v>19.267667850440638</v>
      </c>
      <c r="C245" s="1671">
        <v>16.686824418863861</v>
      </c>
      <c r="D245" s="771">
        <v>17.17527771146095</v>
      </c>
      <c r="E245" s="771">
        <v>15.998685712210978</v>
      </c>
      <c r="F245" s="771">
        <v>19.697563412584874</v>
      </c>
      <c r="G245" s="771">
        <v>17.568891976828187</v>
      </c>
      <c r="H245" s="771">
        <v>20.844816754594838</v>
      </c>
      <c r="I245" s="771">
        <v>18.89</v>
      </c>
      <c r="J245" s="771">
        <v>22.2</v>
      </c>
    </row>
    <row r="246" spans="1:11" s="517" customFormat="1" ht="12" customHeight="1">
      <c r="A246" s="2371" t="s">
        <v>787</v>
      </c>
      <c r="B246" s="1275">
        <v>40.429374054392362</v>
      </c>
      <c r="C246" s="1671">
        <v>40.463486010519979</v>
      </c>
      <c r="D246" s="771">
        <v>40.13463095856681</v>
      </c>
      <c r="E246" s="771">
        <v>40.789467572195534</v>
      </c>
      <c r="F246" s="771">
        <v>39.385748347980105</v>
      </c>
      <c r="G246" s="771">
        <v>40.039018464752246</v>
      </c>
      <c r="H246" s="771">
        <v>39.056002288545905</v>
      </c>
      <c r="I246" s="771">
        <v>40.25</v>
      </c>
      <c r="J246" s="771">
        <v>40</v>
      </c>
    </row>
    <row r="247" spans="1:11" s="517" customFormat="1" ht="12" customHeight="1">
      <c r="A247" s="2371" t="s">
        <v>1888</v>
      </c>
      <c r="B247" s="1275">
        <v>11.664240743452163</v>
      </c>
      <c r="C247" s="1671">
        <v>0.63603636932796426</v>
      </c>
      <c r="D247" s="771">
        <v>0.62166172801363162</v>
      </c>
      <c r="E247" s="771">
        <v>0.40005009158018739</v>
      </c>
      <c r="F247" s="771">
        <v>0</v>
      </c>
      <c r="G247" s="771">
        <v>0</v>
      </c>
      <c r="H247" s="771">
        <v>0</v>
      </c>
      <c r="I247" s="771">
        <v>0</v>
      </c>
      <c r="J247" s="771">
        <v>0</v>
      </c>
    </row>
    <row r="248" spans="1:11" s="517" customFormat="1" ht="12" customHeight="1">
      <c r="A248" s="2371" t="s">
        <v>70</v>
      </c>
      <c r="B248" s="1275">
        <v>9.6651268992299268</v>
      </c>
      <c r="C248" s="1671">
        <v>14.363228465591904</v>
      </c>
      <c r="D248" s="771">
        <v>13.494459814344095</v>
      </c>
      <c r="E248" s="771">
        <v>13.806468089511492</v>
      </c>
      <c r="F248" s="771">
        <v>14.159011740127619</v>
      </c>
      <c r="G248" s="771">
        <v>13.81244449761426</v>
      </c>
      <c r="H248" s="771">
        <v>13.949371416448091</v>
      </c>
      <c r="I248" s="771">
        <v>14.32</v>
      </c>
      <c r="J248" s="771">
        <v>14</v>
      </c>
    </row>
    <row r="249" spans="1:11" s="517" customFormat="1" ht="12" customHeight="1">
      <c r="A249" s="2371" t="s">
        <v>15</v>
      </c>
      <c r="B249" s="1275">
        <v>0.26575103616108897</v>
      </c>
      <c r="C249" s="1671">
        <v>2.4331592652143597</v>
      </c>
      <c r="D249" s="771">
        <v>3.1303102223096042</v>
      </c>
      <c r="E249" s="771">
        <v>2.8978510010589948</v>
      </c>
      <c r="F249" s="771">
        <v>2.0513204805050296</v>
      </c>
      <c r="G249" s="771">
        <v>2.7694827752803302</v>
      </c>
      <c r="H249" s="771">
        <v>1.7719747242583117</v>
      </c>
      <c r="I249" s="771">
        <v>1.68</v>
      </c>
      <c r="J249" s="771">
        <v>0.95199999999999996</v>
      </c>
    </row>
    <row r="250" spans="1:11" s="517" customFormat="1" ht="12" customHeight="1">
      <c r="A250" s="2138" t="s">
        <v>51</v>
      </c>
      <c r="B250" s="1341">
        <v>100.00000000000003</v>
      </c>
      <c r="C250" s="1709">
        <v>100</v>
      </c>
      <c r="D250" s="972">
        <v>100</v>
      </c>
      <c r="E250" s="972">
        <v>100</v>
      </c>
      <c r="F250" s="972">
        <v>100</v>
      </c>
      <c r="G250" s="972">
        <v>100</v>
      </c>
      <c r="H250" s="972">
        <v>100</v>
      </c>
      <c r="I250" s="972">
        <v>100</v>
      </c>
      <c r="J250" s="972">
        <v>100.04900000000001</v>
      </c>
    </row>
    <row r="251" spans="1:11" s="516" customFormat="1" ht="7.5" customHeight="1">
      <c r="A251" s="1707"/>
    </row>
    <row r="252" spans="1:11" s="516" customFormat="1" ht="12.75" customHeight="1">
      <c r="A252" s="2528" t="s">
        <v>788</v>
      </c>
      <c r="B252" s="2528"/>
      <c r="C252" s="2528"/>
      <c r="D252" s="2528"/>
      <c r="E252" s="2528"/>
      <c r="F252" s="2528"/>
      <c r="G252" s="2528"/>
      <c r="H252" s="2528"/>
      <c r="I252" s="2528"/>
      <c r="J252" s="2528"/>
    </row>
    <row r="253" spans="1:11" s="516" customFormat="1" ht="12.75" customHeight="1">
      <c r="A253" s="2528" t="s">
        <v>765</v>
      </c>
      <c r="B253" s="2528"/>
      <c r="C253" s="2528"/>
      <c r="D253" s="2528"/>
      <c r="E253" s="2528"/>
      <c r="F253" s="2528"/>
      <c r="G253" s="2528"/>
      <c r="H253" s="2528"/>
      <c r="I253" s="2528"/>
      <c r="J253" s="2528"/>
    </row>
    <row r="254" spans="1:11" s="516" customFormat="1" ht="12.75" customHeight="1">
      <c r="A254" s="2682" t="s">
        <v>789</v>
      </c>
      <c r="B254" s="2682"/>
      <c r="C254" s="2682"/>
      <c r="D254" s="2682"/>
      <c r="E254" s="2682"/>
      <c r="F254" s="2682"/>
      <c r="G254" s="2682"/>
      <c r="H254" s="2682"/>
      <c r="I254" s="2682"/>
      <c r="J254" s="2682"/>
    </row>
    <row r="255" spans="1:11" s="596" customFormat="1" ht="21" customHeight="1">
      <c r="A255" s="2682" t="s">
        <v>2031</v>
      </c>
      <c r="B255" s="2682"/>
      <c r="C255" s="2682"/>
      <c r="D255" s="2682"/>
      <c r="E255" s="2682"/>
      <c r="F255" s="2682"/>
      <c r="G255" s="2682"/>
      <c r="H255" s="2682"/>
      <c r="I255" s="2682"/>
      <c r="J255" s="2682"/>
    </row>
    <row r="256" spans="1:11" s="596" customFormat="1" ht="22.5" customHeight="1">
      <c r="A256" s="2367"/>
      <c r="B256" s="1995"/>
      <c r="C256" s="1995"/>
      <c r="D256" s="1995"/>
      <c r="E256" s="1995"/>
      <c r="F256" s="1995"/>
      <c r="G256" s="1995"/>
      <c r="H256" s="1995"/>
      <c r="I256" s="1995"/>
      <c r="J256" s="1996"/>
      <c r="K256" s="784"/>
    </row>
    <row r="257" spans="1:10" s="583" customFormat="1" ht="18.75" customHeight="1">
      <c r="A257" s="706" t="s">
        <v>1026</v>
      </c>
    </row>
    <row r="258" spans="1:10" s="583" customFormat="1" ht="12" customHeight="1"/>
    <row r="259" spans="1:10" s="583" customFormat="1" ht="12.75" customHeight="1">
      <c r="B259" s="1212" t="s">
        <v>3</v>
      </c>
      <c r="C259" s="550" t="s">
        <v>6</v>
      </c>
      <c r="D259" s="549" t="s">
        <v>2</v>
      </c>
      <c r="E259" s="549" t="s">
        <v>5</v>
      </c>
      <c r="F259" s="549" t="s">
        <v>3</v>
      </c>
      <c r="G259" s="549" t="s">
        <v>6</v>
      </c>
      <c r="H259" s="549" t="s">
        <v>2</v>
      </c>
      <c r="I259" s="549" t="s">
        <v>5</v>
      </c>
      <c r="J259" s="550" t="s">
        <v>3</v>
      </c>
    </row>
    <row r="260" spans="1:10" s="574" customFormat="1" ht="13.5" customHeight="1">
      <c r="A260" s="779" t="s">
        <v>1</v>
      </c>
      <c r="B260" s="1213" t="s">
        <v>1363</v>
      </c>
      <c r="C260" s="804" t="s">
        <v>1363</v>
      </c>
      <c r="D260" s="579" t="s">
        <v>1363</v>
      </c>
      <c r="E260" s="579" t="s">
        <v>1363</v>
      </c>
      <c r="F260" s="804" t="s">
        <v>1069</v>
      </c>
      <c r="G260" s="804" t="s">
        <v>1069</v>
      </c>
      <c r="H260" s="804" t="s">
        <v>1069</v>
      </c>
      <c r="I260" s="804" t="s">
        <v>1069</v>
      </c>
      <c r="J260" s="804" t="s">
        <v>213</v>
      </c>
    </row>
    <row r="261" spans="1:10" s="79" customFormat="1" ht="12" customHeight="1">
      <c r="A261" s="973" t="s">
        <v>251</v>
      </c>
      <c r="B261" s="1342">
        <v>8938.3819660000008</v>
      </c>
      <c r="C261" s="974">
        <v>4945.8503470000005</v>
      </c>
      <c r="D261" s="974">
        <v>5221.948582</v>
      </c>
      <c r="E261" s="974">
        <v>5270.8977640000003</v>
      </c>
      <c r="F261" s="974">
        <v>21703.491354000002</v>
      </c>
      <c r="G261" s="974">
        <v>7180.100434</v>
      </c>
      <c r="H261" s="975">
        <v>15644.976995000001</v>
      </c>
      <c r="I261" s="974">
        <v>6525.2554380000001</v>
      </c>
      <c r="J261" s="974">
        <v>20495.735349999999</v>
      </c>
    </row>
    <row r="262" spans="1:10" s="79" customFormat="1" ht="12" customHeight="1">
      <c r="A262" s="976" t="s">
        <v>1422</v>
      </c>
      <c r="B262" s="1343">
        <v>28475.467958000001</v>
      </c>
      <c r="C262" s="977">
        <v>4245.3960990000005</v>
      </c>
      <c r="D262" s="977">
        <v>4060.5931270000001</v>
      </c>
      <c r="E262" s="977">
        <v>3536.4724139999998</v>
      </c>
      <c r="F262" s="977">
        <v>2557.7014549999999</v>
      </c>
      <c r="G262" s="977">
        <v>2323.7954399999999</v>
      </c>
      <c r="H262" s="978">
        <v>2261.4018390000001</v>
      </c>
      <c r="I262" s="977">
        <v>2136.4953230000001</v>
      </c>
      <c r="J262" s="977">
        <v>2183.7219140000002</v>
      </c>
    </row>
    <row r="263" spans="1:10" s="79" customFormat="1" ht="12" customHeight="1">
      <c r="A263" s="979" t="s">
        <v>1954</v>
      </c>
      <c r="B263" s="1343">
        <v>80895.508290000012</v>
      </c>
      <c r="C263" s="977">
        <v>91488.543754999992</v>
      </c>
      <c r="D263" s="977">
        <v>86344.641134000005</v>
      </c>
      <c r="E263" s="977">
        <v>85294.900697000005</v>
      </c>
      <c r="F263" s="977">
        <v>78781.138749000005</v>
      </c>
      <c r="G263" s="977">
        <v>91135.185887</v>
      </c>
      <c r="H263" s="978">
        <v>87175.458253000004</v>
      </c>
      <c r="I263" s="977">
        <v>90955.487014999992</v>
      </c>
      <c r="J263" s="977">
        <v>69256.798116000005</v>
      </c>
    </row>
    <row r="264" spans="1:10" s="79" customFormat="1" ht="12" customHeight="1">
      <c r="A264" s="976" t="s">
        <v>1955</v>
      </c>
      <c r="B264" s="1343">
        <v>10551.578529999999</v>
      </c>
      <c r="C264" s="977">
        <v>16002.828082</v>
      </c>
      <c r="D264" s="977">
        <v>17719.420904999999</v>
      </c>
      <c r="E264" s="977">
        <v>17929.505853999999</v>
      </c>
      <c r="F264" s="977">
        <v>16992.102887000001</v>
      </c>
      <c r="G264" s="977">
        <v>17803.166114</v>
      </c>
      <c r="H264" s="978">
        <v>17902.085942999998</v>
      </c>
      <c r="I264" s="977">
        <v>18102.143465000001</v>
      </c>
      <c r="J264" s="977">
        <v>33466.697172</v>
      </c>
    </row>
    <row r="265" spans="1:10" s="79" customFormat="1" ht="12" customHeight="1">
      <c r="A265" s="976" t="s">
        <v>64</v>
      </c>
      <c r="B265" s="1343">
        <v>49679.141573000001</v>
      </c>
      <c r="C265" s="977">
        <v>46343.616199000004</v>
      </c>
      <c r="D265" s="977">
        <v>47511.577934000001</v>
      </c>
      <c r="E265" s="977">
        <v>45606.542814</v>
      </c>
      <c r="F265" s="977">
        <v>42866.368349999997</v>
      </c>
      <c r="G265" s="977">
        <v>40779.816645999999</v>
      </c>
      <c r="H265" s="978">
        <v>39457.941962999997</v>
      </c>
      <c r="I265" s="977">
        <v>36602.435236999998</v>
      </c>
      <c r="J265" s="977">
        <v>35512.056342999997</v>
      </c>
    </row>
    <row r="266" spans="1:10" s="79" customFormat="1" ht="12" customHeight="1">
      <c r="A266" s="976" t="s">
        <v>65</v>
      </c>
      <c r="B266" s="1343">
        <v>400.36220299999997</v>
      </c>
      <c r="C266" s="977">
        <v>523.46017300000005</v>
      </c>
      <c r="D266" s="977">
        <v>444.97554100000002</v>
      </c>
      <c r="E266" s="977">
        <v>684.40058999999997</v>
      </c>
      <c r="F266" s="977">
        <v>656.06571699999995</v>
      </c>
      <c r="G266" s="977">
        <v>956.58025399999997</v>
      </c>
      <c r="H266" s="978">
        <v>742.23594600000001</v>
      </c>
      <c r="I266" s="977">
        <v>776.82369800000004</v>
      </c>
      <c r="J266" s="977">
        <v>868.70410900000002</v>
      </c>
    </row>
    <row r="267" spans="1:10" s="79" customFormat="1" ht="12" customHeight="1">
      <c r="A267" s="976" t="s">
        <v>66</v>
      </c>
      <c r="B267" s="1343">
        <v>87599.291756999999</v>
      </c>
      <c r="C267" s="977">
        <v>87397.919167</v>
      </c>
      <c r="D267" s="977">
        <v>87850.753171000004</v>
      </c>
      <c r="E267" s="977">
        <v>87657.467441999994</v>
      </c>
      <c r="F267" s="977">
        <v>88329.947610000003</v>
      </c>
      <c r="G267" s="977">
        <v>88274.811098999999</v>
      </c>
      <c r="H267" s="978">
        <v>89756.604118999996</v>
      </c>
      <c r="I267" s="977">
        <v>91139.430695000003</v>
      </c>
      <c r="J267" s="977">
        <v>92421.402375999998</v>
      </c>
    </row>
    <row r="268" spans="1:10" s="79" customFormat="1" ht="12" customHeight="1">
      <c r="A268" s="976" t="s">
        <v>1956</v>
      </c>
      <c r="B268" s="1343">
        <v>15195.206890000001</v>
      </c>
      <c r="C268" s="977">
        <v>25242.099839000002</v>
      </c>
      <c r="D268" s="977">
        <v>29173.050661000001</v>
      </c>
      <c r="E268" s="977">
        <v>29651.477619000001</v>
      </c>
      <c r="F268" s="977">
        <v>31414.048585</v>
      </c>
      <c r="G268" s="977">
        <v>31407.496752000003</v>
      </c>
      <c r="H268" s="978">
        <v>32059.740296</v>
      </c>
      <c r="I268" s="977">
        <v>32483.893826</v>
      </c>
      <c r="J268" s="977">
        <v>33658.242688999999</v>
      </c>
    </row>
    <row r="269" spans="1:10" s="79" customFormat="1" ht="12" customHeight="1">
      <c r="A269" s="976" t="s">
        <v>1957</v>
      </c>
      <c r="B269" s="1343">
        <v>5433.8317520000001</v>
      </c>
      <c r="C269" s="977">
        <v>5218.8794349999998</v>
      </c>
      <c r="D269" s="977">
        <v>2716.6352820000002</v>
      </c>
      <c r="E269" s="977">
        <v>2635.81754</v>
      </c>
      <c r="F269" s="977">
        <v>2591.0847079999999</v>
      </c>
      <c r="G269" s="978">
        <v>2571.523404</v>
      </c>
      <c r="H269" s="978">
        <v>2725.336941</v>
      </c>
      <c r="I269" s="977">
        <v>2707.9010480000002</v>
      </c>
      <c r="J269" s="977">
        <v>16.577484999999999</v>
      </c>
    </row>
    <row r="270" spans="1:10" s="79" customFormat="1" ht="12" customHeight="1">
      <c r="A270" s="976" t="s">
        <v>18</v>
      </c>
      <c r="B270" s="1343">
        <v>98.107027000000002</v>
      </c>
      <c r="C270" s="977">
        <v>111.405879</v>
      </c>
      <c r="D270" s="977">
        <v>119.595529</v>
      </c>
      <c r="E270" s="977">
        <v>125.613629</v>
      </c>
      <c r="F270" s="977">
        <v>131.474694</v>
      </c>
      <c r="G270" s="977">
        <v>145.21200300000001</v>
      </c>
      <c r="H270" s="978">
        <v>156.33888300000001</v>
      </c>
      <c r="I270" s="977">
        <v>161.949882</v>
      </c>
      <c r="J270" s="977">
        <v>175.469067</v>
      </c>
    </row>
    <row r="271" spans="1:10" s="79" customFormat="1" ht="12" customHeight="1">
      <c r="A271" s="976" t="s">
        <v>19</v>
      </c>
      <c r="B271" s="1344">
        <v>0</v>
      </c>
      <c r="C271" s="978">
        <v>0</v>
      </c>
      <c r="D271" s="978">
        <v>0</v>
      </c>
      <c r="E271" s="978">
        <v>0</v>
      </c>
      <c r="F271" s="978">
        <v>0</v>
      </c>
      <c r="G271" s="978">
        <v>0</v>
      </c>
      <c r="H271" s="978">
        <v>0</v>
      </c>
      <c r="I271" s="980">
        <v>0</v>
      </c>
      <c r="J271" s="980">
        <v>0</v>
      </c>
    </row>
    <row r="272" spans="1:10" s="79" customFormat="1" ht="12" customHeight="1">
      <c r="A272" s="976" t="s">
        <v>20</v>
      </c>
      <c r="B272" s="1343">
        <v>5.3497259999999995</v>
      </c>
      <c r="C272" s="977">
        <v>6.05489899999999</v>
      </c>
      <c r="D272" s="977">
        <v>6.37643</v>
      </c>
      <c r="E272" s="977">
        <v>6.7472099999999999</v>
      </c>
      <c r="F272" s="977">
        <v>6.886774</v>
      </c>
      <c r="G272" s="977">
        <v>13.19511</v>
      </c>
      <c r="H272" s="978">
        <v>13.673374000000001</v>
      </c>
      <c r="I272" s="977">
        <v>8.2627629999999996</v>
      </c>
      <c r="J272" s="977">
        <v>5.1234359999999999</v>
      </c>
    </row>
    <row r="273" spans="1:10" s="79" customFormat="1" ht="12" customHeight="1">
      <c r="A273" s="981" t="s">
        <v>21</v>
      </c>
      <c r="B273" s="1343">
        <v>779.01115200000004</v>
      </c>
      <c r="C273" s="977">
        <v>927.49172599999997</v>
      </c>
      <c r="D273" s="977">
        <v>1522.718498</v>
      </c>
      <c r="E273" s="977">
        <v>1251.940521</v>
      </c>
      <c r="F273" s="982">
        <v>931.45319500000005</v>
      </c>
      <c r="G273" s="982">
        <v>4573.5588589999998</v>
      </c>
      <c r="H273" s="982">
        <v>1504.4201230000001</v>
      </c>
      <c r="I273" s="982">
        <v>2041.1866640000001</v>
      </c>
      <c r="J273" s="982">
        <v>993.68022499999995</v>
      </c>
    </row>
    <row r="274" spans="1:10" s="79" customFormat="1" ht="12" customHeight="1">
      <c r="A274" s="983" t="s">
        <v>22</v>
      </c>
      <c r="B274" s="1345">
        <v>288051.238824</v>
      </c>
      <c r="C274" s="984">
        <v>282453.54560000001</v>
      </c>
      <c r="D274" s="984">
        <v>282692.28679400001</v>
      </c>
      <c r="E274" s="984">
        <v>279651.78409400006</v>
      </c>
      <c r="F274" s="984">
        <v>286961.76407799998</v>
      </c>
      <c r="G274" s="984">
        <v>287164.44200199994</v>
      </c>
      <c r="H274" s="984">
        <v>289400.214675</v>
      </c>
      <c r="I274" s="984">
        <v>283641.26505399996</v>
      </c>
      <c r="J274" s="984">
        <v>289054.20828200009</v>
      </c>
    </row>
    <row r="275" spans="1:10" s="79" customFormat="1" ht="12" customHeight="1">
      <c r="A275" s="976" t="s">
        <v>65</v>
      </c>
      <c r="B275" s="1343">
        <v>694.32432400000005</v>
      </c>
      <c r="C275" s="977">
        <v>1277.8935120000001</v>
      </c>
      <c r="D275" s="977">
        <v>703.73922200000004</v>
      </c>
      <c r="E275" s="977">
        <v>641.21846500000004</v>
      </c>
      <c r="F275" s="977">
        <v>1519.80566</v>
      </c>
      <c r="G275" s="977">
        <v>521.069568</v>
      </c>
      <c r="H275" s="978">
        <v>562.45620199999996</v>
      </c>
      <c r="I275" s="977">
        <v>358.508306</v>
      </c>
      <c r="J275" s="977">
        <v>910.97859000000005</v>
      </c>
    </row>
    <row r="276" spans="1:10" s="79" customFormat="1" ht="12" customHeight="1">
      <c r="A276" s="976" t="s">
        <v>67</v>
      </c>
      <c r="B276" s="1343">
        <v>49679.141573000001</v>
      </c>
      <c r="C276" s="977">
        <v>46343.616199000004</v>
      </c>
      <c r="D276" s="977">
        <v>47511.577934000001</v>
      </c>
      <c r="E276" s="977">
        <v>45606.542814</v>
      </c>
      <c r="F276" s="977">
        <v>42866.368349999997</v>
      </c>
      <c r="G276" s="977">
        <v>40779.816645999999</v>
      </c>
      <c r="H276" s="978">
        <v>39457.941962999997</v>
      </c>
      <c r="I276" s="977">
        <v>36602.435236999998</v>
      </c>
      <c r="J276" s="977">
        <v>35512.056342999997</v>
      </c>
    </row>
    <row r="277" spans="1:10" s="79" customFormat="1" ht="12" customHeight="1">
      <c r="A277" s="976" t="s">
        <v>790</v>
      </c>
      <c r="B277" s="1343">
        <v>208948.63399999999</v>
      </c>
      <c r="C277" s="977">
        <v>205498.27538400001</v>
      </c>
      <c r="D277" s="977">
        <v>207259.94414800001</v>
      </c>
      <c r="E277" s="977">
        <v>207103.92603500001</v>
      </c>
      <c r="F277" s="977">
        <v>216799.23043600001</v>
      </c>
      <c r="G277" s="977">
        <v>217624.50016600001</v>
      </c>
      <c r="H277" s="978">
        <v>224093.255829</v>
      </c>
      <c r="I277" s="977">
        <v>221564.28851799999</v>
      </c>
      <c r="J277" s="977">
        <v>230905.62040399999</v>
      </c>
    </row>
    <row r="278" spans="1:10" s="79" customFormat="1" ht="12" customHeight="1">
      <c r="A278" s="976" t="s">
        <v>68</v>
      </c>
      <c r="B278" s="1343">
        <v>27.238599999999998</v>
      </c>
      <c r="C278" s="977">
        <v>26.868245999999999</v>
      </c>
      <c r="D278" s="977">
        <v>6.5845269999999996</v>
      </c>
      <c r="E278" s="977">
        <v>8.9385709999999996</v>
      </c>
      <c r="F278" s="977">
        <v>10.208102999999999</v>
      </c>
      <c r="G278" s="977">
        <v>7.0229999999999997</v>
      </c>
      <c r="H278" s="978">
        <v>17.168551000000001</v>
      </c>
      <c r="I278" s="977">
        <v>7.4790000000000001</v>
      </c>
      <c r="J278" s="977">
        <v>6.3029999999999999</v>
      </c>
    </row>
    <row r="279" spans="1:10" s="79" customFormat="1" ht="12" customHeight="1">
      <c r="A279" s="976" t="s">
        <v>69</v>
      </c>
      <c r="B279" s="1344">
        <v>708.77800000000002</v>
      </c>
      <c r="C279" s="978">
        <v>1622.6653880000001</v>
      </c>
      <c r="D279" s="978">
        <v>1711.0207989999999</v>
      </c>
      <c r="E279" s="978">
        <v>1292.8376949999999</v>
      </c>
      <c r="F279" s="978">
        <v>1285.9248789999999</v>
      </c>
      <c r="G279" s="978">
        <v>1482.2048049999999</v>
      </c>
      <c r="H279" s="978">
        <v>1395.487611</v>
      </c>
      <c r="I279" s="978">
        <v>1286.093488</v>
      </c>
      <c r="J279" s="978">
        <v>431.21199999999999</v>
      </c>
    </row>
    <row r="280" spans="1:10" s="79" customFormat="1" ht="12" customHeight="1">
      <c r="A280" s="976" t="s">
        <v>24</v>
      </c>
      <c r="B280" s="1343">
        <v>1734.9755009999999</v>
      </c>
      <c r="C280" s="977">
        <v>1661.004203</v>
      </c>
      <c r="D280" s="977">
        <v>3898.500129</v>
      </c>
      <c r="E280" s="977">
        <v>3822.5732130000001</v>
      </c>
      <c r="F280" s="977">
        <v>3638.8462850000001</v>
      </c>
      <c r="G280" s="977">
        <v>6607.0360549999996</v>
      </c>
      <c r="H280" s="978">
        <v>4086.0512239999998</v>
      </c>
      <c r="I280" s="977">
        <v>4881.821261</v>
      </c>
      <c r="J280" s="977">
        <v>2158.8613740000001</v>
      </c>
    </row>
    <row r="281" spans="1:10" s="79" customFormat="1" ht="12" customHeight="1">
      <c r="A281" s="976" t="s">
        <v>174</v>
      </c>
      <c r="B281" s="1343">
        <v>172.893203</v>
      </c>
      <c r="C281" s="977">
        <v>283.41337599999997</v>
      </c>
      <c r="D281" s="977">
        <v>247.457471</v>
      </c>
      <c r="E281" s="977">
        <v>359.36392799999999</v>
      </c>
      <c r="F281" s="977">
        <v>418.05407200000002</v>
      </c>
      <c r="G281" s="977">
        <v>304.836658</v>
      </c>
      <c r="H281" s="977">
        <v>230.97307900000001</v>
      </c>
      <c r="I281" s="977">
        <v>205.11431300000001</v>
      </c>
      <c r="J281" s="977">
        <v>222.56129799999999</v>
      </c>
    </row>
    <row r="282" spans="1:10" s="79" customFormat="1" ht="12" customHeight="1">
      <c r="A282" s="976" t="s">
        <v>26</v>
      </c>
      <c r="B282" s="1343">
        <v>5505.2638890000007</v>
      </c>
      <c r="C282" s="977">
        <v>5505.4777779999995</v>
      </c>
      <c r="D282" s="977">
        <v>1464.446087</v>
      </c>
      <c r="E282" s="977">
        <v>1468.6443959999999</v>
      </c>
      <c r="F282" s="977">
        <v>1438.5117290000001</v>
      </c>
      <c r="G282" s="977">
        <v>1362.6124520000001</v>
      </c>
      <c r="H282" s="978">
        <v>1342.295946</v>
      </c>
      <c r="I282" s="977">
        <v>1336.3172099999999</v>
      </c>
      <c r="J282" s="977">
        <v>1341.1213680000001</v>
      </c>
    </row>
    <row r="283" spans="1:10" s="81" customFormat="1" ht="12" customHeight="1">
      <c r="A283" s="985" t="s">
        <v>27</v>
      </c>
      <c r="B283" s="1346">
        <v>267471.24909</v>
      </c>
      <c r="C283" s="986">
        <v>262219.21408599999</v>
      </c>
      <c r="D283" s="986">
        <v>262803.27031699999</v>
      </c>
      <c r="E283" s="986">
        <v>260304.045117</v>
      </c>
      <c r="F283" s="986">
        <v>267976.94951400004</v>
      </c>
      <c r="G283" s="986">
        <v>268689.09934999997</v>
      </c>
      <c r="H283" s="986">
        <v>271185.63040500006</v>
      </c>
      <c r="I283" s="986">
        <v>266242.057333</v>
      </c>
      <c r="J283" s="986">
        <v>271488.714377</v>
      </c>
    </row>
    <row r="284" spans="1:10" s="79" customFormat="1" ht="12" customHeight="1">
      <c r="A284" s="976"/>
      <c r="B284" s="1343"/>
      <c r="C284" s="977"/>
      <c r="D284" s="977"/>
      <c r="E284" s="977"/>
      <c r="F284" s="977"/>
      <c r="G284" s="977"/>
      <c r="H284" s="978"/>
      <c r="I284" s="977"/>
      <c r="J284" s="977"/>
    </row>
    <row r="285" spans="1:10" s="79" customFormat="1" ht="12" customHeight="1">
      <c r="A285" s="976" t="s">
        <v>32</v>
      </c>
      <c r="B285" s="1343">
        <v>1750.3367760000001</v>
      </c>
      <c r="C285" s="977">
        <v>1750.3367800000001</v>
      </c>
      <c r="D285" s="977">
        <v>1750.336777</v>
      </c>
      <c r="E285" s="977">
        <v>1685.5094879999999</v>
      </c>
      <c r="F285" s="977">
        <v>1620.6821990000001</v>
      </c>
      <c r="G285" s="977">
        <v>1620.682198</v>
      </c>
      <c r="H285" s="978">
        <v>1685.5092010000001</v>
      </c>
      <c r="I285" s="977">
        <v>1620.6822010000001</v>
      </c>
      <c r="J285" s="977">
        <v>1620.6822</v>
      </c>
    </row>
    <row r="286" spans="1:10" s="79" customFormat="1" ht="12" customHeight="1">
      <c r="A286" s="976" t="s">
        <v>140</v>
      </c>
      <c r="B286" s="1343">
        <v>6015.5873240000001</v>
      </c>
      <c r="C286" s="977">
        <v>6015.5873200000005</v>
      </c>
      <c r="D286" s="977">
        <v>6015.5876120000003</v>
      </c>
      <c r="E286" s="977">
        <v>3875.2419</v>
      </c>
      <c r="F286" s="977">
        <v>3875.2418990000001</v>
      </c>
      <c r="G286" s="977">
        <v>3875.2419</v>
      </c>
      <c r="H286" s="978">
        <v>4280.4148999999998</v>
      </c>
      <c r="I286" s="977">
        <v>3875.2418990000001</v>
      </c>
      <c r="J286" s="977">
        <v>3875.2419</v>
      </c>
    </row>
    <row r="287" spans="1:10" s="79" customFormat="1" ht="12" customHeight="1">
      <c r="A287" s="976" t="s">
        <v>141</v>
      </c>
      <c r="B287" s="1343">
        <v>12814.066186</v>
      </c>
      <c r="C287" s="977">
        <v>12468.407151000001</v>
      </c>
      <c r="D287" s="977">
        <v>12123.092087999999</v>
      </c>
      <c r="E287" s="977">
        <v>13786.987585000001</v>
      </c>
      <c r="F287" s="977">
        <v>13488.889461999999</v>
      </c>
      <c r="G287" s="977">
        <v>12979.418554</v>
      </c>
      <c r="H287" s="977">
        <v>12248.660169000001</v>
      </c>
      <c r="I287" s="977">
        <v>11903.283662</v>
      </c>
      <c r="J287" s="977">
        <v>12069.613222</v>
      </c>
    </row>
    <row r="288" spans="1:10" s="81" customFormat="1" ht="12" customHeight="1">
      <c r="A288" s="987" t="s">
        <v>28</v>
      </c>
      <c r="B288" s="1347">
        <v>20579.990286</v>
      </c>
      <c r="C288" s="988">
        <v>20234.331251000003</v>
      </c>
      <c r="D288" s="988">
        <v>19889.016477000001</v>
      </c>
      <c r="E288" s="988">
        <v>19347.738973</v>
      </c>
      <c r="F288" s="988">
        <v>18984.813559999999</v>
      </c>
      <c r="G288" s="988">
        <v>18475.342651999999</v>
      </c>
      <c r="H288" s="988">
        <v>18214.584269999999</v>
      </c>
      <c r="I288" s="988">
        <v>17399.207761999998</v>
      </c>
      <c r="J288" s="988">
        <v>17565.537322</v>
      </c>
    </row>
    <row r="289" spans="1:14" s="79" customFormat="1" ht="12" customHeight="1">
      <c r="A289" s="983" t="s">
        <v>29</v>
      </c>
      <c r="B289" s="1345">
        <v>288051.23937600001</v>
      </c>
      <c r="C289" s="984">
        <v>282453.54533699999</v>
      </c>
      <c r="D289" s="984">
        <v>282692.28679400001</v>
      </c>
      <c r="E289" s="984">
        <v>279651.78408999997</v>
      </c>
      <c r="F289" s="984">
        <v>286961.76307400002</v>
      </c>
      <c r="G289" s="984">
        <v>287164.442002</v>
      </c>
      <c r="H289" s="984">
        <v>289400.21467500005</v>
      </c>
      <c r="I289" s="984">
        <v>283641.26509499998</v>
      </c>
      <c r="J289" s="984">
        <v>289054.25169900001</v>
      </c>
    </row>
    <row r="290" spans="1:14" s="79" customFormat="1" ht="12" customHeight="1">
      <c r="A290" s="989"/>
      <c r="B290" s="990"/>
      <c r="C290" s="990"/>
      <c r="D290" s="990"/>
      <c r="E290" s="990"/>
      <c r="F290" s="990"/>
      <c r="G290" s="990"/>
      <c r="H290" s="989"/>
      <c r="I290" s="989"/>
      <c r="J290" s="989"/>
    </row>
    <row r="291" spans="1:14" s="79" customFormat="1" ht="12" customHeight="1">
      <c r="A291" s="991" t="s">
        <v>791</v>
      </c>
      <c r="B291" s="1342"/>
      <c r="C291" s="974"/>
      <c r="D291" s="974"/>
      <c r="E291" s="974"/>
      <c r="F291" s="974"/>
      <c r="G291" s="974"/>
      <c r="H291" s="975"/>
      <c r="I291" s="974"/>
      <c r="J291" s="974"/>
    </row>
    <row r="292" spans="1:14" s="79" customFormat="1" ht="12" customHeight="1">
      <c r="A292" s="992" t="s">
        <v>1275</v>
      </c>
      <c r="B292" s="1343">
        <v>68985.984014999995</v>
      </c>
      <c r="C292" s="977">
        <v>65808.053731000007</v>
      </c>
      <c r="D292" s="977">
        <v>66918.054701999994</v>
      </c>
      <c r="E292" s="977">
        <v>63570.432352999997</v>
      </c>
      <c r="F292" s="977">
        <v>59800.553476000001</v>
      </c>
      <c r="G292" s="977">
        <v>56983.007734999999</v>
      </c>
      <c r="H292" s="978">
        <v>54764.804905999998</v>
      </c>
      <c r="I292" s="977">
        <v>51169.485999999997</v>
      </c>
      <c r="J292" s="977">
        <v>49378.437366999999</v>
      </c>
      <c r="N292" s="993"/>
    </row>
    <row r="293" spans="1:14" s="79" customFormat="1" ht="12" customHeight="1">
      <c r="A293" s="992" t="s">
        <v>792</v>
      </c>
      <c r="B293" s="1343">
        <v>2381.6025760000002</v>
      </c>
      <c r="C293" s="977">
        <v>2334.317321</v>
      </c>
      <c r="D293" s="977">
        <v>2370.8571780000002</v>
      </c>
      <c r="E293" s="977">
        <v>2398.3276129999999</v>
      </c>
      <c r="F293" s="977">
        <v>2379.8553470000002</v>
      </c>
      <c r="G293" s="977">
        <v>2352.8201640000002</v>
      </c>
      <c r="H293" s="978">
        <v>2354.8805929999999</v>
      </c>
      <c r="I293" s="977">
        <v>2392.3200000000002</v>
      </c>
      <c r="J293" s="977">
        <v>742.34423300000003</v>
      </c>
    </row>
    <row r="294" spans="1:14" s="79" customFormat="1" ht="12" customHeight="1">
      <c r="A294" s="992" t="s">
        <v>631</v>
      </c>
      <c r="B294" s="1343">
        <v>187227.18793399999</v>
      </c>
      <c r="C294" s="977">
        <v>183699.520532</v>
      </c>
      <c r="D294" s="977">
        <v>185482.61020200001</v>
      </c>
      <c r="E294" s="977">
        <v>186741.70882999999</v>
      </c>
      <c r="F294" s="977">
        <v>197485.18996300001</v>
      </c>
      <c r="G294" s="977">
        <v>199068.488912</v>
      </c>
      <c r="H294" s="978">
        <v>206431.51229300001</v>
      </c>
      <c r="I294" s="977">
        <v>204604.91800000001</v>
      </c>
      <c r="J294" s="977">
        <v>216685.21384700001</v>
      </c>
    </row>
    <row r="295" spans="1:14" s="79" customFormat="1" ht="12" customHeight="1">
      <c r="A295" s="994" t="s">
        <v>793</v>
      </c>
      <c r="B295" s="1348">
        <v>258594.77452499999</v>
      </c>
      <c r="C295" s="995">
        <v>251841.891584</v>
      </c>
      <c r="D295" s="995">
        <v>254771.52208200001</v>
      </c>
      <c r="E295" s="995">
        <v>252710.468796</v>
      </c>
      <c r="F295" s="995">
        <v>259665.59878600002</v>
      </c>
      <c r="G295" s="995">
        <v>258404.316811</v>
      </c>
      <c r="H295" s="995">
        <v>263551.19779200002</v>
      </c>
      <c r="I295" s="995">
        <v>258166.72399999999</v>
      </c>
      <c r="J295" s="995">
        <v>266805.99544700002</v>
      </c>
    </row>
    <row r="296" spans="1:14" s="79" customFormat="1" ht="7.5" customHeight="1">
      <c r="A296" s="80"/>
      <c r="B296" s="996"/>
      <c r="C296" s="996"/>
      <c r="D296" s="996"/>
    </row>
    <row r="297" spans="1:14" s="838" customFormat="1" ht="21.75" customHeight="1">
      <c r="A297" s="2528" t="s">
        <v>1412</v>
      </c>
      <c r="B297" s="2528"/>
      <c r="C297" s="2528"/>
      <c r="D297" s="2528"/>
      <c r="E297" s="2528"/>
      <c r="F297" s="2528"/>
      <c r="G297" s="2528"/>
      <c r="H297" s="2528"/>
      <c r="I297" s="2528"/>
      <c r="J297" s="2528"/>
    </row>
    <row r="298" spans="1:14" s="596" customFormat="1" ht="21.75" customHeight="1">
      <c r="A298" s="2682" t="s">
        <v>2020</v>
      </c>
      <c r="B298" s="2682"/>
      <c r="C298" s="2682"/>
      <c r="D298" s="2682"/>
      <c r="E298" s="2682"/>
      <c r="F298" s="2682"/>
      <c r="G298" s="2682"/>
      <c r="H298" s="2682"/>
      <c r="I298" s="2682"/>
      <c r="J298" s="2682"/>
    </row>
    <row r="299" spans="1:14" s="838" customFormat="1" ht="12.75" customHeight="1">
      <c r="A299" s="2528" t="s">
        <v>1953</v>
      </c>
      <c r="B299" s="2528"/>
      <c r="C299" s="2528"/>
      <c r="D299" s="2528"/>
      <c r="E299" s="2528"/>
      <c r="F299" s="2528"/>
      <c r="G299" s="2528"/>
      <c r="H299" s="2528"/>
      <c r="I299" s="2528"/>
      <c r="J299" s="2528"/>
    </row>
    <row r="300" spans="1:14" s="596" customFormat="1" ht="22.5" customHeight="1">
      <c r="A300" s="2367"/>
      <c r="B300" s="1995"/>
      <c r="C300" s="1995"/>
      <c r="D300" s="1995"/>
      <c r="E300" s="1995"/>
      <c r="F300" s="1995"/>
      <c r="G300" s="1995"/>
      <c r="H300" s="1995"/>
      <c r="I300" s="1995"/>
      <c r="J300" s="1996"/>
      <c r="K300" s="784"/>
    </row>
    <row r="301" spans="1:14" s="583" customFormat="1" ht="18.75" customHeight="1">
      <c r="A301" s="706" t="s">
        <v>1027</v>
      </c>
    </row>
    <row r="302" spans="1:14" s="583" customFormat="1" ht="12" customHeight="1"/>
    <row r="303" spans="1:14" s="583" customFormat="1" ht="12.75" customHeight="1">
      <c r="A303" s="997"/>
      <c r="B303" s="1212" t="s">
        <v>3</v>
      </c>
      <c r="C303" s="550" t="s">
        <v>6</v>
      </c>
      <c r="D303" s="550" t="s">
        <v>2</v>
      </c>
      <c r="E303" s="549" t="s">
        <v>5</v>
      </c>
      <c r="F303" s="549" t="s">
        <v>3</v>
      </c>
      <c r="G303" s="549" t="s">
        <v>6</v>
      </c>
      <c r="H303" s="550" t="s">
        <v>2</v>
      </c>
      <c r="I303" s="549" t="s">
        <v>5</v>
      </c>
      <c r="J303" s="549" t="s">
        <v>3</v>
      </c>
    </row>
    <row r="304" spans="1:14" s="574" customFormat="1" ht="13.5" customHeight="1">
      <c r="A304" s="779" t="s">
        <v>1</v>
      </c>
      <c r="B304" s="1213" t="s">
        <v>1363</v>
      </c>
      <c r="C304" s="804" t="s">
        <v>1363</v>
      </c>
      <c r="D304" s="579" t="s">
        <v>1363</v>
      </c>
      <c r="E304" s="579" t="s">
        <v>1363</v>
      </c>
      <c r="F304" s="804" t="s">
        <v>1069</v>
      </c>
      <c r="G304" s="579" t="s">
        <v>1069</v>
      </c>
      <c r="H304" s="579" t="s">
        <v>1069</v>
      </c>
      <c r="I304" s="579" t="s">
        <v>1069</v>
      </c>
      <c r="J304" s="579" t="s">
        <v>213</v>
      </c>
    </row>
    <row r="305" spans="1:10" s="999" customFormat="1" ht="12" customHeight="1">
      <c r="A305" s="1990" t="s">
        <v>794</v>
      </c>
      <c r="B305" s="1349">
        <v>0</v>
      </c>
      <c r="C305" s="1710">
        <v>2384.7620000000002</v>
      </c>
      <c r="D305" s="998">
        <v>2225.1959999999999</v>
      </c>
      <c r="E305" s="998">
        <v>842.7</v>
      </c>
      <c r="F305" s="998">
        <v>0</v>
      </c>
      <c r="G305" s="998">
        <v>5699.5</v>
      </c>
      <c r="H305" s="998">
        <v>4906.4989999999998</v>
      </c>
      <c r="I305" s="998">
        <v>2558.5</v>
      </c>
      <c r="J305" s="998">
        <v>0</v>
      </c>
    </row>
    <row r="306" spans="1:10" s="999" customFormat="1" ht="12" customHeight="1">
      <c r="A306" s="1987" t="s">
        <v>795</v>
      </c>
      <c r="B306" s="1350">
        <v>2293.5749999999998</v>
      </c>
      <c r="C306" s="1711">
        <v>2393.3209999999999</v>
      </c>
      <c r="D306" s="1000">
        <v>3292.4430000000002</v>
      </c>
      <c r="E306" s="1000">
        <v>3903.4075737199996</v>
      </c>
      <c r="F306" s="1000">
        <v>2929.6439999999998</v>
      </c>
      <c r="G306" s="1000">
        <v>2167.4490000000001</v>
      </c>
      <c r="H306" s="1000">
        <v>2004.0039999999999</v>
      </c>
      <c r="I306" s="1000">
        <v>1708.365</v>
      </c>
      <c r="J306" s="1000">
        <v>2734.799</v>
      </c>
    </row>
    <row r="307" spans="1:10" s="999" customFormat="1" ht="12" customHeight="1">
      <c r="A307" s="1987" t="s">
        <v>796</v>
      </c>
      <c r="B307" s="1350">
        <v>6088.9160000000002</v>
      </c>
      <c r="C307" s="1711">
        <v>5128.4939999999997</v>
      </c>
      <c r="D307" s="1000">
        <v>5146.4470000000001</v>
      </c>
      <c r="E307" s="1000">
        <v>4935.22</v>
      </c>
      <c r="F307" s="1000">
        <v>5413.2160000000003</v>
      </c>
      <c r="G307" s="1000">
        <v>4341.0820000000003</v>
      </c>
      <c r="H307" s="1000">
        <v>4924.3959999999997</v>
      </c>
      <c r="I307" s="1000">
        <v>4911.3639999999996</v>
      </c>
      <c r="J307" s="1000">
        <v>4916.4690000000001</v>
      </c>
    </row>
    <row r="308" spans="1:10" s="999" customFormat="1" ht="12" customHeight="1">
      <c r="A308" s="1987" t="s">
        <v>797</v>
      </c>
      <c r="B308" s="1350">
        <v>222.75</v>
      </c>
      <c r="C308" s="1711">
        <v>236.90600000000001</v>
      </c>
      <c r="D308" s="1000">
        <v>231.846</v>
      </c>
      <c r="E308" s="1000">
        <v>219.55865192000002</v>
      </c>
      <c r="F308" s="1000">
        <v>222.48599999999999</v>
      </c>
      <c r="G308" s="1000">
        <v>221.18799999999999</v>
      </c>
      <c r="H308" s="1000">
        <v>224.98599999999999</v>
      </c>
      <c r="I308" s="1000">
        <v>209.30099999999999</v>
      </c>
      <c r="J308" s="1000">
        <v>204.714</v>
      </c>
    </row>
    <row r="309" spans="1:10" s="999" customFormat="1" ht="12" customHeight="1">
      <c r="A309" s="1987" t="s">
        <v>798</v>
      </c>
      <c r="B309" s="1350">
        <v>319.24599999999998</v>
      </c>
      <c r="C309" s="1711">
        <v>1165.7809999999999</v>
      </c>
      <c r="D309" s="1000">
        <v>1165.7809999999999</v>
      </c>
      <c r="E309" s="1000">
        <v>1252.7807469500001</v>
      </c>
      <c r="F309" s="1000">
        <v>1252.7809999999999</v>
      </c>
      <c r="G309" s="1000">
        <v>1012.896</v>
      </c>
      <c r="H309" s="1000">
        <v>1012.896</v>
      </c>
      <c r="I309" s="1000">
        <v>1012.896</v>
      </c>
      <c r="J309" s="1000">
        <v>1012.896</v>
      </c>
    </row>
    <row r="310" spans="1:10" s="999" customFormat="1" ht="12" customHeight="1">
      <c r="A310" s="1987" t="s">
        <v>799</v>
      </c>
      <c r="B310" s="1350">
        <v>20763.077000000001</v>
      </c>
      <c r="C310" s="1711">
        <v>18484.387999999999</v>
      </c>
      <c r="D310" s="1000">
        <v>18506.132000000001</v>
      </c>
      <c r="E310" s="1000">
        <v>18331.685000000001</v>
      </c>
      <c r="F310" s="1000">
        <v>18331.685000000001</v>
      </c>
      <c r="G310" s="1000">
        <v>16740.198</v>
      </c>
      <c r="H310" s="1000">
        <v>16792.153999999999</v>
      </c>
      <c r="I310" s="1000">
        <v>16338.222</v>
      </c>
      <c r="J310" s="1000">
        <v>16835.803</v>
      </c>
    </row>
    <row r="311" spans="1:10" s="1002" customFormat="1" ht="21" customHeight="1">
      <c r="A311" s="2373" t="s">
        <v>800</v>
      </c>
      <c r="B311" s="1351">
        <v>5500</v>
      </c>
      <c r="C311" s="1712">
        <v>5500</v>
      </c>
      <c r="D311" s="1001">
        <v>1460.7249999999999</v>
      </c>
      <c r="E311" s="1001">
        <v>1461.758</v>
      </c>
      <c r="F311" s="1001">
        <v>1434.829</v>
      </c>
      <c r="G311" s="1001">
        <v>1359.596</v>
      </c>
      <c r="H311" s="1001">
        <v>1339.5409999999999</v>
      </c>
      <c r="I311" s="1001">
        <v>1333.2339999999999</v>
      </c>
      <c r="J311" s="1001">
        <v>1334.68</v>
      </c>
    </row>
    <row r="312" spans="1:10" s="1002" customFormat="1" ht="12" customHeight="1">
      <c r="A312" s="1991" t="s">
        <v>801</v>
      </c>
      <c r="B312" s="1352">
        <v>10318.929</v>
      </c>
      <c r="C312" s="1713">
        <v>10855.748</v>
      </c>
      <c r="D312" s="1003">
        <v>9426.6370000000006</v>
      </c>
      <c r="E312" s="1003">
        <v>12078.144329999999</v>
      </c>
      <c r="F312" s="1003">
        <v>12568.277</v>
      </c>
      <c r="G312" s="1003">
        <v>9419.3529999999992</v>
      </c>
      <c r="H312" s="1003">
        <v>8521.5830000000005</v>
      </c>
      <c r="I312" s="1003">
        <v>6589.4040000000005</v>
      </c>
      <c r="J312" s="1003">
        <v>5369.3069999999998</v>
      </c>
    </row>
    <row r="313" spans="1:10" s="1005" customFormat="1" ht="12" customHeight="1">
      <c r="A313" s="2374" t="s">
        <v>802</v>
      </c>
      <c r="B313" s="1353">
        <v>45506.493000000002</v>
      </c>
      <c r="C313" s="1714">
        <v>46149.4</v>
      </c>
      <c r="D313" s="1004">
        <v>41455.207000000002</v>
      </c>
      <c r="E313" s="1004">
        <v>43025.254302590009</v>
      </c>
      <c r="F313" s="1004">
        <v>42152.918000000005</v>
      </c>
      <c r="G313" s="1004">
        <v>40961.262000000002</v>
      </c>
      <c r="H313" s="1004">
        <v>39726.059000000001</v>
      </c>
      <c r="I313" s="1004">
        <v>34661.286</v>
      </c>
      <c r="J313" s="1004">
        <v>32408.668000000001</v>
      </c>
    </row>
    <row r="314" spans="1:10" s="1007" customFormat="1" ht="12" customHeight="1">
      <c r="A314" s="2375" t="s">
        <v>803</v>
      </c>
      <c r="B314" s="1354">
        <v>24156.03</v>
      </c>
      <c r="C314" s="1715">
        <v>23985.866000000002</v>
      </c>
      <c r="D314" s="1006">
        <v>20976.017</v>
      </c>
      <c r="E314" s="1006">
        <v>19964.572839979999</v>
      </c>
      <c r="F314" s="1006">
        <v>19114.388999999999</v>
      </c>
      <c r="G314" s="1006">
        <v>20244.519</v>
      </c>
      <c r="H314" s="1006">
        <v>19708.505000000001</v>
      </c>
      <c r="I314" s="1006">
        <v>16836.625</v>
      </c>
      <c r="J314" s="1006">
        <v>15947.221</v>
      </c>
    </row>
    <row r="315" spans="1:10" s="79" customFormat="1" ht="7.5" customHeight="1">
      <c r="A315" s="80"/>
      <c r="B315" s="996"/>
      <c r="C315" s="996"/>
      <c r="D315" s="996"/>
    </row>
    <row r="316" spans="1:10" s="838" customFormat="1" ht="12.75" customHeight="1">
      <c r="A316" s="2528" t="s">
        <v>804</v>
      </c>
      <c r="B316" s="2528"/>
      <c r="C316" s="2528"/>
      <c r="D316" s="2528"/>
      <c r="E316" s="2528"/>
      <c r="F316" s="2528"/>
      <c r="G316" s="2528"/>
      <c r="H316" s="2528"/>
      <c r="I316" s="2528"/>
      <c r="J316" s="2528"/>
    </row>
    <row r="317" spans="1:10" s="838" customFormat="1" ht="21.75" customHeight="1">
      <c r="A317" s="2528" t="s">
        <v>805</v>
      </c>
      <c r="B317" s="2528"/>
      <c r="C317" s="2528"/>
      <c r="D317" s="2528"/>
      <c r="E317" s="2528"/>
      <c r="F317" s="2528"/>
      <c r="G317" s="2528"/>
      <c r="H317" s="2528"/>
      <c r="I317" s="2528"/>
      <c r="J317" s="2528"/>
    </row>
    <row r="318" spans="1:10" s="838" customFormat="1" ht="21.75" customHeight="1">
      <c r="A318" s="2528" t="s">
        <v>806</v>
      </c>
      <c r="B318" s="2528"/>
      <c r="C318" s="2528"/>
      <c r="D318" s="2528"/>
      <c r="E318" s="2528"/>
      <c r="F318" s="2528"/>
      <c r="G318" s="2528"/>
      <c r="H318" s="2528"/>
      <c r="I318" s="2528"/>
      <c r="J318" s="2528"/>
    </row>
    <row r="319" spans="1:10" s="1007" customFormat="1" ht="22.5" customHeight="1">
      <c r="A319" s="2376"/>
      <c r="D319" s="1008"/>
      <c r="F319" s="1008"/>
    </row>
    <row r="320" spans="1:10" s="583" customFormat="1" ht="18.75" customHeight="1">
      <c r="A320" s="2674" t="s">
        <v>1028</v>
      </c>
      <c r="B320" s="2674"/>
      <c r="C320" s="2674"/>
      <c r="D320" s="2674"/>
      <c r="E320" s="2674"/>
      <c r="F320" s="2674"/>
      <c r="G320" s="2674"/>
      <c r="H320" s="2674"/>
      <c r="I320" s="2674"/>
      <c r="J320" s="2674"/>
    </row>
    <row r="321" spans="1:10" s="583" customFormat="1" ht="12" customHeight="1"/>
    <row r="322" spans="1:10" s="583" customFormat="1" ht="12.75" customHeight="1">
      <c r="A322" s="997"/>
      <c r="B322" s="1212" t="s">
        <v>3</v>
      </c>
      <c r="C322" s="550" t="s">
        <v>6</v>
      </c>
      <c r="D322" s="550" t="s">
        <v>2</v>
      </c>
      <c r="E322" s="549" t="s">
        <v>5</v>
      </c>
      <c r="F322" s="549" t="s">
        <v>3</v>
      </c>
      <c r="G322" s="549" t="s">
        <v>6</v>
      </c>
      <c r="H322" s="550" t="s">
        <v>2</v>
      </c>
      <c r="I322" s="549" t="s">
        <v>5</v>
      </c>
      <c r="J322" s="549" t="s">
        <v>3</v>
      </c>
    </row>
    <row r="323" spans="1:10" s="574" customFormat="1" ht="12.75" customHeight="1">
      <c r="A323" s="779" t="s">
        <v>1</v>
      </c>
      <c r="B323" s="1213" t="s">
        <v>1363</v>
      </c>
      <c r="C323" s="804" t="s">
        <v>1363</v>
      </c>
      <c r="D323" s="579" t="s">
        <v>1363</v>
      </c>
      <c r="E323" s="579" t="s">
        <v>1363</v>
      </c>
      <c r="F323" s="804" t="s">
        <v>1069</v>
      </c>
      <c r="G323" s="579" t="s">
        <v>1069</v>
      </c>
      <c r="H323" s="579" t="s">
        <v>1069</v>
      </c>
      <c r="I323" s="579" t="s">
        <v>1069</v>
      </c>
      <c r="J323" s="579" t="s">
        <v>213</v>
      </c>
    </row>
    <row r="324" spans="1:10" s="1010" customFormat="1" ht="12" customHeight="1">
      <c r="A324" s="2374" t="s">
        <v>807</v>
      </c>
      <c r="B324" s="1355"/>
      <c r="C324" s="1716"/>
      <c r="D324" s="1009"/>
      <c r="E324" s="1009"/>
      <c r="F324" s="1009"/>
      <c r="G324" s="1009"/>
      <c r="H324" s="1009"/>
      <c r="I324" s="1009"/>
      <c r="J324" s="1009"/>
    </row>
    <row r="325" spans="1:10" s="1012" customFormat="1" ht="12" customHeight="1">
      <c r="A325" s="1987" t="s">
        <v>808</v>
      </c>
      <c r="B325" s="1356">
        <v>25861.473999999998</v>
      </c>
      <c r="C325" s="1717">
        <v>23526.965</v>
      </c>
      <c r="D325" s="1011">
        <v>19830.643</v>
      </c>
      <c r="E325" s="1011">
        <v>19654.451000000001</v>
      </c>
      <c r="F325" s="1011">
        <v>19498.165000000001</v>
      </c>
      <c r="G325" s="1011">
        <v>17836.919999999998</v>
      </c>
      <c r="H325" s="1011">
        <v>17879.699000000001</v>
      </c>
      <c r="I325" s="1011">
        <v>17415.127</v>
      </c>
      <c r="J325" s="1011">
        <v>17889.263999999999</v>
      </c>
    </row>
    <row r="326" spans="1:10" s="1012" customFormat="1" ht="12" customHeight="1">
      <c r="A326" s="1987" t="s">
        <v>809</v>
      </c>
      <c r="B326" s="1357">
        <v>31.27</v>
      </c>
      <c r="C326" s="1718">
        <v>25.9</v>
      </c>
      <c r="D326" s="1013">
        <v>21.3</v>
      </c>
      <c r="E326" s="1013">
        <v>21.673308408093501</v>
      </c>
      <c r="F326" s="1013">
        <v>21.89</v>
      </c>
      <c r="G326" s="1013">
        <v>19.170000000000002</v>
      </c>
      <c r="H326" s="1013">
        <v>19.239999999999998</v>
      </c>
      <c r="I326" s="1013">
        <v>18.93</v>
      </c>
      <c r="J326" s="1013">
        <v>18.809999999999999</v>
      </c>
    </row>
    <row r="327" spans="1:10" s="1012" customFormat="1" ht="12" customHeight="1">
      <c r="A327" s="1987" t="s">
        <v>810</v>
      </c>
      <c r="B327" s="1356">
        <v>20361.473999999998</v>
      </c>
      <c r="C327" s="1717">
        <v>18026.965</v>
      </c>
      <c r="D327" s="1011">
        <v>18594.918000000001</v>
      </c>
      <c r="E327" s="1011">
        <v>18417.692999999999</v>
      </c>
      <c r="F327" s="1011">
        <v>18288.335999999999</v>
      </c>
      <c r="G327" s="1011">
        <v>16702.324000000001</v>
      </c>
      <c r="H327" s="1011">
        <v>16765.157999999999</v>
      </c>
      <c r="I327" s="1011">
        <v>16306.893</v>
      </c>
      <c r="J327" s="1011">
        <v>16779.583999999999</v>
      </c>
    </row>
    <row r="328" spans="1:10" s="1012" customFormat="1" ht="12" customHeight="1">
      <c r="A328" s="1987" t="s">
        <v>811</v>
      </c>
      <c r="B328" s="1357">
        <v>24.62</v>
      </c>
      <c r="C328" s="1718">
        <v>19.850000000000001</v>
      </c>
      <c r="D328" s="1013">
        <v>19.97</v>
      </c>
      <c r="E328" s="1013">
        <v>20.309513634066175</v>
      </c>
      <c r="F328" s="1013">
        <v>20.53</v>
      </c>
      <c r="G328" s="1013">
        <v>17.952999999999999</v>
      </c>
      <c r="H328" s="1013">
        <v>18.042999999999999</v>
      </c>
      <c r="I328" s="1013">
        <v>17.728000000000002</v>
      </c>
      <c r="J328" s="1013">
        <v>17.640999999999998</v>
      </c>
    </row>
    <row r="329" spans="1:10" s="1012" customFormat="1" ht="12" customHeight="1">
      <c r="A329" s="1987" t="s">
        <v>812</v>
      </c>
      <c r="B329" s="1356">
        <v>82713.952000000005</v>
      </c>
      <c r="C329" s="1717">
        <v>90832.569000000003</v>
      </c>
      <c r="D329" s="1011">
        <v>93092</v>
      </c>
      <c r="E329" s="1011">
        <v>90685.051999999996</v>
      </c>
      <c r="F329" s="1011">
        <v>89085.266000000003</v>
      </c>
      <c r="G329" s="1011">
        <v>93035.62</v>
      </c>
      <c r="H329" s="1011">
        <v>92917.217000000004</v>
      </c>
      <c r="I329" s="1011">
        <v>91986</v>
      </c>
      <c r="J329" s="1011">
        <v>95118.69</v>
      </c>
    </row>
    <row r="330" spans="1:10" s="1012" customFormat="1" ht="6" customHeight="1">
      <c r="A330" s="1987"/>
      <c r="B330" s="1356"/>
      <c r="C330" s="1717"/>
      <c r="D330" s="1011"/>
      <c r="E330" s="1011"/>
      <c r="F330" s="1011"/>
      <c r="G330" s="1011"/>
      <c r="H330" s="1011"/>
      <c r="I330" s="1011"/>
      <c r="J330" s="1011"/>
    </row>
    <row r="331" spans="1:10" s="1012" customFormat="1" ht="12" customHeight="1">
      <c r="A331" s="2355" t="s">
        <v>813</v>
      </c>
      <c r="B331" s="1356"/>
      <c r="C331" s="1717"/>
      <c r="D331" s="1011"/>
      <c r="E331" s="1011"/>
      <c r="F331" s="1011"/>
      <c r="G331" s="1011"/>
      <c r="H331" s="1011"/>
      <c r="I331" s="1011"/>
      <c r="J331" s="1011"/>
    </row>
    <row r="332" spans="1:10" s="1014" customFormat="1" ht="12" customHeight="1">
      <c r="A332" s="1987" t="s">
        <v>814</v>
      </c>
      <c r="B332" s="1356">
        <v>29165.792000000001</v>
      </c>
      <c r="C332" s="1717">
        <v>26784.919000000002</v>
      </c>
      <c r="D332" s="1011">
        <v>23091.69</v>
      </c>
      <c r="E332" s="1011">
        <v>22940.753000000001</v>
      </c>
      <c r="F332" s="1011">
        <v>22931.281999999999</v>
      </c>
      <c r="G332" s="1011">
        <v>20613.444</v>
      </c>
      <c r="H332" s="1011">
        <v>20949.588</v>
      </c>
      <c r="I332" s="1011">
        <v>20471.441999999999</v>
      </c>
      <c r="J332" s="1011">
        <v>20946.067999999999</v>
      </c>
    </row>
    <row r="333" spans="1:10" s="1014" customFormat="1" ht="12" customHeight="1">
      <c r="A333" s="1987" t="s">
        <v>1276</v>
      </c>
      <c r="B333" s="1356">
        <v>18918.235000000001</v>
      </c>
      <c r="C333" s="1717">
        <v>16754.352999999999</v>
      </c>
      <c r="D333" s="1011">
        <v>12990.088</v>
      </c>
      <c r="E333" s="1011">
        <v>12943.156899968999</v>
      </c>
      <c r="F333" s="1011">
        <v>13578.254999999999</v>
      </c>
      <c r="G333" s="1011">
        <v>10306.842000000001</v>
      </c>
      <c r="H333" s="1011">
        <v>10437.047</v>
      </c>
      <c r="I333" s="1011">
        <v>10208.264999999999</v>
      </c>
      <c r="J333" s="1011">
        <v>10846.308999999999</v>
      </c>
    </row>
    <row r="334" spans="1:10" s="1016" customFormat="1" ht="21" customHeight="1">
      <c r="A334" s="2377" t="s">
        <v>1277</v>
      </c>
      <c r="B334" s="1358">
        <v>284.60000000000002</v>
      </c>
      <c r="C334" s="1719">
        <v>267</v>
      </c>
      <c r="D334" s="1015">
        <v>228.5943</v>
      </c>
      <c r="E334" s="1015">
        <v>229.46269183080599</v>
      </c>
      <c r="F334" s="1015">
        <v>245.2</v>
      </c>
      <c r="G334" s="1015">
        <v>199.99799999999999</v>
      </c>
      <c r="H334" s="1015">
        <v>199.28200000000001</v>
      </c>
      <c r="I334" s="1015">
        <v>199.46</v>
      </c>
      <c r="J334" s="1015">
        <v>207.4</v>
      </c>
    </row>
    <row r="335" spans="1:10" s="79" customFormat="1" ht="7.5" customHeight="1">
      <c r="A335" s="80"/>
      <c r="B335" s="996"/>
      <c r="C335" s="996"/>
      <c r="D335" s="996"/>
    </row>
    <row r="336" spans="1:10" s="838" customFormat="1" ht="12.75" customHeight="1">
      <c r="A336" s="2528" t="s">
        <v>815</v>
      </c>
      <c r="B336" s="2528"/>
      <c r="C336" s="2528"/>
      <c r="D336" s="2528"/>
      <c r="E336" s="2528"/>
      <c r="F336" s="2528"/>
      <c r="G336" s="2528"/>
      <c r="H336" s="2528"/>
      <c r="I336" s="2528"/>
      <c r="J336" s="2528"/>
    </row>
    <row r="337" spans="1:10" s="838" customFormat="1" ht="21.75" customHeight="1">
      <c r="A337" s="2528" t="s">
        <v>816</v>
      </c>
      <c r="B337" s="2528"/>
      <c r="C337" s="2528"/>
      <c r="D337" s="2528"/>
      <c r="E337" s="2528"/>
      <c r="F337" s="2528"/>
      <c r="G337" s="2528"/>
      <c r="H337" s="2528"/>
      <c r="I337" s="2528"/>
      <c r="J337" s="2528"/>
    </row>
    <row r="338" spans="1:10" s="838" customFormat="1" ht="29.25" customHeight="1">
      <c r="A338" s="2528" t="s">
        <v>817</v>
      </c>
      <c r="B338" s="2528"/>
      <c r="C338" s="2528"/>
      <c r="D338" s="2528"/>
      <c r="E338" s="2528"/>
      <c r="F338" s="2528"/>
      <c r="G338" s="2528"/>
      <c r="H338" s="2528"/>
      <c r="I338" s="2528"/>
      <c r="J338" s="2528"/>
    </row>
    <row r="339" spans="1:10" s="79" customFormat="1" ht="7.5" customHeight="1">
      <c r="A339" s="80"/>
      <c r="B339" s="996"/>
      <c r="C339" s="996"/>
      <c r="D339" s="996"/>
    </row>
  </sheetData>
  <mergeCells count="29">
    <mergeCell ref="A37:J37"/>
    <mergeCell ref="A77:J77"/>
    <mergeCell ref="A336:J336"/>
    <mergeCell ref="A202:J202"/>
    <mergeCell ref="A203:J203"/>
    <mergeCell ref="A201:J201"/>
    <mergeCell ref="A200:J200"/>
    <mergeCell ref="A205:J205"/>
    <mergeCell ref="A39:J39"/>
    <mergeCell ref="A40:J40"/>
    <mergeCell ref="A79:J79"/>
    <mergeCell ref="A145:J145"/>
    <mergeCell ref="A117:J117"/>
    <mergeCell ref="A119:J119"/>
    <mergeCell ref="A49:E49"/>
    <mergeCell ref="A81:J81"/>
    <mergeCell ref="A338:J338"/>
    <mergeCell ref="A299:J299"/>
    <mergeCell ref="A316:J316"/>
    <mergeCell ref="A317:J317"/>
    <mergeCell ref="A318:J318"/>
    <mergeCell ref="A320:J320"/>
    <mergeCell ref="A337:J337"/>
    <mergeCell ref="A252:J252"/>
    <mergeCell ref="A253:J253"/>
    <mergeCell ref="A255:J255"/>
    <mergeCell ref="A297:J297"/>
    <mergeCell ref="A298:J298"/>
    <mergeCell ref="A254:J254"/>
  </mergeCells>
  <pageMargins left="0.70866141732283472" right="0.70866141732283472" top="0.6692913385826772" bottom="0.59055118110236227" header="0.51181102362204722" footer="0.51181102362204722"/>
  <pageSetup paperSize="9" scale="89" fitToHeight="0" orientation="portrait" r:id="rId1"/>
  <headerFooter scaleWithDoc="0">
    <oddHeader xml:space="preserve">&amp;L&amp;8FACT BOOK DNB - 4Q15&amp;C&amp;8CHAPTER 2 SEGMENTAL REPORTING&amp;R&amp;8Main subsidiaries and product units </oddHeader>
  </headerFooter>
  <rowBreaks count="7" manualBreakCount="7">
    <brk id="40" max="10" man="1"/>
    <brk id="79" max="16383" man="1"/>
    <brk id="115" max="16383" man="1"/>
    <brk id="158" max="16383" man="1"/>
    <brk id="203" max="10" man="1"/>
    <brk id="255" max="16383" man="1"/>
    <brk id="299"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
  <sheetViews>
    <sheetView showGridLines="0" zoomScale="140" zoomScaleNormal="140" zoomScaleSheetLayoutView="90" workbookViewId="0"/>
  </sheetViews>
  <sheetFormatPr baseColWidth="10" defaultColWidth="9.140625" defaultRowHeight="9"/>
  <cols>
    <col min="1" max="1" width="35.28515625" style="79" customWidth="1"/>
    <col min="2" max="4" width="6.42578125" style="996" customWidth="1"/>
    <col min="5" max="12" width="6.42578125" style="79" customWidth="1"/>
    <col min="13" max="256" width="9.140625" style="79"/>
    <col min="257" max="257" width="38.7109375" style="79" customWidth="1"/>
    <col min="258" max="258" width="9.28515625" style="79" customWidth="1"/>
    <col min="259" max="261" width="9.140625" style="79" customWidth="1"/>
    <col min="262" max="262" width="9.28515625" style="79" customWidth="1"/>
    <col min="263" max="512" width="9.140625" style="79"/>
    <col min="513" max="513" width="38.7109375" style="79" customWidth="1"/>
    <col min="514" max="514" width="9.28515625" style="79" customWidth="1"/>
    <col min="515" max="517" width="9.140625" style="79" customWidth="1"/>
    <col min="518" max="518" width="9.28515625" style="79" customWidth="1"/>
    <col min="519" max="768" width="9.140625" style="79"/>
    <col min="769" max="769" width="38.7109375" style="79" customWidth="1"/>
    <col min="770" max="770" width="9.28515625" style="79" customWidth="1"/>
    <col min="771" max="773" width="9.140625" style="79" customWidth="1"/>
    <col min="774" max="774" width="9.28515625" style="79" customWidth="1"/>
    <col min="775" max="1024" width="9.140625" style="79"/>
    <col min="1025" max="1025" width="38.7109375" style="79" customWidth="1"/>
    <col min="1026" max="1026" width="9.28515625" style="79" customWidth="1"/>
    <col min="1027" max="1029" width="9.140625" style="79" customWidth="1"/>
    <col min="1030" max="1030" width="9.28515625" style="79" customWidth="1"/>
    <col min="1031" max="1280" width="9.140625" style="79"/>
    <col min="1281" max="1281" width="38.7109375" style="79" customWidth="1"/>
    <col min="1282" max="1282" width="9.28515625" style="79" customWidth="1"/>
    <col min="1283" max="1285" width="9.140625" style="79" customWidth="1"/>
    <col min="1286" max="1286" width="9.28515625" style="79" customWidth="1"/>
    <col min="1287" max="1536" width="9.140625" style="79"/>
    <col min="1537" max="1537" width="38.7109375" style="79" customWidth="1"/>
    <col min="1538" max="1538" width="9.28515625" style="79" customWidth="1"/>
    <col min="1539" max="1541" width="9.140625" style="79" customWidth="1"/>
    <col min="1542" max="1542" width="9.28515625" style="79" customWidth="1"/>
    <col min="1543" max="1792" width="9.140625" style="79"/>
    <col min="1793" max="1793" width="38.7109375" style="79" customWidth="1"/>
    <col min="1794" max="1794" width="9.28515625" style="79" customWidth="1"/>
    <col min="1795" max="1797" width="9.140625" style="79" customWidth="1"/>
    <col min="1798" max="1798" width="9.28515625" style="79" customWidth="1"/>
    <col min="1799" max="2048" width="9.140625" style="79"/>
    <col min="2049" max="2049" width="38.7109375" style="79" customWidth="1"/>
    <col min="2050" max="2050" width="9.28515625" style="79" customWidth="1"/>
    <col min="2051" max="2053" width="9.140625" style="79" customWidth="1"/>
    <col min="2054" max="2054" width="9.28515625" style="79" customWidth="1"/>
    <col min="2055" max="2304" width="9.140625" style="79"/>
    <col min="2305" max="2305" width="38.7109375" style="79" customWidth="1"/>
    <col min="2306" max="2306" width="9.28515625" style="79" customWidth="1"/>
    <col min="2307" max="2309" width="9.140625" style="79" customWidth="1"/>
    <col min="2310" max="2310" width="9.28515625" style="79" customWidth="1"/>
    <col min="2311" max="2560" width="9.140625" style="79"/>
    <col min="2561" max="2561" width="38.7109375" style="79" customWidth="1"/>
    <col min="2562" max="2562" width="9.28515625" style="79" customWidth="1"/>
    <col min="2563" max="2565" width="9.140625" style="79" customWidth="1"/>
    <col min="2566" max="2566" width="9.28515625" style="79" customWidth="1"/>
    <col min="2567" max="2816" width="9.140625" style="79"/>
    <col min="2817" max="2817" width="38.7109375" style="79" customWidth="1"/>
    <col min="2818" max="2818" width="9.28515625" style="79" customWidth="1"/>
    <col min="2819" max="2821" width="9.140625" style="79" customWidth="1"/>
    <col min="2822" max="2822" width="9.28515625" style="79" customWidth="1"/>
    <col min="2823" max="3072" width="9.140625" style="79"/>
    <col min="3073" max="3073" width="38.7109375" style="79" customWidth="1"/>
    <col min="3074" max="3074" width="9.28515625" style="79" customWidth="1"/>
    <col min="3075" max="3077" width="9.140625" style="79" customWidth="1"/>
    <col min="3078" max="3078" width="9.28515625" style="79" customWidth="1"/>
    <col min="3079" max="3328" width="9.140625" style="79"/>
    <col min="3329" max="3329" width="38.7109375" style="79" customWidth="1"/>
    <col min="3330" max="3330" width="9.28515625" style="79" customWidth="1"/>
    <col min="3331" max="3333" width="9.140625" style="79" customWidth="1"/>
    <col min="3334" max="3334" width="9.28515625" style="79" customWidth="1"/>
    <col min="3335" max="3584" width="9.140625" style="79"/>
    <col min="3585" max="3585" width="38.7109375" style="79" customWidth="1"/>
    <col min="3586" max="3586" width="9.28515625" style="79" customWidth="1"/>
    <col min="3587" max="3589" width="9.140625" style="79" customWidth="1"/>
    <col min="3590" max="3590" width="9.28515625" style="79" customWidth="1"/>
    <col min="3591" max="3840" width="9.140625" style="79"/>
    <col min="3841" max="3841" width="38.7109375" style="79" customWidth="1"/>
    <col min="3842" max="3842" width="9.28515625" style="79" customWidth="1"/>
    <col min="3843" max="3845" width="9.140625" style="79" customWidth="1"/>
    <col min="3846" max="3846" width="9.28515625" style="79" customWidth="1"/>
    <col min="3847" max="4096" width="9.140625" style="79"/>
    <col min="4097" max="4097" width="38.7109375" style="79" customWidth="1"/>
    <col min="4098" max="4098" width="9.28515625" style="79" customWidth="1"/>
    <col min="4099" max="4101" width="9.140625" style="79" customWidth="1"/>
    <col min="4102" max="4102" width="9.28515625" style="79" customWidth="1"/>
    <col min="4103" max="4352" width="9.140625" style="79"/>
    <col min="4353" max="4353" width="38.7109375" style="79" customWidth="1"/>
    <col min="4354" max="4354" width="9.28515625" style="79" customWidth="1"/>
    <col min="4355" max="4357" width="9.140625" style="79" customWidth="1"/>
    <col min="4358" max="4358" width="9.28515625" style="79" customWidth="1"/>
    <col min="4359" max="4608" width="9.140625" style="79"/>
    <col min="4609" max="4609" width="38.7109375" style="79" customWidth="1"/>
    <col min="4610" max="4610" width="9.28515625" style="79" customWidth="1"/>
    <col min="4611" max="4613" width="9.140625" style="79" customWidth="1"/>
    <col min="4614" max="4614" width="9.28515625" style="79" customWidth="1"/>
    <col min="4615" max="4864" width="9.140625" style="79"/>
    <col min="4865" max="4865" width="38.7109375" style="79" customWidth="1"/>
    <col min="4866" max="4866" width="9.28515625" style="79" customWidth="1"/>
    <col min="4867" max="4869" width="9.140625" style="79" customWidth="1"/>
    <col min="4870" max="4870" width="9.28515625" style="79" customWidth="1"/>
    <col min="4871" max="5120" width="9.140625" style="79"/>
    <col min="5121" max="5121" width="38.7109375" style="79" customWidth="1"/>
    <col min="5122" max="5122" width="9.28515625" style="79" customWidth="1"/>
    <col min="5123" max="5125" width="9.140625" style="79" customWidth="1"/>
    <col min="5126" max="5126" width="9.28515625" style="79" customWidth="1"/>
    <col min="5127" max="5376" width="9.140625" style="79"/>
    <col min="5377" max="5377" width="38.7109375" style="79" customWidth="1"/>
    <col min="5378" max="5378" width="9.28515625" style="79" customWidth="1"/>
    <col min="5379" max="5381" width="9.140625" style="79" customWidth="1"/>
    <col min="5382" max="5382" width="9.28515625" style="79" customWidth="1"/>
    <col min="5383" max="5632" width="9.140625" style="79"/>
    <col min="5633" max="5633" width="38.7109375" style="79" customWidth="1"/>
    <col min="5634" max="5634" width="9.28515625" style="79" customWidth="1"/>
    <col min="5635" max="5637" width="9.140625" style="79" customWidth="1"/>
    <col min="5638" max="5638" width="9.28515625" style="79" customWidth="1"/>
    <col min="5639" max="5888" width="9.140625" style="79"/>
    <col min="5889" max="5889" width="38.7109375" style="79" customWidth="1"/>
    <col min="5890" max="5890" width="9.28515625" style="79" customWidth="1"/>
    <col min="5891" max="5893" width="9.140625" style="79" customWidth="1"/>
    <col min="5894" max="5894" width="9.28515625" style="79" customWidth="1"/>
    <col min="5895" max="6144" width="9.140625" style="79"/>
    <col min="6145" max="6145" width="38.7109375" style="79" customWidth="1"/>
    <col min="6146" max="6146" width="9.28515625" style="79" customWidth="1"/>
    <col min="6147" max="6149" width="9.140625" style="79" customWidth="1"/>
    <col min="6150" max="6150" width="9.28515625" style="79" customWidth="1"/>
    <col min="6151" max="6400" width="9.140625" style="79"/>
    <col min="6401" max="6401" width="38.7109375" style="79" customWidth="1"/>
    <col min="6402" max="6402" width="9.28515625" style="79" customWidth="1"/>
    <col min="6403" max="6405" width="9.140625" style="79" customWidth="1"/>
    <col min="6406" max="6406" width="9.28515625" style="79" customWidth="1"/>
    <col min="6407" max="6656" width="9.140625" style="79"/>
    <col min="6657" max="6657" width="38.7109375" style="79" customWidth="1"/>
    <col min="6658" max="6658" width="9.28515625" style="79" customWidth="1"/>
    <col min="6659" max="6661" width="9.140625" style="79" customWidth="1"/>
    <col min="6662" max="6662" width="9.28515625" style="79" customWidth="1"/>
    <col min="6663" max="6912" width="9.140625" style="79"/>
    <col min="6913" max="6913" width="38.7109375" style="79" customWidth="1"/>
    <col min="6914" max="6914" width="9.28515625" style="79" customWidth="1"/>
    <col min="6915" max="6917" width="9.140625" style="79" customWidth="1"/>
    <col min="6918" max="6918" width="9.28515625" style="79" customWidth="1"/>
    <col min="6919" max="7168" width="9.140625" style="79"/>
    <col min="7169" max="7169" width="38.7109375" style="79" customWidth="1"/>
    <col min="7170" max="7170" width="9.28515625" style="79" customWidth="1"/>
    <col min="7171" max="7173" width="9.140625" style="79" customWidth="1"/>
    <col min="7174" max="7174" width="9.28515625" style="79" customWidth="1"/>
    <col min="7175" max="7424" width="9.140625" style="79"/>
    <col min="7425" max="7425" width="38.7109375" style="79" customWidth="1"/>
    <col min="7426" max="7426" width="9.28515625" style="79" customWidth="1"/>
    <col min="7427" max="7429" width="9.140625" style="79" customWidth="1"/>
    <col min="7430" max="7430" width="9.28515625" style="79" customWidth="1"/>
    <col min="7431" max="7680" width="9.140625" style="79"/>
    <col min="7681" max="7681" width="38.7109375" style="79" customWidth="1"/>
    <col min="7682" max="7682" width="9.28515625" style="79" customWidth="1"/>
    <col min="7683" max="7685" width="9.140625" style="79" customWidth="1"/>
    <col min="7686" max="7686" width="9.28515625" style="79" customWidth="1"/>
    <col min="7687" max="7936" width="9.140625" style="79"/>
    <col min="7937" max="7937" width="38.7109375" style="79" customWidth="1"/>
    <col min="7938" max="7938" width="9.28515625" style="79" customWidth="1"/>
    <col min="7939" max="7941" width="9.140625" style="79" customWidth="1"/>
    <col min="7942" max="7942" width="9.28515625" style="79" customWidth="1"/>
    <col min="7943" max="8192" width="9.140625" style="79"/>
    <col min="8193" max="8193" width="38.7109375" style="79" customWidth="1"/>
    <col min="8194" max="8194" width="9.28515625" style="79" customWidth="1"/>
    <col min="8195" max="8197" width="9.140625" style="79" customWidth="1"/>
    <col min="8198" max="8198" width="9.28515625" style="79" customWidth="1"/>
    <col min="8199" max="8448" width="9.140625" style="79"/>
    <col min="8449" max="8449" width="38.7109375" style="79" customWidth="1"/>
    <col min="8450" max="8450" width="9.28515625" style="79" customWidth="1"/>
    <col min="8451" max="8453" width="9.140625" style="79" customWidth="1"/>
    <col min="8454" max="8454" width="9.28515625" style="79" customWidth="1"/>
    <col min="8455" max="8704" width="9.140625" style="79"/>
    <col min="8705" max="8705" width="38.7109375" style="79" customWidth="1"/>
    <col min="8706" max="8706" width="9.28515625" style="79" customWidth="1"/>
    <col min="8707" max="8709" width="9.140625" style="79" customWidth="1"/>
    <col min="8710" max="8710" width="9.28515625" style="79" customWidth="1"/>
    <col min="8711" max="8960" width="9.140625" style="79"/>
    <col min="8961" max="8961" width="38.7109375" style="79" customWidth="1"/>
    <col min="8962" max="8962" width="9.28515625" style="79" customWidth="1"/>
    <col min="8963" max="8965" width="9.140625" style="79" customWidth="1"/>
    <col min="8966" max="8966" width="9.28515625" style="79" customWidth="1"/>
    <col min="8967" max="9216" width="9.140625" style="79"/>
    <col min="9217" max="9217" width="38.7109375" style="79" customWidth="1"/>
    <col min="9218" max="9218" width="9.28515625" style="79" customWidth="1"/>
    <col min="9219" max="9221" width="9.140625" style="79" customWidth="1"/>
    <col min="9222" max="9222" width="9.28515625" style="79" customWidth="1"/>
    <col min="9223" max="9472" width="9.140625" style="79"/>
    <col min="9473" max="9473" width="38.7109375" style="79" customWidth="1"/>
    <col min="9474" max="9474" width="9.28515625" style="79" customWidth="1"/>
    <col min="9475" max="9477" width="9.140625" style="79" customWidth="1"/>
    <col min="9478" max="9478" width="9.28515625" style="79" customWidth="1"/>
    <col min="9479" max="9728" width="9.140625" style="79"/>
    <col min="9729" max="9729" width="38.7109375" style="79" customWidth="1"/>
    <col min="9730" max="9730" width="9.28515625" style="79" customWidth="1"/>
    <col min="9731" max="9733" width="9.140625" style="79" customWidth="1"/>
    <col min="9734" max="9734" width="9.28515625" style="79" customWidth="1"/>
    <col min="9735" max="9984" width="9.140625" style="79"/>
    <col min="9985" max="9985" width="38.7109375" style="79" customWidth="1"/>
    <col min="9986" max="9986" width="9.28515625" style="79" customWidth="1"/>
    <col min="9987" max="9989" width="9.140625" style="79" customWidth="1"/>
    <col min="9990" max="9990" width="9.28515625" style="79" customWidth="1"/>
    <col min="9991" max="10240" width="9.140625" style="79"/>
    <col min="10241" max="10241" width="38.7109375" style="79" customWidth="1"/>
    <col min="10242" max="10242" width="9.28515625" style="79" customWidth="1"/>
    <col min="10243" max="10245" width="9.140625" style="79" customWidth="1"/>
    <col min="10246" max="10246" width="9.28515625" style="79" customWidth="1"/>
    <col min="10247" max="10496" width="9.140625" style="79"/>
    <col min="10497" max="10497" width="38.7109375" style="79" customWidth="1"/>
    <col min="10498" max="10498" width="9.28515625" style="79" customWidth="1"/>
    <col min="10499" max="10501" width="9.140625" style="79" customWidth="1"/>
    <col min="10502" max="10502" width="9.28515625" style="79" customWidth="1"/>
    <col min="10503" max="10752" width="9.140625" style="79"/>
    <col min="10753" max="10753" width="38.7109375" style="79" customWidth="1"/>
    <col min="10754" max="10754" width="9.28515625" style="79" customWidth="1"/>
    <col min="10755" max="10757" width="9.140625" style="79" customWidth="1"/>
    <col min="10758" max="10758" width="9.28515625" style="79" customWidth="1"/>
    <col min="10759" max="11008" width="9.140625" style="79"/>
    <col min="11009" max="11009" width="38.7109375" style="79" customWidth="1"/>
    <col min="11010" max="11010" width="9.28515625" style="79" customWidth="1"/>
    <col min="11011" max="11013" width="9.140625" style="79" customWidth="1"/>
    <col min="11014" max="11014" width="9.28515625" style="79" customWidth="1"/>
    <col min="11015" max="11264" width="9.140625" style="79"/>
    <col min="11265" max="11265" width="38.7109375" style="79" customWidth="1"/>
    <col min="11266" max="11266" width="9.28515625" style="79" customWidth="1"/>
    <col min="11267" max="11269" width="9.140625" style="79" customWidth="1"/>
    <col min="11270" max="11270" width="9.28515625" style="79" customWidth="1"/>
    <col min="11271" max="11520" width="9.140625" style="79"/>
    <col min="11521" max="11521" width="38.7109375" style="79" customWidth="1"/>
    <col min="11522" max="11522" width="9.28515625" style="79" customWidth="1"/>
    <col min="11523" max="11525" width="9.140625" style="79" customWidth="1"/>
    <col min="11526" max="11526" width="9.28515625" style="79" customWidth="1"/>
    <col min="11527" max="11776" width="9.140625" style="79"/>
    <col min="11777" max="11777" width="38.7109375" style="79" customWidth="1"/>
    <col min="11778" max="11778" width="9.28515625" style="79" customWidth="1"/>
    <col min="11779" max="11781" width="9.140625" style="79" customWidth="1"/>
    <col min="11782" max="11782" width="9.28515625" style="79" customWidth="1"/>
    <col min="11783" max="12032" width="9.140625" style="79"/>
    <col min="12033" max="12033" width="38.7109375" style="79" customWidth="1"/>
    <col min="12034" max="12034" width="9.28515625" style="79" customWidth="1"/>
    <col min="12035" max="12037" width="9.140625" style="79" customWidth="1"/>
    <col min="12038" max="12038" width="9.28515625" style="79" customWidth="1"/>
    <col min="12039" max="12288" width="9.140625" style="79"/>
    <col min="12289" max="12289" width="38.7109375" style="79" customWidth="1"/>
    <col min="12290" max="12290" width="9.28515625" style="79" customWidth="1"/>
    <col min="12291" max="12293" width="9.140625" style="79" customWidth="1"/>
    <col min="12294" max="12294" width="9.28515625" style="79" customWidth="1"/>
    <col min="12295" max="12544" width="9.140625" style="79"/>
    <col min="12545" max="12545" width="38.7109375" style="79" customWidth="1"/>
    <col min="12546" max="12546" width="9.28515625" style="79" customWidth="1"/>
    <col min="12547" max="12549" width="9.140625" style="79" customWidth="1"/>
    <col min="12550" max="12550" width="9.28515625" style="79" customWidth="1"/>
    <col min="12551" max="12800" width="9.140625" style="79"/>
    <col min="12801" max="12801" width="38.7109375" style="79" customWidth="1"/>
    <col min="12802" max="12802" width="9.28515625" style="79" customWidth="1"/>
    <col min="12803" max="12805" width="9.140625" style="79" customWidth="1"/>
    <col min="12806" max="12806" width="9.28515625" style="79" customWidth="1"/>
    <col min="12807" max="13056" width="9.140625" style="79"/>
    <col min="13057" max="13057" width="38.7109375" style="79" customWidth="1"/>
    <col min="13058" max="13058" width="9.28515625" style="79" customWidth="1"/>
    <col min="13059" max="13061" width="9.140625" style="79" customWidth="1"/>
    <col min="13062" max="13062" width="9.28515625" style="79" customWidth="1"/>
    <col min="13063" max="13312" width="9.140625" style="79"/>
    <col min="13313" max="13313" width="38.7109375" style="79" customWidth="1"/>
    <col min="13314" max="13314" width="9.28515625" style="79" customWidth="1"/>
    <col min="13315" max="13317" width="9.140625" style="79" customWidth="1"/>
    <col min="13318" max="13318" width="9.28515625" style="79" customWidth="1"/>
    <col min="13319" max="13568" width="9.140625" style="79"/>
    <col min="13569" max="13569" width="38.7109375" style="79" customWidth="1"/>
    <col min="13570" max="13570" width="9.28515625" style="79" customWidth="1"/>
    <col min="13571" max="13573" width="9.140625" style="79" customWidth="1"/>
    <col min="13574" max="13574" width="9.28515625" style="79" customWidth="1"/>
    <col min="13575" max="13824" width="9.140625" style="79"/>
    <col min="13825" max="13825" width="38.7109375" style="79" customWidth="1"/>
    <col min="13826" max="13826" width="9.28515625" style="79" customWidth="1"/>
    <col min="13827" max="13829" width="9.140625" style="79" customWidth="1"/>
    <col min="13830" max="13830" width="9.28515625" style="79" customWidth="1"/>
    <col min="13831" max="14080" width="9.140625" style="79"/>
    <col min="14081" max="14081" width="38.7109375" style="79" customWidth="1"/>
    <col min="14082" max="14082" width="9.28515625" style="79" customWidth="1"/>
    <col min="14083" max="14085" width="9.140625" style="79" customWidth="1"/>
    <col min="14086" max="14086" width="9.28515625" style="79" customWidth="1"/>
    <col min="14087" max="14336" width="9.140625" style="79"/>
    <col min="14337" max="14337" width="38.7109375" style="79" customWidth="1"/>
    <col min="14338" max="14338" width="9.28515625" style="79" customWidth="1"/>
    <col min="14339" max="14341" width="9.140625" style="79" customWidth="1"/>
    <col min="14342" max="14342" width="9.28515625" style="79" customWidth="1"/>
    <col min="14343" max="14592" width="9.140625" style="79"/>
    <col min="14593" max="14593" width="38.7109375" style="79" customWidth="1"/>
    <col min="14594" max="14594" width="9.28515625" style="79" customWidth="1"/>
    <col min="14595" max="14597" width="9.140625" style="79" customWidth="1"/>
    <col min="14598" max="14598" width="9.28515625" style="79" customWidth="1"/>
    <col min="14599" max="14848" width="9.140625" style="79"/>
    <col min="14849" max="14849" width="38.7109375" style="79" customWidth="1"/>
    <col min="14850" max="14850" width="9.28515625" style="79" customWidth="1"/>
    <col min="14851" max="14853" width="9.140625" style="79" customWidth="1"/>
    <col min="14854" max="14854" width="9.28515625" style="79" customWidth="1"/>
    <col min="14855" max="15104" width="9.140625" style="79"/>
    <col min="15105" max="15105" width="38.7109375" style="79" customWidth="1"/>
    <col min="15106" max="15106" width="9.28515625" style="79" customWidth="1"/>
    <col min="15107" max="15109" width="9.140625" style="79" customWidth="1"/>
    <col min="15110" max="15110" width="9.28515625" style="79" customWidth="1"/>
    <col min="15111" max="15360" width="9.140625" style="79"/>
    <col min="15361" max="15361" width="38.7109375" style="79" customWidth="1"/>
    <col min="15362" max="15362" width="9.28515625" style="79" customWidth="1"/>
    <col min="15363" max="15365" width="9.140625" style="79" customWidth="1"/>
    <col min="15366" max="15366" width="9.28515625" style="79" customWidth="1"/>
    <col min="15367" max="15616" width="9.140625" style="79"/>
    <col min="15617" max="15617" width="38.7109375" style="79" customWidth="1"/>
    <col min="15618" max="15618" width="9.28515625" style="79" customWidth="1"/>
    <col min="15619" max="15621" width="9.140625" style="79" customWidth="1"/>
    <col min="15622" max="15622" width="9.28515625" style="79" customWidth="1"/>
    <col min="15623" max="15872" width="9.140625" style="79"/>
    <col min="15873" max="15873" width="38.7109375" style="79" customWidth="1"/>
    <col min="15874" max="15874" width="9.28515625" style="79" customWidth="1"/>
    <col min="15875" max="15877" width="9.140625" style="79" customWidth="1"/>
    <col min="15878" max="15878" width="9.28515625" style="79" customWidth="1"/>
    <col min="15879" max="16128" width="9.140625" style="79"/>
    <col min="16129" max="16129" width="38.7109375" style="79" customWidth="1"/>
    <col min="16130" max="16130" width="9.28515625" style="79" customWidth="1"/>
    <col min="16131" max="16133" width="9.140625" style="79" customWidth="1"/>
    <col min="16134" max="16134" width="9.28515625" style="79" customWidth="1"/>
    <col min="16135" max="16384" width="9.140625" style="79"/>
  </cols>
  <sheetData>
    <row r="1" spans="1:10" s="596" customFormat="1" ht="22.5" customHeight="1">
      <c r="A1" s="704"/>
      <c r="B1" s="705"/>
      <c r="C1" s="705"/>
      <c r="D1" s="705"/>
      <c r="E1" s="705"/>
      <c r="F1" s="705"/>
      <c r="G1" s="705"/>
      <c r="H1" s="705"/>
      <c r="I1" s="705"/>
      <c r="J1" s="784"/>
    </row>
    <row r="2" spans="1:10" s="583" customFormat="1" ht="18.75" customHeight="1">
      <c r="A2" s="706" t="s">
        <v>1029</v>
      </c>
    </row>
    <row r="3" spans="1:10" s="583" customFormat="1" ht="12" customHeight="1"/>
    <row r="4" spans="1:10" s="819" customFormat="1" ht="13.5" customHeight="1">
      <c r="A4" s="818" t="s">
        <v>1</v>
      </c>
      <c r="B4" s="1126" t="s">
        <v>1814</v>
      </c>
      <c r="C4" s="302" t="s">
        <v>1745</v>
      </c>
      <c r="D4" s="767" t="s">
        <v>1660</v>
      </c>
      <c r="E4" s="767" t="s">
        <v>1362</v>
      </c>
      <c r="F4" s="767" t="s">
        <v>1322</v>
      </c>
      <c r="G4" s="767" t="s">
        <v>1246</v>
      </c>
      <c r="H4" s="767" t="s">
        <v>1146</v>
      </c>
      <c r="I4" s="767" t="s">
        <v>1099</v>
      </c>
      <c r="J4" s="767" t="s">
        <v>972</v>
      </c>
    </row>
    <row r="5" spans="1:10" s="819" customFormat="1" ht="12" customHeight="1">
      <c r="A5" s="820" t="s">
        <v>13</v>
      </c>
      <c r="B5" s="1291">
        <v>19.607396630506553</v>
      </c>
      <c r="C5" s="824">
        <v>-9.0061053638272313</v>
      </c>
      <c r="D5" s="824">
        <v>-4.8497411826055137</v>
      </c>
      <c r="E5" s="824">
        <v>-4.7211864477101697</v>
      </c>
      <c r="F5" s="824">
        <v>-1.8631904197032592</v>
      </c>
      <c r="G5" s="824">
        <v>-1.4035060555035259</v>
      </c>
      <c r="H5" s="824">
        <v>-1.6394754283373114</v>
      </c>
      <c r="I5" s="824">
        <v>-1.0013660838529241</v>
      </c>
      <c r="J5" s="824">
        <v>3.3627449011656578</v>
      </c>
    </row>
    <row r="6" spans="1:10" s="819" customFormat="1" ht="12" customHeight="1">
      <c r="A6" s="1092" t="s">
        <v>818</v>
      </c>
      <c r="B6" s="1295"/>
      <c r="C6" s="830"/>
      <c r="D6" s="830"/>
      <c r="E6" s="830"/>
      <c r="F6" s="830"/>
      <c r="G6" s="830"/>
      <c r="H6" s="830"/>
      <c r="I6" s="830"/>
      <c r="J6" s="830"/>
    </row>
    <row r="7" spans="1:10" s="819" customFormat="1" ht="12" customHeight="1">
      <c r="A7" s="2279" t="s">
        <v>819</v>
      </c>
      <c r="B7" s="1294">
        <v>78.837932629999955</v>
      </c>
      <c r="C7" s="829">
        <v>78.238728930000008</v>
      </c>
      <c r="D7" s="1018">
        <v>82.552712370000023</v>
      </c>
      <c r="E7" s="1018">
        <v>83.642045999999993</v>
      </c>
      <c r="F7" s="1018">
        <v>79.515998682500012</v>
      </c>
      <c r="G7" s="1018">
        <v>82.580305440833328</v>
      </c>
      <c r="H7" s="1018">
        <v>80.317544150833342</v>
      </c>
      <c r="I7" s="1018">
        <v>72.919613724596772</v>
      </c>
      <c r="J7" s="1018">
        <v>73.762738910483861</v>
      </c>
    </row>
    <row r="8" spans="1:10" s="819" customFormat="1" ht="12" customHeight="1">
      <c r="A8" s="2279" t="s">
        <v>820</v>
      </c>
      <c r="B8" s="1294">
        <v>158.92874575300016</v>
      </c>
      <c r="C8" s="829">
        <v>130.80889627999989</v>
      </c>
      <c r="D8" s="1018">
        <v>148.28816997299998</v>
      </c>
      <c r="E8" s="1018">
        <v>131.67276806400002</v>
      </c>
      <c r="F8" s="1018">
        <v>171.27677299949983</v>
      </c>
      <c r="G8" s="1018">
        <v>143.04487451516661</v>
      </c>
      <c r="H8" s="1018">
        <v>135.79711044416666</v>
      </c>
      <c r="I8" s="1018">
        <v>132.12529188740325</v>
      </c>
      <c r="J8" s="1018">
        <v>132.34633080951619</v>
      </c>
    </row>
    <row r="9" spans="1:10" s="819" customFormat="1" ht="12" customHeight="1">
      <c r="A9" s="1081" t="s">
        <v>16</v>
      </c>
      <c r="B9" s="1290">
        <v>2.1215312599999985</v>
      </c>
      <c r="C9" s="823">
        <v>1.9619299999999562E-2</v>
      </c>
      <c r="D9" s="1017">
        <v>2.14365074</v>
      </c>
      <c r="E9" s="1017">
        <v>2.6072527619999999</v>
      </c>
      <c r="F9" s="1017">
        <v>5.4862731319999085</v>
      </c>
      <c r="G9" s="1017">
        <v>-23.163442572000001</v>
      </c>
      <c r="H9" s="1017">
        <v>4.4134532900000067</v>
      </c>
      <c r="I9" s="1017">
        <v>-44.693787335000003</v>
      </c>
      <c r="J9" s="1017">
        <v>4.0478088999999997</v>
      </c>
    </row>
    <row r="10" spans="1:10" s="819" customFormat="1" ht="12" customHeight="1">
      <c r="A10" s="911" t="s">
        <v>120</v>
      </c>
      <c r="B10" s="1291">
        <v>259.49560627350667</v>
      </c>
      <c r="C10" s="824">
        <v>200.06113914617265</v>
      </c>
      <c r="D10" s="824">
        <v>228.13479190039448</v>
      </c>
      <c r="E10" s="824">
        <v>213.20088037828984</v>
      </c>
      <c r="F10" s="824">
        <v>254.4158543942965</v>
      </c>
      <c r="G10" s="824">
        <v>201.05823132849639</v>
      </c>
      <c r="H10" s="824">
        <v>218.88863245666272</v>
      </c>
      <c r="I10" s="824">
        <v>159.34975219314711</v>
      </c>
      <c r="J10" s="824">
        <v>213.51962352116573</v>
      </c>
    </row>
    <row r="11" spans="1:10" s="819" customFormat="1" ht="12" customHeight="1">
      <c r="A11" s="1081" t="s">
        <v>170</v>
      </c>
      <c r="B11" s="1290">
        <v>-155.49135563999999</v>
      </c>
      <c r="C11" s="823">
        <v>-129.63586411</v>
      </c>
      <c r="D11" s="1017">
        <v>-128.65496416000002</v>
      </c>
      <c r="E11" s="1017">
        <v>-127.877557864</v>
      </c>
      <c r="F11" s="1017">
        <v>-129.37007753099977</v>
      </c>
      <c r="G11" s="1017">
        <v>-136.03061510200007</v>
      </c>
      <c r="H11" s="1017">
        <v>-134.36820340399998</v>
      </c>
      <c r="I11" s="1017">
        <v>-116.863105836</v>
      </c>
      <c r="J11" s="1017">
        <v>-142.39308887699997</v>
      </c>
    </row>
    <row r="12" spans="1:10" s="819" customFormat="1" ht="12" customHeight="1">
      <c r="A12" s="911" t="s">
        <v>9</v>
      </c>
      <c r="B12" s="1291">
        <v>104.00425063350662</v>
      </c>
      <c r="C12" s="824">
        <v>70.425275036172707</v>
      </c>
      <c r="D12" s="824">
        <v>99.479827740394455</v>
      </c>
      <c r="E12" s="824">
        <v>85.323322514289842</v>
      </c>
      <c r="F12" s="824">
        <v>125.04577686329674</v>
      </c>
      <c r="G12" s="824">
        <v>65.02761622649632</v>
      </c>
      <c r="H12" s="824">
        <v>84.520429052662735</v>
      </c>
      <c r="I12" s="824">
        <v>42.486646357147109</v>
      </c>
      <c r="J12" s="824">
        <v>71.126534644165758</v>
      </c>
    </row>
    <row r="13" spans="1:10" s="819" customFormat="1" ht="12" customHeight="1">
      <c r="A13" s="1092" t="s">
        <v>1113</v>
      </c>
      <c r="B13" s="1295">
        <v>-28.0811476710468</v>
      </c>
      <c r="C13" s="830">
        <v>-19.014824259766598</v>
      </c>
      <c r="D13" s="830">
        <v>-26.859553489906503</v>
      </c>
      <c r="E13" s="830">
        <v>-23.037297078858259</v>
      </c>
      <c r="F13" s="830">
        <v>-33.762359753090124</v>
      </c>
      <c r="G13" s="830">
        <v>-17.557456381154008</v>
      </c>
      <c r="H13" s="830">
        <v>-22.820515844218939</v>
      </c>
      <c r="I13" s="830">
        <v>-11.47139451642972</v>
      </c>
      <c r="J13" s="830">
        <v>-19.915429700366413</v>
      </c>
    </row>
    <row r="14" spans="1:10" s="833" customFormat="1" ht="12" customHeight="1">
      <c r="A14" s="1093" t="s">
        <v>10</v>
      </c>
      <c r="B14" s="1296">
        <v>75.923102962459822</v>
      </c>
      <c r="C14" s="832">
        <v>51.41045077640608</v>
      </c>
      <c r="D14" s="832">
        <v>72.620274250487952</v>
      </c>
      <c r="E14" s="832">
        <v>62.286025435431583</v>
      </c>
      <c r="F14" s="832">
        <v>91.283417110206614</v>
      </c>
      <c r="G14" s="832">
        <v>47.470159845342309</v>
      </c>
      <c r="H14" s="832">
        <v>61.699913208443796</v>
      </c>
      <c r="I14" s="832">
        <v>31.01525184071739</v>
      </c>
      <c r="J14" s="832">
        <v>51.211104943799342</v>
      </c>
    </row>
    <row r="15" spans="1:10" s="835" customFormat="1" ht="12" customHeight="1">
      <c r="A15" s="2280"/>
      <c r="B15" s="1019"/>
      <c r="C15" s="1019"/>
      <c r="D15" s="1019"/>
      <c r="E15" s="1019"/>
      <c r="F15" s="1019"/>
      <c r="G15" s="1019"/>
      <c r="H15" s="1019"/>
      <c r="I15" s="1019"/>
      <c r="J15" s="1019"/>
    </row>
    <row r="16" spans="1:10" s="835" customFormat="1" ht="12" customHeight="1">
      <c r="A16" s="1020" t="s">
        <v>1350</v>
      </c>
      <c r="B16" s="1291"/>
      <c r="C16" s="824"/>
      <c r="D16" s="824"/>
      <c r="E16" s="824"/>
      <c r="F16" s="824"/>
      <c r="G16" s="824"/>
      <c r="H16" s="824"/>
      <c r="I16" s="824"/>
      <c r="J16" s="824"/>
    </row>
    <row r="17" spans="1:13" s="1021" customFormat="1" ht="12" customHeight="1">
      <c r="A17" s="836" t="s">
        <v>821</v>
      </c>
      <c r="B17" s="1295">
        <v>491.97306948331004</v>
      </c>
      <c r="C17" s="830">
        <v>486.21176010149003</v>
      </c>
      <c r="D17" s="830">
        <v>487.50331932426997</v>
      </c>
      <c r="E17" s="830">
        <v>491.15569236900006</v>
      </c>
      <c r="F17" s="830">
        <v>488.96055553093998</v>
      </c>
      <c r="G17" s="830">
        <v>465.91086322922945</v>
      </c>
      <c r="H17" s="830">
        <v>458.16311080357002</v>
      </c>
      <c r="I17" s="830">
        <v>456.12331949520001</v>
      </c>
      <c r="J17" s="830">
        <v>442.20539984069057</v>
      </c>
    </row>
    <row r="18" spans="1:13" s="1021" customFormat="1" ht="12" customHeight="1">
      <c r="A18" s="1022" t="s">
        <v>1351</v>
      </c>
      <c r="B18" s="1359">
        <v>247.96137689009998</v>
      </c>
      <c r="C18" s="1023">
        <v>251.67992741922001</v>
      </c>
      <c r="D18" s="1023">
        <v>247.98423126498</v>
      </c>
      <c r="E18" s="1023">
        <v>248.98548795838002</v>
      </c>
      <c r="F18" s="1023">
        <v>252.77630952452995</v>
      </c>
      <c r="G18" s="1023">
        <v>246.36901319744001</v>
      </c>
      <c r="H18" s="1023">
        <v>242.36066962948001</v>
      </c>
      <c r="I18" s="1023">
        <v>243.45664304594001</v>
      </c>
      <c r="J18" s="1023">
        <v>234.38353846062995</v>
      </c>
    </row>
    <row r="19" spans="1:13" s="1021" customFormat="1" ht="12" customHeight="1">
      <c r="A19" s="839" t="s">
        <v>822</v>
      </c>
      <c r="B19" s="1295">
        <v>60.339125121220007</v>
      </c>
      <c r="C19" s="830">
        <v>56.796011033860012</v>
      </c>
      <c r="D19" s="830">
        <v>59.695922045129997</v>
      </c>
      <c r="E19" s="830">
        <v>59.559727561999999</v>
      </c>
      <c r="F19" s="830">
        <v>52.94575768899</v>
      </c>
      <c r="G19" s="830">
        <v>50.408170336020007</v>
      </c>
      <c r="H19" s="830">
        <v>50.56571232049</v>
      </c>
      <c r="I19" s="830">
        <v>46.708332919220005</v>
      </c>
      <c r="J19" s="830">
        <v>44.443205241940007</v>
      </c>
    </row>
    <row r="20" spans="1:13" s="819" customFormat="1" ht="12" customHeight="1">
      <c r="A20" s="825" t="s">
        <v>51</v>
      </c>
      <c r="B20" s="1292">
        <v>552.31219460453008</v>
      </c>
      <c r="C20" s="826">
        <v>543.00777113535003</v>
      </c>
      <c r="D20" s="826">
        <v>547.19924136939994</v>
      </c>
      <c r="E20" s="826">
        <v>550.71541993100004</v>
      </c>
      <c r="F20" s="826">
        <v>541.90631321992998</v>
      </c>
      <c r="G20" s="826">
        <v>516.31903356524947</v>
      </c>
      <c r="H20" s="826">
        <v>508.72882312406</v>
      </c>
      <c r="I20" s="826">
        <v>502.83165241442003</v>
      </c>
      <c r="J20" s="826">
        <v>486.64860508263058</v>
      </c>
    </row>
    <row r="21" spans="1:13" s="835" customFormat="1" ht="12" customHeight="1">
      <c r="A21" s="834"/>
      <c r="B21" s="1019"/>
      <c r="C21" s="1019"/>
      <c r="D21" s="1019"/>
      <c r="E21" s="1019"/>
      <c r="F21" s="1019"/>
      <c r="G21" s="1019"/>
      <c r="H21" s="1019"/>
      <c r="I21" s="1019"/>
      <c r="J21" s="1019"/>
    </row>
    <row r="22" spans="1:13" s="835" customFormat="1" ht="12" customHeight="1">
      <c r="A22" s="1020" t="s">
        <v>600</v>
      </c>
      <c r="B22" s="1360"/>
      <c r="C22" s="1720"/>
      <c r="D22" s="846"/>
      <c r="E22" s="846"/>
      <c r="F22" s="846"/>
      <c r="G22" s="824"/>
      <c r="H22" s="824"/>
      <c r="I22" s="846"/>
      <c r="J22" s="824"/>
    </row>
    <row r="23" spans="1:13" s="1021" customFormat="1" ht="12" customHeight="1">
      <c r="A23" s="839" t="s">
        <v>38</v>
      </c>
      <c r="B23" s="1361">
        <v>59.920612095494661</v>
      </c>
      <c r="C23" s="1025">
        <v>64.798123545264232</v>
      </c>
      <c r="D23" s="1025">
        <v>56.394275984073417</v>
      </c>
      <c r="E23" s="1025">
        <v>59.979845128736017</v>
      </c>
      <c r="F23" s="1025">
        <v>50.849848897585048</v>
      </c>
      <c r="G23" s="1025">
        <v>67.657322061959363</v>
      </c>
      <c r="H23" s="1025">
        <v>61.386560780219256</v>
      </c>
      <c r="I23" s="1025">
        <v>73.337488278206294</v>
      </c>
      <c r="J23" s="1025">
        <v>66.688525639370496</v>
      </c>
    </row>
    <row r="24" spans="1:13" s="835" customFormat="1" ht="12" customHeight="1">
      <c r="A24" s="872"/>
      <c r="B24" s="872"/>
      <c r="C24" s="1688"/>
      <c r="D24" s="872"/>
      <c r="E24" s="872"/>
      <c r="F24" s="872"/>
      <c r="G24" s="872"/>
      <c r="H24" s="872"/>
      <c r="I24" s="872"/>
      <c r="J24" s="872"/>
    </row>
    <row r="25" spans="1:13" s="835" customFormat="1" ht="19.5" customHeight="1">
      <c r="A25" s="1901" t="s">
        <v>1278</v>
      </c>
      <c r="B25" s="1291"/>
      <c r="C25" s="824"/>
      <c r="D25" s="824"/>
      <c r="E25" s="824"/>
      <c r="F25" s="824"/>
      <c r="G25" s="824"/>
      <c r="H25" s="824"/>
      <c r="I25" s="824"/>
      <c r="J25" s="824"/>
      <c r="K25" s="1920"/>
      <c r="L25" s="1921"/>
      <c r="M25" s="1921"/>
    </row>
    <row r="26" spans="1:13" s="1021" customFormat="1" ht="12" customHeight="1">
      <c r="A26" s="836" t="s">
        <v>823</v>
      </c>
      <c r="B26" s="1295">
        <v>154.26955093000015</v>
      </c>
      <c r="C26" s="830">
        <v>-483.68647570999974</v>
      </c>
      <c r="D26" s="830">
        <v>-147.6411409100001</v>
      </c>
      <c r="E26" s="830">
        <v>3267.0918969999998</v>
      </c>
      <c r="F26" s="830">
        <v>522.19021501000088</v>
      </c>
      <c r="G26" s="830">
        <v>-192.39616949000083</v>
      </c>
      <c r="H26" s="830">
        <v>1957.6063138600002</v>
      </c>
      <c r="I26" s="830">
        <v>715.31978830999969</v>
      </c>
      <c r="J26" s="830">
        <v>820.05146726000078</v>
      </c>
      <c r="K26" s="1920"/>
      <c r="L26" s="1922"/>
      <c r="M26" s="1922"/>
    </row>
    <row r="27" spans="1:13" s="1021" customFormat="1" ht="12" customHeight="1">
      <c r="A27" s="839" t="s">
        <v>824</v>
      </c>
      <c r="B27" s="1295">
        <v>-12578.098859060001</v>
      </c>
      <c r="C27" s="830">
        <v>4388.0968172599969</v>
      </c>
      <c r="D27" s="830">
        <v>824.74135716000092</v>
      </c>
      <c r="E27" s="830">
        <v>-16228.814648</v>
      </c>
      <c r="F27" s="830">
        <v>2402.5980732399871</v>
      </c>
      <c r="G27" s="830">
        <v>4622.0937242500413</v>
      </c>
      <c r="H27" s="830">
        <v>-11423.32047635002</v>
      </c>
      <c r="I27" s="830">
        <v>7505.4954338499965</v>
      </c>
      <c r="J27" s="830">
        <v>-14757.932618849994</v>
      </c>
      <c r="K27" s="1922"/>
      <c r="L27" s="1923"/>
      <c r="M27" s="1923"/>
    </row>
    <row r="28" spans="1:13" s="819" customFormat="1" ht="12" customHeight="1">
      <c r="A28" s="825" t="s">
        <v>51</v>
      </c>
      <c r="B28" s="1292">
        <v>-12423.82930813</v>
      </c>
      <c r="C28" s="826">
        <v>3904.4103415499972</v>
      </c>
      <c r="D28" s="826">
        <v>677.10021625000081</v>
      </c>
      <c r="E28" s="826">
        <v>-12961.722750999999</v>
      </c>
      <c r="F28" s="826">
        <v>2924.788288249988</v>
      </c>
      <c r="G28" s="826">
        <v>4429.6975547600405</v>
      </c>
      <c r="H28" s="826">
        <v>-9465.7141624900196</v>
      </c>
      <c r="I28" s="826">
        <v>8220.8152221599958</v>
      </c>
      <c r="J28" s="826">
        <v>-13937.881151589994</v>
      </c>
      <c r="K28" s="1920"/>
      <c r="L28" s="1924"/>
      <c r="M28" s="1924"/>
    </row>
    <row r="29" spans="1:13" s="835" customFormat="1" ht="12" customHeight="1">
      <c r="A29" s="924" t="s">
        <v>971</v>
      </c>
      <c r="B29" s="1291"/>
      <c r="C29" s="824"/>
      <c r="D29" s="824"/>
      <c r="E29" s="824"/>
      <c r="F29" s="824"/>
      <c r="G29" s="824"/>
      <c r="H29" s="824"/>
      <c r="I29" s="824"/>
      <c r="J29" s="824"/>
      <c r="K29" s="1922"/>
      <c r="L29" s="1878"/>
      <c r="M29" s="1878"/>
    </row>
    <row r="30" spans="1:13" s="1021" customFormat="1" ht="12" customHeight="1">
      <c r="A30" s="1026" t="s">
        <v>823</v>
      </c>
      <c r="B30" s="1362">
        <v>0</v>
      </c>
      <c r="C30" s="1027">
        <v>0</v>
      </c>
      <c r="D30" s="1027">
        <v>0</v>
      </c>
      <c r="E30" s="1027">
        <v>295.27699999999999</v>
      </c>
      <c r="F30" s="1027">
        <v>0</v>
      </c>
      <c r="G30" s="1027">
        <v>0</v>
      </c>
      <c r="H30" s="1027" t="s">
        <v>1237</v>
      </c>
      <c r="I30" s="1027">
        <v>294.75599999999997</v>
      </c>
      <c r="J30" s="1027">
        <v>0</v>
      </c>
      <c r="K30" s="1920"/>
      <c r="L30" s="1923"/>
      <c r="M30" s="1923"/>
    </row>
    <row r="31" spans="1:13" s="1021" customFormat="1" ht="12" customHeight="1">
      <c r="A31" s="1028" t="s">
        <v>824</v>
      </c>
      <c r="B31" s="1362">
        <v>0</v>
      </c>
      <c r="C31" s="1027">
        <v>0</v>
      </c>
      <c r="D31" s="1027">
        <v>0</v>
      </c>
      <c r="E31" s="1027">
        <v>2896.76</v>
      </c>
      <c r="F31" s="1027">
        <v>0</v>
      </c>
      <c r="G31" s="1027">
        <v>0</v>
      </c>
      <c r="H31" s="1027" t="s">
        <v>1237</v>
      </c>
      <c r="I31" s="1027">
        <v>1255.8</v>
      </c>
      <c r="J31" s="1027">
        <v>0</v>
      </c>
      <c r="K31" s="1922"/>
      <c r="L31" s="1923"/>
      <c r="M31" s="1923"/>
    </row>
    <row r="32" spans="1:13" s="819" customFormat="1" ht="12" customHeight="1">
      <c r="A32" s="1029" t="s">
        <v>51</v>
      </c>
      <c r="B32" s="1363">
        <v>0</v>
      </c>
      <c r="C32" s="1030">
        <v>0</v>
      </c>
      <c r="D32" s="1030">
        <v>0</v>
      </c>
      <c r="E32" s="1030">
        <v>3192.0370000000003</v>
      </c>
      <c r="F32" s="1030">
        <v>0</v>
      </c>
      <c r="G32" s="1030">
        <v>0</v>
      </c>
      <c r="H32" s="1030" t="s">
        <v>1237</v>
      </c>
      <c r="I32" s="1030">
        <v>1550.556</v>
      </c>
      <c r="J32" s="1030">
        <v>0</v>
      </c>
      <c r="K32" s="1920"/>
      <c r="L32" s="1924"/>
      <c r="M32" s="1924"/>
    </row>
    <row r="33" spans="1:13" s="835" customFormat="1" ht="7.5" customHeight="1">
      <c r="A33" s="834"/>
      <c r="B33" s="1019"/>
      <c r="C33" s="1019"/>
      <c r="D33" s="1019"/>
      <c r="E33" s="1019"/>
      <c r="F33" s="1019"/>
      <c r="G33" s="1019"/>
      <c r="H33" s="1019"/>
      <c r="I33" s="1019"/>
      <c r="J33" s="1019"/>
      <c r="K33" s="1878"/>
      <c r="L33" s="1878"/>
      <c r="M33" s="1878"/>
    </row>
    <row r="34" spans="1:13" s="835" customFormat="1" ht="12.75" customHeight="1">
      <c r="A34" s="2546" t="s">
        <v>1352</v>
      </c>
      <c r="B34" s="2546"/>
      <c r="C34" s="2546"/>
      <c r="D34" s="2546"/>
      <c r="E34" s="2546"/>
      <c r="F34" s="2546"/>
      <c r="G34" s="2546"/>
      <c r="H34" s="2546"/>
      <c r="I34" s="2546"/>
      <c r="J34" s="2546"/>
    </row>
    <row r="35" spans="1:13" s="835" customFormat="1" ht="12.75" customHeight="1">
      <c r="A35" s="2546" t="s">
        <v>1353</v>
      </c>
      <c r="B35" s="2546"/>
      <c r="C35" s="2546"/>
      <c r="D35" s="2546"/>
      <c r="E35" s="2546"/>
      <c r="F35" s="2546"/>
      <c r="G35" s="2546"/>
      <c r="H35" s="2546"/>
      <c r="I35" s="2546"/>
      <c r="J35" s="2546"/>
    </row>
  </sheetData>
  <mergeCells count="2">
    <mergeCell ref="A34:J34"/>
    <mergeCell ref="A35:J35"/>
  </mergeCells>
  <pageMargins left="0.70866141732283472" right="0.70866141732283472" top="0.6692913385826772" bottom="0.59055118110236227" header="0.51181102362204722" footer="0.51181102362204722"/>
  <pageSetup paperSize="9" scale="95" fitToHeight="0" orientation="portrait" r:id="rId1"/>
  <headerFooter scaleWithDoc="0">
    <oddHeader xml:space="preserve">&amp;L&amp;8FACT BOOK DNB - 4Q15&amp;C&amp;8CHAPTER 2 SEGMENTAL REPORTING&amp;R&amp;8Main subsidiaries and product units </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9"/>
  <sheetViews>
    <sheetView showGridLines="0" zoomScale="140" zoomScaleNormal="140" zoomScaleSheetLayoutView="90" workbookViewId="0"/>
  </sheetViews>
  <sheetFormatPr baseColWidth="10" defaultColWidth="9.140625" defaultRowHeight="9"/>
  <cols>
    <col min="1" max="1" width="35.28515625" style="79" customWidth="1"/>
    <col min="2" max="4" width="6.42578125" style="996" customWidth="1"/>
    <col min="5" max="11" width="6.42578125" style="79" customWidth="1"/>
    <col min="12" max="256" width="9.140625" style="79"/>
    <col min="257" max="257" width="38.7109375" style="79" customWidth="1"/>
    <col min="258" max="258" width="9.28515625" style="79" customWidth="1"/>
    <col min="259" max="261" width="9.140625" style="79" customWidth="1"/>
    <col min="262" max="262" width="9.28515625" style="79" customWidth="1"/>
    <col min="263" max="512" width="9.140625" style="79"/>
    <col min="513" max="513" width="38.7109375" style="79" customWidth="1"/>
    <col min="514" max="514" width="9.28515625" style="79" customWidth="1"/>
    <col min="515" max="517" width="9.140625" style="79" customWidth="1"/>
    <col min="518" max="518" width="9.28515625" style="79" customWidth="1"/>
    <col min="519" max="768" width="9.140625" style="79"/>
    <col min="769" max="769" width="38.7109375" style="79" customWidth="1"/>
    <col min="770" max="770" width="9.28515625" style="79" customWidth="1"/>
    <col min="771" max="773" width="9.140625" style="79" customWidth="1"/>
    <col min="774" max="774" width="9.28515625" style="79" customWidth="1"/>
    <col min="775" max="1024" width="9.140625" style="79"/>
    <col min="1025" max="1025" width="38.7109375" style="79" customWidth="1"/>
    <col min="1026" max="1026" width="9.28515625" style="79" customWidth="1"/>
    <col min="1027" max="1029" width="9.140625" style="79" customWidth="1"/>
    <col min="1030" max="1030" width="9.28515625" style="79" customWidth="1"/>
    <col min="1031" max="1280" width="9.140625" style="79"/>
    <col min="1281" max="1281" width="38.7109375" style="79" customWidth="1"/>
    <col min="1282" max="1282" width="9.28515625" style="79" customWidth="1"/>
    <col min="1283" max="1285" width="9.140625" style="79" customWidth="1"/>
    <col min="1286" max="1286" width="9.28515625" style="79" customWidth="1"/>
    <col min="1287" max="1536" width="9.140625" style="79"/>
    <col min="1537" max="1537" width="38.7109375" style="79" customWidth="1"/>
    <col min="1538" max="1538" width="9.28515625" style="79" customWidth="1"/>
    <col min="1539" max="1541" width="9.140625" style="79" customWidth="1"/>
    <col min="1542" max="1542" width="9.28515625" style="79" customWidth="1"/>
    <col min="1543" max="1792" width="9.140625" style="79"/>
    <col min="1793" max="1793" width="38.7109375" style="79" customWidth="1"/>
    <col min="1794" max="1794" width="9.28515625" style="79" customWidth="1"/>
    <col min="1795" max="1797" width="9.140625" style="79" customWidth="1"/>
    <col min="1798" max="1798" width="9.28515625" style="79" customWidth="1"/>
    <col min="1799" max="2048" width="9.140625" style="79"/>
    <col min="2049" max="2049" width="38.7109375" style="79" customWidth="1"/>
    <col min="2050" max="2050" width="9.28515625" style="79" customWidth="1"/>
    <col min="2051" max="2053" width="9.140625" style="79" customWidth="1"/>
    <col min="2054" max="2054" width="9.28515625" style="79" customWidth="1"/>
    <col min="2055" max="2304" width="9.140625" style="79"/>
    <col min="2305" max="2305" width="38.7109375" style="79" customWidth="1"/>
    <col min="2306" max="2306" width="9.28515625" style="79" customWidth="1"/>
    <col min="2307" max="2309" width="9.140625" style="79" customWidth="1"/>
    <col min="2310" max="2310" width="9.28515625" style="79" customWidth="1"/>
    <col min="2311" max="2560" width="9.140625" style="79"/>
    <col min="2561" max="2561" width="38.7109375" style="79" customWidth="1"/>
    <col min="2562" max="2562" width="9.28515625" style="79" customWidth="1"/>
    <col min="2563" max="2565" width="9.140625" style="79" customWidth="1"/>
    <col min="2566" max="2566" width="9.28515625" style="79" customWidth="1"/>
    <col min="2567" max="2816" width="9.140625" style="79"/>
    <col min="2817" max="2817" width="38.7109375" style="79" customWidth="1"/>
    <col min="2818" max="2818" width="9.28515625" style="79" customWidth="1"/>
    <col min="2819" max="2821" width="9.140625" style="79" customWidth="1"/>
    <col min="2822" max="2822" width="9.28515625" style="79" customWidth="1"/>
    <col min="2823" max="3072" width="9.140625" style="79"/>
    <col min="3073" max="3073" width="38.7109375" style="79" customWidth="1"/>
    <col min="3074" max="3074" width="9.28515625" style="79" customWidth="1"/>
    <col min="3075" max="3077" width="9.140625" style="79" customWidth="1"/>
    <col min="3078" max="3078" width="9.28515625" style="79" customWidth="1"/>
    <col min="3079" max="3328" width="9.140625" style="79"/>
    <col min="3329" max="3329" width="38.7109375" style="79" customWidth="1"/>
    <col min="3330" max="3330" width="9.28515625" style="79" customWidth="1"/>
    <col min="3331" max="3333" width="9.140625" style="79" customWidth="1"/>
    <col min="3334" max="3334" width="9.28515625" style="79" customWidth="1"/>
    <col min="3335" max="3584" width="9.140625" style="79"/>
    <col min="3585" max="3585" width="38.7109375" style="79" customWidth="1"/>
    <col min="3586" max="3586" width="9.28515625" style="79" customWidth="1"/>
    <col min="3587" max="3589" width="9.140625" style="79" customWidth="1"/>
    <col min="3590" max="3590" width="9.28515625" style="79" customWidth="1"/>
    <col min="3591" max="3840" width="9.140625" style="79"/>
    <col min="3841" max="3841" width="38.7109375" style="79" customWidth="1"/>
    <col min="3842" max="3842" width="9.28515625" style="79" customWidth="1"/>
    <col min="3843" max="3845" width="9.140625" style="79" customWidth="1"/>
    <col min="3846" max="3846" width="9.28515625" style="79" customWidth="1"/>
    <col min="3847" max="4096" width="9.140625" style="79"/>
    <col min="4097" max="4097" width="38.7109375" style="79" customWidth="1"/>
    <col min="4098" max="4098" width="9.28515625" style="79" customWidth="1"/>
    <col min="4099" max="4101" width="9.140625" style="79" customWidth="1"/>
    <col min="4102" max="4102" width="9.28515625" style="79" customWidth="1"/>
    <col min="4103" max="4352" width="9.140625" style="79"/>
    <col min="4353" max="4353" width="38.7109375" style="79" customWidth="1"/>
    <col min="4354" max="4354" width="9.28515625" style="79" customWidth="1"/>
    <col min="4355" max="4357" width="9.140625" style="79" customWidth="1"/>
    <col min="4358" max="4358" width="9.28515625" style="79" customWidth="1"/>
    <col min="4359" max="4608" width="9.140625" style="79"/>
    <col min="4609" max="4609" width="38.7109375" style="79" customWidth="1"/>
    <col min="4610" max="4610" width="9.28515625" style="79" customWidth="1"/>
    <col min="4611" max="4613" width="9.140625" style="79" customWidth="1"/>
    <col min="4614" max="4614" width="9.28515625" style="79" customWidth="1"/>
    <col min="4615" max="4864" width="9.140625" style="79"/>
    <col min="4865" max="4865" width="38.7109375" style="79" customWidth="1"/>
    <col min="4866" max="4866" width="9.28515625" style="79" customWidth="1"/>
    <col min="4867" max="4869" width="9.140625" style="79" customWidth="1"/>
    <col min="4870" max="4870" width="9.28515625" style="79" customWidth="1"/>
    <col min="4871" max="5120" width="9.140625" style="79"/>
    <col min="5121" max="5121" width="38.7109375" style="79" customWidth="1"/>
    <col min="5122" max="5122" width="9.28515625" style="79" customWidth="1"/>
    <col min="5123" max="5125" width="9.140625" style="79" customWidth="1"/>
    <col min="5126" max="5126" width="9.28515625" style="79" customWidth="1"/>
    <col min="5127" max="5376" width="9.140625" style="79"/>
    <col min="5377" max="5377" width="38.7109375" style="79" customWidth="1"/>
    <col min="5378" max="5378" width="9.28515625" style="79" customWidth="1"/>
    <col min="5379" max="5381" width="9.140625" style="79" customWidth="1"/>
    <col min="5382" max="5382" width="9.28515625" style="79" customWidth="1"/>
    <col min="5383" max="5632" width="9.140625" style="79"/>
    <col min="5633" max="5633" width="38.7109375" style="79" customWidth="1"/>
    <col min="5634" max="5634" width="9.28515625" style="79" customWidth="1"/>
    <col min="5635" max="5637" width="9.140625" style="79" customWidth="1"/>
    <col min="5638" max="5638" width="9.28515625" style="79" customWidth="1"/>
    <col min="5639" max="5888" width="9.140625" style="79"/>
    <col min="5889" max="5889" width="38.7109375" style="79" customWidth="1"/>
    <col min="5890" max="5890" width="9.28515625" style="79" customWidth="1"/>
    <col min="5891" max="5893" width="9.140625" style="79" customWidth="1"/>
    <col min="5894" max="5894" width="9.28515625" style="79" customWidth="1"/>
    <col min="5895" max="6144" width="9.140625" style="79"/>
    <col min="6145" max="6145" width="38.7109375" style="79" customWidth="1"/>
    <col min="6146" max="6146" width="9.28515625" style="79" customWidth="1"/>
    <col min="6147" max="6149" width="9.140625" style="79" customWidth="1"/>
    <col min="6150" max="6150" width="9.28515625" style="79" customWidth="1"/>
    <col min="6151" max="6400" width="9.140625" style="79"/>
    <col min="6401" max="6401" width="38.7109375" style="79" customWidth="1"/>
    <col min="6402" max="6402" width="9.28515625" style="79" customWidth="1"/>
    <col min="6403" max="6405" width="9.140625" style="79" customWidth="1"/>
    <col min="6406" max="6406" width="9.28515625" style="79" customWidth="1"/>
    <col min="6407" max="6656" width="9.140625" style="79"/>
    <col min="6657" max="6657" width="38.7109375" style="79" customWidth="1"/>
    <col min="6658" max="6658" width="9.28515625" style="79" customWidth="1"/>
    <col min="6659" max="6661" width="9.140625" style="79" customWidth="1"/>
    <col min="6662" max="6662" width="9.28515625" style="79" customWidth="1"/>
    <col min="6663" max="6912" width="9.140625" style="79"/>
    <col min="6913" max="6913" width="38.7109375" style="79" customWidth="1"/>
    <col min="6914" max="6914" width="9.28515625" style="79" customWidth="1"/>
    <col min="6915" max="6917" width="9.140625" style="79" customWidth="1"/>
    <col min="6918" max="6918" width="9.28515625" style="79" customWidth="1"/>
    <col min="6919" max="7168" width="9.140625" style="79"/>
    <col min="7169" max="7169" width="38.7109375" style="79" customWidth="1"/>
    <col min="7170" max="7170" width="9.28515625" style="79" customWidth="1"/>
    <col min="7171" max="7173" width="9.140625" style="79" customWidth="1"/>
    <col min="7174" max="7174" width="9.28515625" style="79" customWidth="1"/>
    <col min="7175" max="7424" width="9.140625" style="79"/>
    <col min="7425" max="7425" width="38.7109375" style="79" customWidth="1"/>
    <col min="7426" max="7426" width="9.28515625" style="79" customWidth="1"/>
    <col min="7427" max="7429" width="9.140625" style="79" customWidth="1"/>
    <col min="7430" max="7430" width="9.28515625" style="79" customWidth="1"/>
    <col min="7431" max="7680" width="9.140625" style="79"/>
    <col min="7681" max="7681" width="38.7109375" style="79" customWidth="1"/>
    <col min="7682" max="7682" width="9.28515625" style="79" customWidth="1"/>
    <col min="7683" max="7685" width="9.140625" style="79" customWidth="1"/>
    <col min="7686" max="7686" width="9.28515625" style="79" customWidth="1"/>
    <col min="7687" max="7936" width="9.140625" style="79"/>
    <col min="7937" max="7937" width="38.7109375" style="79" customWidth="1"/>
    <col min="7938" max="7938" width="9.28515625" style="79" customWidth="1"/>
    <col min="7939" max="7941" width="9.140625" style="79" customWidth="1"/>
    <col min="7942" max="7942" width="9.28515625" style="79" customWidth="1"/>
    <col min="7943" max="8192" width="9.140625" style="79"/>
    <col min="8193" max="8193" width="38.7109375" style="79" customWidth="1"/>
    <col min="8194" max="8194" width="9.28515625" style="79" customWidth="1"/>
    <col min="8195" max="8197" width="9.140625" style="79" customWidth="1"/>
    <col min="8198" max="8198" width="9.28515625" style="79" customWidth="1"/>
    <col min="8199" max="8448" width="9.140625" style="79"/>
    <col min="8449" max="8449" width="38.7109375" style="79" customWidth="1"/>
    <col min="8450" max="8450" width="9.28515625" style="79" customWidth="1"/>
    <col min="8451" max="8453" width="9.140625" style="79" customWidth="1"/>
    <col min="8454" max="8454" width="9.28515625" style="79" customWidth="1"/>
    <col min="8455" max="8704" width="9.140625" style="79"/>
    <col min="8705" max="8705" width="38.7109375" style="79" customWidth="1"/>
    <col min="8706" max="8706" width="9.28515625" style="79" customWidth="1"/>
    <col min="8707" max="8709" width="9.140625" style="79" customWidth="1"/>
    <col min="8710" max="8710" width="9.28515625" style="79" customWidth="1"/>
    <col min="8711" max="8960" width="9.140625" style="79"/>
    <col min="8961" max="8961" width="38.7109375" style="79" customWidth="1"/>
    <col min="8962" max="8962" width="9.28515625" style="79" customWidth="1"/>
    <col min="8963" max="8965" width="9.140625" style="79" customWidth="1"/>
    <col min="8966" max="8966" width="9.28515625" style="79" customWidth="1"/>
    <col min="8967" max="9216" width="9.140625" style="79"/>
    <col min="9217" max="9217" width="38.7109375" style="79" customWidth="1"/>
    <col min="9218" max="9218" width="9.28515625" style="79" customWidth="1"/>
    <col min="9219" max="9221" width="9.140625" style="79" customWidth="1"/>
    <col min="9222" max="9222" width="9.28515625" style="79" customWidth="1"/>
    <col min="9223" max="9472" width="9.140625" style="79"/>
    <col min="9473" max="9473" width="38.7109375" style="79" customWidth="1"/>
    <col min="9474" max="9474" width="9.28515625" style="79" customWidth="1"/>
    <col min="9475" max="9477" width="9.140625" style="79" customWidth="1"/>
    <col min="9478" max="9478" width="9.28515625" style="79" customWidth="1"/>
    <col min="9479" max="9728" width="9.140625" style="79"/>
    <col min="9729" max="9729" width="38.7109375" style="79" customWidth="1"/>
    <col min="9730" max="9730" width="9.28515625" style="79" customWidth="1"/>
    <col min="9731" max="9733" width="9.140625" style="79" customWidth="1"/>
    <col min="9734" max="9734" width="9.28515625" style="79" customWidth="1"/>
    <col min="9735" max="9984" width="9.140625" style="79"/>
    <col min="9985" max="9985" width="38.7109375" style="79" customWidth="1"/>
    <col min="9986" max="9986" width="9.28515625" style="79" customWidth="1"/>
    <col min="9987" max="9989" width="9.140625" style="79" customWidth="1"/>
    <col min="9990" max="9990" width="9.28515625" style="79" customWidth="1"/>
    <col min="9991" max="10240" width="9.140625" style="79"/>
    <col min="10241" max="10241" width="38.7109375" style="79" customWidth="1"/>
    <col min="10242" max="10242" width="9.28515625" style="79" customWidth="1"/>
    <col min="10243" max="10245" width="9.140625" style="79" customWidth="1"/>
    <col min="10246" max="10246" width="9.28515625" style="79" customWidth="1"/>
    <col min="10247" max="10496" width="9.140625" style="79"/>
    <col min="10497" max="10497" width="38.7109375" style="79" customWidth="1"/>
    <col min="10498" max="10498" width="9.28515625" style="79" customWidth="1"/>
    <col min="10499" max="10501" width="9.140625" style="79" customWidth="1"/>
    <col min="10502" max="10502" width="9.28515625" style="79" customWidth="1"/>
    <col min="10503" max="10752" width="9.140625" style="79"/>
    <col min="10753" max="10753" width="38.7109375" style="79" customWidth="1"/>
    <col min="10754" max="10754" width="9.28515625" style="79" customWidth="1"/>
    <col min="10755" max="10757" width="9.140625" style="79" customWidth="1"/>
    <col min="10758" max="10758" width="9.28515625" style="79" customWidth="1"/>
    <col min="10759" max="11008" width="9.140625" style="79"/>
    <col min="11009" max="11009" width="38.7109375" style="79" customWidth="1"/>
    <col min="11010" max="11010" width="9.28515625" style="79" customWidth="1"/>
    <col min="11011" max="11013" width="9.140625" style="79" customWidth="1"/>
    <col min="11014" max="11014" width="9.28515625" style="79" customWidth="1"/>
    <col min="11015" max="11264" width="9.140625" style="79"/>
    <col min="11265" max="11265" width="38.7109375" style="79" customWidth="1"/>
    <col min="11266" max="11266" width="9.28515625" style="79" customWidth="1"/>
    <col min="11267" max="11269" width="9.140625" style="79" customWidth="1"/>
    <col min="11270" max="11270" width="9.28515625" style="79" customWidth="1"/>
    <col min="11271" max="11520" width="9.140625" style="79"/>
    <col min="11521" max="11521" width="38.7109375" style="79" customWidth="1"/>
    <col min="11522" max="11522" width="9.28515625" style="79" customWidth="1"/>
    <col min="11523" max="11525" width="9.140625" style="79" customWidth="1"/>
    <col min="11526" max="11526" width="9.28515625" style="79" customWidth="1"/>
    <col min="11527" max="11776" width="9.140625" style="79"/>
    <col min="11777" max="11777" width="38.7109375" style="79" customWidth="1"/>
    <col min="11778" max="11778" width="9.28515625" style="79" customWidth="1"/>
    <col min="11779" max="11781" width="9.140625" style="79" customWidth="1"/>
    <col min="11782" max="11782" width="9.28515625" style="79" customWidth="1"/>
    <col min="11783" max="12032" width="9.140625" style="79"/>
    <col min="12033" max="12033" width="38.7109375" style="79" customWidth="1"/>
    <col min="12034" max="12034" width="9.28515625" style="79" customWidth="1"/>
    <col min="12035" max="12037" width="9.140625" style="79" customWidth="1"/>
    <col min="12038" max="12038" width="9.28515625" style="79" customWidth="1"/>
    <col min="12039" max="12288" width="9.140625" style="79"/>
    <col min="12289" max="12289" width="38.7109375" style="79" customWidth="1"/>
    <col min="12290" max="12290" width="9.28515625" style="79" customWidth="1"/>
    <col min="12291" max="12293" width="9.140625" style="79" customWidth="1"/>
    <col min="12294" max="12294" width="9.28515625" style="79" customWidth="1"/>
    <col min="12295" max="12544" width="9.140625" style="79"/>
    <col min="12545" max="12545" width="38.7109375" style="79" customWidth="1"/>
    <col min="12546" max="12546" width="9.28515625" style="79" customWidth="1"/>
    <col min="12547" max="12549" width="9.140625" style="79" customWidth="1"/>
    <col min="12550" max="12550" width="9.28515625" style="79" customWidth="1"/>
    <col min="12551" max="12800" width="9.140625" style="79"/>
    <col min="12801" max="12801" width="38.7109375" style="79" customWidth="1"/>
    <col min="12802" max="12802" width="9.28515625" style="79" customWidth="1"/>
    <col min="12803" max="12805" width="9.140625" style="79" customWidth="1"/>
    <col min="12806" max="12806" width="9.28515625" style="79" customWidth="1"/>
    <col min="12807" max="13056" width="9.140625" style="79"/>
    <col min="13057" max="13057" width="38.7109375" style="79" customWidth="1"/>
    <col min="13058" max="13058" width="9.28515625" style="79" customWidth="1"/>
    <col min="13059" max="13061" width="9.140625" style="79" customWidth="1"/>
    <col min="13062" max="13062" width="9.28515625" style="79" customWidth="1"/>
    <col min="13063" max="13312" width="9.140625" style="79"/>
    <col min="13313" max="13313" width="38.7109375" style="79" customWidth="1"/>
    <col min="13314" max="13314" width="9.28515625" style="79" customWidth="1"/>
    <col min="13315" max="13317" width="9.140625" style="79" customWidth="1"/>
    <col min="13318" max="13318" width="9.28515625" style="79" customWidth="1"/>
    <col min="13319" max="13568" width="9.140625" style="79"/>
    <col min="13569" max="13569" width="38.7109375" style="79" customWidth="1"/>
    <col min="13570" max="13570" width="9.28515625" style="79" customWidth="1"/>
    <col min="13571" max="13573" width="9.140625" style="79" customWidth="1"/>
    <col min="13574" max="13574" width="9.28515625" style="79" customWidth="1"/>
    <col min="13575" max="13824" width="9.140625" style="79"/>
    <col min="13825" max="13825" width="38.7109375" style="79" customWidth="1"/>
    <col min="13826" max="13826" width="9.28515625" style="79" customWidth="1"/>
    <col min="13827" max="13829" width="9.140625" style="79" customWidth="1"/>
    <col min="13830" max="13830" width="9.28515625" style="79" customWidth="1"/>
    <col min="13831" max="14080" width="9.140625" style="79"/>
    <col min="14081" max="14081" width="38.7109375" style="79" customWidth="1"/>
    <col min="14082" max="14082" width="9.28515625" style="79" customWidth="1"/>
    <col min="14083" max="14085" width="9.140625" style="79" customWidth="1"/>
    <col min="14086" max="14086" width="9.28515625" style="79" customWidth="1"/>
    <col min="14087" max="14336" width="9.140625" style="79"/>
    <col min="14337" max="14337" width="38.7109375" style="79" customWidth="1"/>
    <col min="14338" max="14338" width="9.28515625" style="79" customWidth="1"/>
    <col min="14339" max="14341" width="9.140625" style="79" customWidth="1"/>
    <col min="14342" max="14342" width="9.28515625" style="79" customWidth="1"/>
    <col min="14343" max="14592" width="9.140625" style="79"/>
    <col min="14593" max="14593" width="38.7109375" style="79" customWidth="1"/>
    <col min="14594" max="14594" width="9.28515625" style="79" customWidth="1"/>
    <col min="14595" max="14597" width="9.140625" style="79" customWidth="1"/>
    <col min="14598" max="14598" width="9.28515625" style="79" customWidth="1"/>
    <col min="14599" max="14848" width="9.140625" style="79"/>
    <col min="14849" max="14849" width="38.7109375" style="79" customWidth="1"/>
    <col min="14850" max="14850" width="9.28515625" style="79" customWidth="1"/>
    <col min="14851" max="14853" width="9.140625" style="79" customWidth="1"/>
    <col min="14854" max="14854" width="9.28515625" style="79" customWidth="1"/>
    <col min="14855" max="15104" width="9.140625" style="79"/>
    <col min="15105" max="15105" width="38.7109375" style="79" customWidth="1"/>
    <col min="15106" max="15106" width="9.28515625" style="79" customWidth="1"/>
    <col min="15107" max="15109" width="9.140625" style="79" customWidth="1"/>
    <col min="15110" max="15110" width="9.28515625" style="79" customWidth="1"/>
    <col min="15111" max="15360" width="9.140625" style="79"/>
    <col min="15361" max="15361" width="38.7109375" style="79" customWidth="1"/>
    <col min="15362" max="15362" width="9.28515625" style="79" customWidth="1"/>
    <col min="15363" max="15365" width="9.140625" style="79" customWidth="1"/>
    <col min="15366" max="15366" width="9.28515625" style="79" customWidth="1"/>
    <col min="15367" max="15616" width="9.140625" style="79"/>
    <col min="15617" max="15617" width="38.7109375" style="79" customWidth="1"/>
    <col min="15618" max="15618" width="9.28515625" style="79" customWidth="1"/>
    <col min="15619" max="15621" width="9.140625" style="79" customWidth="1"/>
    <col min="15622" max="15622" width="9.28515625" style="79" customWidth="1"/>
    <col min="15623" max="15872" width="9.140625" style="79"/>
    <col min="15873" max="15873" width="38.7109375" style="79" customWidth="1"/>
    <col min="15874" max="15874" width="9.28515625" style="79" customWidth="1"/>
    <col min="15875" max="15877" width="9.140625" style="79" customWidth="1"/>
    <col min="15878" max="15878" width="9.28515625" style="79" customWidth="1"/>
    <col min="15879" max="16128" width="9.140625" style="79"/>
    <col min="16129" max="16129" width="38.7109375" style="79" customWidth="1"/>
    <col min="16130" max="16130" width="9.28515625" style="79" customWidth="1"/>
    <col min="16131" max="16133" width="9.140625" style="79" customWidth="1"/>
    <col min="16134" max="16134" width="9.28515625" style="79" customWidth="1"/>
    <col min="16135" max="16384" width="9.140625" style="79"/>
  </cols>
  <sheetData>
    <row r="1" spans="1:10" s="596" customFormat="1" ht="22.5" customHeight="1">
      <c r="A1" s="704"/>
      <c r="B1" s="705"/>
      <c r="C1" s="705"/>
      <c r="D1" s="705"/>
      <c r="E1" s="705"/>
      <c r="F1" s="705"/>
      <c r="G1" s="705"/>
      <c r="H1" s="705"/>
      <c r="I1" s="705"/>
      <c r="J1" s="705"/>
    </row>
    <row r="2" spans="1:10" s="583" customFormat="1" ht="18.75" customHeight="1">
      <c r="A2" s="706" t="s">
        <v>1679</v>
      </c>
    </row>
    <row r="3" spans="1:10" s="583" customFormat="1" ht="12" customHeight="1">
      <c r="C3" s="2262"/>
      <c r="D3" s="2262"/>
      <c r="E3" s="2262"/>
      <c r="F3" s="2262"/>
      <c r="G3" s="2262"/>
      <c r="H3" s="2262"/>
      <c r="I3" s="2262"/>
      <c r="J3" s="2262"/>
    </row>
    <row r="4" spans="1:10" s="574" customFormat="1" ht="13.5" customHeight="1">
      <c r="A4" s="1031" t="s">
        <v>1</v>
      </c>
      <c r="B4" s="1126" t="s">
        <v>1814</v>
      </c>
      <c r="C4" s="302" t="s">
        <v>1745</v>
      </c>
      <c r="D4" s="767" t="s">
        <v>1660</v>
      </c>
      <c r="E4" s="767" t="s">
        <v>1362</v>
      </c>
      <c r="F4" s="767" t="s">
        <v>1322</v>
      </c>
      <c r="G4" s="767" t="s">
        <v>1246</v>
      </c>
      <c r="H4" s="767" t="s">
        <v>1146</v>
      </c>
      <c r="I4" s="767" t="s">
        <v>1099</v>
      </c>
      <c r="J4" s="767" t="s">
        <v>972</v>
      </c>
    </row>
    <row r="5" spans="1:10" s="574" customFormat="1" ht="12" customHeight="1">
      <c r="A5" s="1032" t="s">
        <v>825</v>
      </c>
      <c r="B5" s="1364">
        <v>492.21440585999994</v>
      </c>
      <c r="C5" s="1033">
        <v>484.01900000000001</v>
      </c>
      <c r="D5" s="1033">
        <v>470.61834128999999</v>
      </c>
      <c r="E5" s="1033">
        <v>459.42739933999997</v>
      </c>
      <c r="F5" s="1033">
        <v>492.23399999999992</v>
      </c>
      <c r="G5" s="1033">
        <v>469.79999999999995</v>
      </c>
      <c r="H5" s="1033">
        <v>462.21010595000007</v>
      </c>
      <c r="I5" s="1033">
        <v>441.98989404999998</v>
      </c>
      <c r="J5" s="1033">
        <v>365.14000000000016</v>
      </c>
    </row>
    <row r="6" spans="1:10" s="574" customFormat="1" ht="12" customHeight="1">
      <c r="A6" s="1032" t="s">
        <v>826</v>
      </c>
      <c r="B6" s="1364">
        <v>-365.45296530000002</v>
      </c>
      <c r="C6" s="1033">
        <v>-353.06799999999998</v>
      </c>
      <c r="D6" s="1033">
        <v>-312.65926235000001</v>
      </c>
      <c r="E6" s="1033">
        <v>-361.07855656999999</v>
      </c>
      <c r="F6" s="1033">
        <v>-346.09499999999986</v>
      </c>
      <c r="G6" s="1034">
        <v>-347.00000000000006</v>
      </c>
      <c r="H6" s="1033">
        <v>-317.65914644000003</v>
      </c>
      <c r="I6" s="1034">
        <v>-340.94085355999999</v>
      </c>
      <c r="J6" s="1034">
        <v>-256.96399999999994</v>
      </c>
    </row>
    <row r="7" spans="1:10" s="574" customFormat="1" ht="12" customHeight="1">
      <c r="A7" s="2281" t="s">
        <v>827</v>
      </c>
      <c r="B7" s="1365">
        <v>-75.79186369</v>
      </c>
      <c r="C7" s="1035">
        <v>-84.046000000000006</v>
      </c>
      <c r="D7" s="1035">
        <v>-84.127203870000002</v>
      </c>
      <c r="E7" s="1035">
        <v>-84.928735970000005</v>
      </c>
      <c r="F7" s="1035">
        <v>-82.685533610000022</v>
      </c>
      <c r="G7" s="1036">
        <v>-80.150000000000006</v>
      </c>
      <c r="H7" s="1035">
        <v>-72.092884190000021</v>
      </c>
      <c r="I7" s="1036">
        <v>-80.807115809999999</v>
      </c>
      <c r="J7" s="1036">
        <v>-64.88</v>
      </c>
    </row>
    <row r="8" spans="1:10" s="574" customFormat="1" ht="12" customHeight="1">
      <c r="A8" s="1037" t="s">
        <v>828</v>
      </c>
      <c r="B8" s="1366">
        <v>50.969576869999869</v>
      </c>
      <c r="C8" s="1038">
        <v>46.905999999999999</v>
      </c>
      <c r="D8" s="1038">
        <v>73.831875069999967</v>
      </c>
      <c r="E8" s="1038">
        <v>13.420106799999882</v>
      </c>
      <c r="F8" s="1038">
        <v>63.453466390000045</v>
      </c>
      <c r="G8" s="1038">
        <v>42.649999999999892</v>
      </c>
      <c r="H8" s="1038">
        <v>72.458075320000006</v>
      </c>
      <c r="I8" s="1038">
        <v>20.241924679999983</v>
      </c>
      <c r="J8" s="1038">
        <v>43.3</v>
      </c>
    </row>
    <row r="9" spans="1:10" s="574" customFormat="1" ht="12" customHeight="1">
      <c r="A9" s="1032" t="s">
        <v>829</v>
      </c>
      <c r="B9" s="1364">
        <v>10.368278130000002</v>
      </c>
      <c r="C9" s="1033">
        <v>5.5869999999999997</v>
      </c>
      <c r="D9" s="1033">
        <v>8.0277568799999983</v>
      </c>
      <c r="E9" s="1033">
        <v>9.5167550899999984</v>
      </c>
      <c r="F9" s="1033">
        <v>19.33078605</v>
      </c>
      <c r="G9" s="1034">
        <v>14.329999999999997</v>
      </c>
      <c r="H9" s="1033">
        <v>15.68707322</v>
      </c>
      <c r="I9" s="1034">
        <v>14.782926779999999</v>
      </c>
      <c r="J9" s="1034">
        <v>13.599999999999998</v>
      </c>
    </row>
    <row r="10" spans="1:10" s="574" customFormat="1" ht="12" customHeight="1">
      <c r="A10" s="1032" t="s">
        <v>797</v>
      </c>
      <c r="B10" s="1364">
        <v>9</v>
      </c>
      <c r="C10" s="1033">
        <v>-4</v>
      </c>
      <c r="D10" s="1033">
        <v>-13.725</v>
      </c>
      <c r="E10" s="1033">
        <v>-4.2750000000000004</v>
      </c>
      <c r="F10" s="1033">
        <v>-21.968999999999998</v>
      </c>
      <c r="G10" s="1034">
        <v>-6</v>
      </c>
      <c r="H10" s="1033">
        <v>-10.55</v>
      </c>
      <c r="I10" s="1034">
        <v>-3.75</v>
      </c>
      <c r="J10" s="1034">
        <v>9.4699999999999989</v>
      </c>
    </row>
    <row r="11" spans="1:10" s="574" customFormat="1" ht="12" customHeight="1">
      <c r="A11" s="1039" t="s">
        <v>830</v>
      </c>
      <c r="B11" s="1365">
        <v>0.61699999999999999</v>
      </c>
      <c r="C11" s="1035">
        <v>-20.396000000000001</v>
      </c>
      <c r="D11" s="1035">
        <v>3.5967916300000002</v>
      </c>
      <c r="E11" s="1035">
        <v>3.5390360200000006</v>
      </c>
      <c r="F11" s="1035">
        <v>10.10305726</v>
      </c>
      <c r="G11" s="1035">
        <v>6.6</v>
      </c>
      <c r="H11" s="1035">
        <v>3.8442595399999782</v>
      </c>
      <c r="I11" s="1035">
        <v>1.0557404600000222</v>
      </c>
      <c r="J11" s="1035">
        <v>2.2999999999999998</v>
      </c>
    </row>
    <row r="12" spans="1:10" s="574" customFormat="1" ht="12" customHeight="1">
      <c r="A12" s="1037" t="s">
        <v>831</v>
      </c>
      <c r="B12" s="1366">
        <v>70.954854999999881</v>
      </c>
      <c r="C12" s="1038">
        <v>28.096</v>
      </c>
      <c r="D12" s="1038">
        <v>71.731423579999955</v>
      </c>
      <c r="E12" s="1038">
        <v>22.200897909999885</v>
      </c>
      <c r="F12" s="1038">
        <v>70.918309700000052</v>
      </c>
      <c r="G12" s="1038">
        <v>57.579999999999892</v>
      </c>
      <c r="H12" s="1038">
        <v>81.439408080000007</v>
      </c>
      <c r="I12" s="1038">
        <v>32.330591920000003</v>
      </c>
      <c r="J12" s="1038">
        <v>68.669999999999987</v>
      </c>
    </row>
    <row r="13" spans="1:10" s="574" customFormat="1" ht="12" customHeight="1">
      <c r="A13" s="1039" t="s">
        <v>1113</v>
      </c>
      <c r="B13" s="1365">
        <v>-16.756850020000002</v>
      </c>
      <c r="C13" s="1035">
        <v>-7.5860000000000003</v>
      </c>
      <c r="D13" s="1036">
        <v>-19.367484359999999</v>
      </c>
      <c r="E13" s="1036">
        <v>-5.9942424399999998</v>
      </c>
      <c r="F13" s="1036">
        <v>-13.900000000000007</v>
      </c>
      <c r="G13" s="1036">
        <v>-15.599999999999996</v>
      </c>
      <c r="H13" s="1036">
        <v>-21.97074018</v>
      </c>
      <c r="I13" s="1036">
        <v>-8.7292598200000011</v>
      </c>
      <c r="J13" s="1036">
        <v>-12.300000000000002</v>
      </c>
    </row>
    <row r="14" spans="1:10" s="568" customFormat="1" ht="12" customHeight="1">
      <c r="A14" s="1040" t="s">
        <v>10</v>
      </c>
      <c r="B14" s="1367">
        <v>54.19800497999988</v>
      </c>
      <c r="C14" s="1721">
        <v>20.51</v>
      </c>
      <c r="D14" s="1721">
        <v>52.363939219999956</v>
      </c>
      <c r="E14" s="1721">
        <v>16.206655469999884</v>
      </c>
      <c r="F14" s="1721">
        <v>57.018309700000046</v>
      </c>
      <c r="G14" s="1721">
        <v>41.979999999999897</v>
      </c>
      <c r="H14" s="1721">
        <v>59.468667900000007</v>
      </c>
      <c r="I14" s="1721">
        <v>23.6013321</v>
      </c>
      <c r="J14" s="1721">
        <v>56.369999999999983</v>
      </c>
    </row>
    <row r="15" spans="1:10" s="796" customFormat="1" ht="12" customHeight="1">
      <c r="A15" s="1041"/>
      <c r="B15" s="1042"/>
      <c r="C15" s="1042"/>
      <c r="D15" s="1042"/>
      <c r="E15" s="1042"/>
      <c r="F15" s="1042"/>
      <c r="G15" s="1042"/>
    </row>
    <row r="16" spans="1:10" s="796" customFormat="1" ht="12" customHeight="1">
      <c r="A16" s="1043" t="s">
        <v>832</v>
      </c>
      <c r="B16" s="1368"/>
      <c r="C16" s="1722"/>
      <c r="D16" s="1044"/>
      <c r="E16" s="1044"/>
      <c r="F16" s="1044"/>
      <c r="G16" s="1044"/>
      <c r="H16" s="1044"/>
      <c r="I16" s="1044"/>
      <c r="J16" s="1044"/>
    </row>
    <row r="17" spans="1:10" s="574" customFormat="1" ht="12" customHeight="1">
      <c r="A17" s="1032" t="s">
        <v>740</v>
      </c>
      <c r="B17" s="1364">
        <v>2162.87914142</v>
      </c>
      <c r="C17" s="1033">
        <v>2167.7579999999998</v>
      </c>
      <c r="D17" s="1033">
        <v>2071.1888838300001</v>
      </c>
      <c r="E17" s="1033">
        <v>2234.1970512300004</v>
      </c>
      <c r="F17" s="1033">
        <v>2124</v>
      </c>
      <c r="G17" s="1033">
        <v>2053</v>
      </c>
      <c r="H17" s="1033">
        <v>1960.3</v>
      </c>
      <c r="I17" s="1033">
        <v>1902.569</v>
      </c>
      <c r="J17" s="1033">
        <v>1769.46</v>
      </c>
    </row>
    <row r="18" spans="1:10" s="574" customFormat="1" ht="12" customHeight="1">
      <c r="A18" s="1032" t="s">
        <v>833</v>
      </c>
      <c r="B18" s="1364">
        <v>43.938925679999997</v>
      </c>
      <c r="C18" s="1033">
        <v>56.844999999999999</v>
      </c>
      <c r="D18" s="1033">
        <v>57.466731639999999</v>
      </c>
      <c r="E18" s="1033">
        <v>79.428885660000006</v>
      </c>
      <c r="F18" s="1033">
        <v>69.58</v>
      </c>
      <c r="G18" s="1034">
        <v>88.2</v>
      </c>
      <c r="H18" s="1033">
        <v>111.7</v>
      </c>
      <c r="I18" s="1034">
        <v>147.59700000000001</v>
      </c>
      <c r="J18" s="1034">
        <v>280.14999999999998</v>
      </c>
    </row>
    <row r="19" spans="1:10" s="574" customFormat="1" ht="12" customHeight="1">
      <c r="A19" s="1032" t="s">
        <v>834</v>
      </c>
      <c r="B19" s="1364">
        <v>752.59100000000001</v>
      </c>
      <c r="C19" s="1033">
        <v>806.22500000000002</v>
      </c>
      <c r="D19" s="1033">
        <v>920.75632635000011</v>
      </c>
      <c r="E19" s="1033">
        <v>868.80529769000009</v>
      </c>
      <c r="F19" s="1033">
        <v>724.27699999999993</v>
      </c>
      <c r="G19" s="1034">
        <v>798.60000000000014</v>
      </c>
      <c r="H19" s="1033">
        <v>827.50000000000011</v>
      </c>
      <c r="I19" s="1034">
        <v>792.43700000000024</v>
      </c>
      <c r="J19" s="1034">
        <v>597.38000000000011</v>
      </c>
    </row>
    <row r="20" spans="1:10" s="574" customFormat="1" ht="12" customHeight="1">
      <c r="A20" s="1039" t="s">
        <v>835</v>
      </c>
      <c r="B20" s="1365">
        <v>62.447142380000003</v>
      </c>
      <c r="C20" s="1035">
        <v>42.670999999999999</v>
      </c>
      <c r="D20" s="1035">
        <v>32.234071229999998</v>
      </c>
      <c r="E20" s="1035">
        <v>27.668195230000002</v>
      </c>
      <c r="F20" s="1035">
        <v>37.520000000000003</v>
      </c>
      <c r="G20" s="1035">
        <v>28</v>
      </c>
      <c r="H20" s="1035">
        <v>38.9</v>
      </c>
      <c r="I20" s="1035">
        <v>69.331000000000003</v>
      </c>
      <c r="J20" s="1035">
        <v>100.39</v>
      </c>
    </row>
    <row r="21" spans="1:10" s="574" customFormat="1" ht="12" customHeight="1">
      <c r="A21" s="1045" t="s">
        <v>22</v>
      </c>
      <c r="B21" s="1369">
        <v>3021.85620948</v>
      </c>
      <c r="C21" s="1046">
        <v>3073.5</v>
      </c>
      <c r="D21" s="1046">
        <v>3081.6460130499995</v>
      </c>
      <c r="E21" s="1046">
        <v>3210.0994298100004</v>
      </c>
      <c r="F21" s="1046">
        <v>2955.377</v>
      </c>
      <c r="G21" s="1046">
        <v>2967.8</v>
      </c>
      <c r="H21" s="1046">
        <v>2938.4</v>
      </c>
      <c r="I21" s="1046">
        <v>2911.9340000000002</v>
      </c>
      <c r="J21" s="1046">
        <v>2747.38</v>
      </c>
    </row>
    <row r="22" spans="1:10" s="574" customFormat="1" ht="12" customHeight="1">
      <c r="A22" s="1032" t="s">
        <v>836</v>
      </c>
      <c r="B22" s="1364">
        <v>673.62616648000017</v>
      </c>
      <c r="C22" s="1033">
        <v>727.20899999999995</v>
      </c>
      <c r="D22" s="1033">
        <v>706.69930324999984</v>
      </c>
      <c r="E22" s="1033">
        <v>654.33536403000005</v>
      </c>
      <c r="F22" s="1033">
        <v>638.12900000000002</v>
      </c>
      <c r="G22" s="1033">
        <v>745.5</v>
      </c>
      <c r="H22" s="1033">
        <v>703.49</v>
      </c>
      <c r="I22" s="1033">
        <v>644.03300000000002</v>
      </c>
      <c r="J22" s="1033">
        <v>620.42999999999995</v>
      </c>
    </row>
    <row r="23" spans="1:10" s="574" customFormat="1" ht="12" customHeight="1">
      <c r="A23" s="1032" t="s">
        <v>1279</v>
      </c>
      <c r="B23" s="1364">
        <v>836.21144588999994</v>
      </c>
      <c r="C23" s="1033">
        <v>926.62</v>
      </c>
      <c r="D23" s="1033">
        <v>1018.2359243200001</v>
      </c>
      <c r="E23" s="1033">
        <v>1035.5032809500001</v>
      </c>
      <c r="F23" s="1033">
        <v>821.38</v>
      </c>
      <c r="G23" s="1033">
        <v>925.1</v>
      </c>
      <c r="H23" s="1033">
        <v>1001.6</v>
      </c>
      <c r="I23" s="1033">
        <v>1012.525</v>
      </c>
      <c r="J23" s="1033">
        <v>757.63</v>
      </c>
    </row>
    <row r="24" spans="1:10" s="574" customFormat="1" ht="12" customHeight="1">
      <c r="A24" s="1032" t="s">
        <v>1280</v>
      </c>
      <c r="B24" s="1364">
        <v>982.16515146000006</v>
      </c>
      <c r="C24" s="1033">
        <v>958.06299999999999</v>
      </c>
      <c r="D24" s="1033">
        <v>899.83130004999998</v>
      </c>
      <c r="E24" s="1033">
        <v>907.20707954</v>
      </c>
      <c r="F24" s="1033">
        <v>882.85400000000004</v>
      </c>
      <c r="G24" s="1033">
        <v>872.1</v>
      </c>
      <c r="H24" s="1033">
        <v>837.1</v>
      </c>
      <c r="I24" s="1033">
        <v>827.20799999999997</v>
      </c>
      <c r="J24" s="1033">
        <v>812.49</v>
      </c>
    </row>
    <row r="25" spans="1:10" s="574" customFormat="1" ht="12" customHeight="1">
      <c r="A25" s="1032" t="s">
        <v>797</v>
      </c>
      <c r="B25" s="1364">
        <v>233</v>
      </c>
      <c r="C25" s="1033">
        <v>242</v>
      </c>
      <c r="D25" s="1033">
        <v>238</v>
      </c>
      <c r="E25" s="1033">
        <v>224.27500000000001</v>
      </c>
      <c r="F25" s="1033">
        <v>220</v>
      </c>
      <c r="G25" s="1033">
        <v>198</v>
      </c>
      <c r="H25" s="1033">
        <v>192</v>
      </c>
      <c r="I25" s="1033">
        <v>181.48099999999999</v>
      </c>
      <c r="J25" s="1033">
        <v>177.73099999999999</v>
      </c>
    </row>
    <row r="26" spans="1:10" s="574" customFormat="1" ht="12" customHeight="1">
      <c r="A26" s="1032" t="s">
        <v>837</v>
      </c>
      <c r="B26" s="1364">
        <v>-0.28956320000000002</v>
      </c>
      <c r="C26" s="1033">
        <v>1.851</v>
      </c>
      <c r="D26" s="1033">
        <v>14.283838770000001</v>
      </c>
      <c r="E26" s="1033">
        <v>7.7326217699999997</v>
      </c>
      <c r="F26" s="1033">
        <v>6.4480000000000004</v>
      </c>
      <c r="G26" s="1033">
        <v>6</v>
      </c>
      <c r="H26" s="1033">
        <v>16.5</v>
      </c>
      <c r="I26" s="1033">
        <v>21.143999999999998</v>
      </c>
      <c r="J26" s="1033">
        <v>189.19</v>
      </c>
    </row>
    <row r="27" spans="1:10" s="574" customFormat="1" ht="12" customHeight="1">
      <c r="A27" s="1039" t="s">
        <v>24</v>
      </c>
      <c r="B27" s="1365">
        <v>297.14299999999997</v>
      </c>
      <c r="C27" s="1035">
        <v>217.75700000000001</v>
      </c>
      <c r="D27" s="1036">
        <v>204.59564666</v>
      </c>
      <c r="E27" s="1036">
        <v>381.04608351999997</v>
      </c>
      <c r="F27" s="1036">
        <v>386.56600000000014</v>
      </c>
      <c r="G27" s="1036">
        <v>221.10000000000025</v>
      </c>
      <c r="H27" s="1036">
        <v>187.70999999999992</v>
      </c>
      <c r="I27" s="1036">
        <v>225.54300000000012</v>
      </c>
      <c r="J27" s="1036">
        <v>189.90900000000016</v>
      </c>
    </row>
    <row r="28" spans="1:10" s="574" customFormat="1" ht="12" customHeight="1">
      <c r="A28" s="1045" t="s">
        <v>838</v>
      </c>
      <c r="B28" s="1365">
        <v>3021.8562006299999</v>
      </c>
      <c r="C28" s="1035">
        <v>3073.5</v>
      </c>
      <c r="D28" s="1036">
        <v>3081.6460130499995</v>
      </c>
      <c r="E28" s="1036">
        <v>3210.0994298099995</v>
      </c>
      <c r="F28" s="1036">
        <v>2955.377</v>
      </c>
      <c r="G28" s="1036">
        <v>2967.8</v>
      </c>
      <c r="H28" s="1036">
        <v>2938.4</v>
      </c>
      <c r="I28" s="1036">
        <v>2911.9340000000002</v>
      </c>
      <c r="J28" s="1036">
        <v>2747.38</v>
      </c>
    </row>
    <row r="29" spans="1:10" s="796" customFormat="1" ht="12" customHeight="1">
      <c r="A29" s="1041"/>
      <c r="B29" s="1042"/>
      <c r="C29" s="1041"/>
      <c r="D29" s="1042"/>
      <c r="E29" s="1042"/>
      <c r="F29" s="1042"/>
      <c r="G29" s="1042"/>
      <c r="H29" s="1042"/>
      <c r="I29" s="1042"/>
      <c r="J29" s="1042"/>
    </row>
    <row r="30" spans="1:10" s="796" customFormat="1" ht="12" customHeight="1">
      <c r="A30" s="1047" t="s">
        <v>600</v>
      </c>
      <c r="B30" s="1368"/>
      <c r="C30" s="1722"/>
      <c r="D30" s="1044"/>
      <c r="E30" s="1044"/>
      <c r="F30" s="1044"/>
      <c r="G30" s="1044"/>
      <c r="H30" s="1044"/>
      <c r="I30" s="1044"/>
      <c r="J30" s="1044"/>
    </row>
    <row r="31" spans="1:10" s="1050" customFormat="1" ht="12" customHeight="1">
      <c r="A31" s="1048" t="s">
        <v>839</v>
      </c>
      <c r="B31" s="1370">
        <v>74.24670244290769</v>
      </c>
      <c r="C31" s="1723">
        <v>72.945070338147872</v>
      </c>
      <c r="D31" s="1049">
        <v>66.435843000291413</v>
      </c>
      <c r="E31" s="1049">
        <v>78.59316990861123</v>
      </c>
      <c r="F31" s="1049">
        <v>70.311071563524649</v>
      </c>
      <c r="G31" s="1049">
        <v>73.861217539378472</v>
      </c>
      <c r="H31" s="1049">
        <v>68.726136090664156</v>
      </c>
      <c r="I31" s="1049">
        <v>77.137703406727937</v>
      </c>
      <c r="J31" s="1049">
        <v>70.374103083748651</v>
      </c>
    </row>
    <row r="32" spans="1:10" s="1050" customFormat="1" ht="12" customHeight="1">
      <c r="A32" s="1048" t="s">
        <v>840</v>
      </c>
      <c r="B32" s="1370">
        <v>15.398140076289701</v>
      </c>
      <c r="C32" s="1723">
        <v>17.364194380799102</v>
      </c>
      <c r="D32" s="1049">
        <v>17.875887208178302</v>
      </c>
      <c r="E32" s="1049">
        <v>18.485779492473927</v>
      </c>
      <c r="F32" s="1049">
        <v>16.798013467172122</v>
      </c>
      <c r="G32" s="1049">
        <v>17.060451255853557</v>
      </c>
      <c r="H32" s="1049">
        <v>15.597427070925777</v>
      </c>
      <c r="I32" s="1049">
        <v>18.282570913455935</v>
      </c>
      <c r="J32" s="1049">
        <v>17.768527140274955</v>
      </c>
    </row>
    <row r="33" spans="1:11" s="1050" customFormat="1" ht="12" customHeight="1">
      <c r="A33" s="1051" t="s">
        <v>841</v>
      </c>
      <c r="B33" s="1371">
        <v>89.644842519197397</v>
      </c>
      <c r="C33" s="1724">
        <v>90.309264718946977</v>
      </c>
      <c r="D33" s="1052">
        <v>84.311730208469712</v>
      </c>
      <c r="E33" s="1052">
        <v>97.078949401085154</v>
      </c>
      <c r="F33" s="1052">
        <v>87.109085030696775</v>
      </c>
      <c r="G33" s="1052">
        <v>90.921668795232023</v>
      </c>
      <c r="H33" s="1052">
        <v>84.323563161589931</v>
      </c>
      <c r="I33" s="1052">
        <v>95.420274320183864</v>
      </c>
      <c r="J33" s="1052">
        <v>88.142630224023605</v>
      </c>
    </row>
    <row r="35" spans="1:11" ht="18">
      <c r="A35" s="2263"/>
    </row>
    <row r="36" spans="1:11" s="574" customFormat="1" ht="13.5" customHeight="1">
      <c r="A36" s="2263"/>
      <c r="B36" s="996"/>
      <c r="C36" s="996"/>
      <c r="D36" s="996"/>
      <c r="E36" s="79"/>
      <c r="F36" s="79"/>
      <c r="G36" s="79"/>
      <c r="H36" s="79"/>
      <c r="I36" s="79"/>
      <c r="J36" s="79"/>
      <c r="K36" s="79"/>
    </row>
    <row r="37" spans="1:11" s="574" customFormat="1" ht="12" customHeight="1">
      <c r="A37" s="2263"/>
      <c r="B37" s="996"/>
      <c r="C37" s="996"/>
      <c r="D37" s="996"/>
      <c r="E37" s="79"/>
      <c r="F37" s="79"/>
      <c r="G37" s="79"/>
      <c r="H37" s="79"/>
      <c r="I37" s="79"/>
      <c r="J37" s="79"/>
      <c r="K37" s="79"/>
    </row>
    <row r="38" spans="1:11" s="574" customFormat="1" ht="12" customHeight="1">
      <c r="A38" s="2263"/>
      <c r="B38" s="996"/>
      <c r="C38" s="996"/>
      <c r="D38" s="996"/>
      <c r="E38" s="79"/>
      <c r="F38" s="79"/>
      <c r="G38" s="79"/>
      <c r="H38" s="79"/>
      <c r="I38" s="79"/>
      <c r="J38" s="79"/>
      <c r="K38" s="79"/>
    </row>
    <row r="39" spans="1:11" s="574" customFormat="1" ht="12" customHeight="1">
      <c r="A39" s="2263"/>
      <c r="B39" s="996"/>
      <c r="C39" s="996"/>
      <c r="D39" s="996"/>
      <c r="E39" s="79"/>
      <c r="F39" s="79"/>
      <c r="G39" s="79"/>
      <c r="H39" s="79"/>
      <c r="I39" s="79"/>
      <c r="J39" s="79"/>
      <c r="K39" s="79"/>
    </row>
    <row r="40" spans="1:11" s="574" customFormat="1" ht="12" customHeight="1">
      <c r="A40" s="2263"/>
      <c r="B40" s="996"/>
      <c r="C40" s="996"/>
      <c r="D40" s="996"/>
      <c r="E40" s="79"/>
      <c r="F40" s="79"/>
      <c r="G40" s="79"/>
      <c r="H40" s="79"/>
      <c r="I40" s="79"/>
      <c r="J40" s="79"/>
      <c r="K40" s="79"/>
    </row>
    <row r="41" spans="1:11" s="574" customFormat="1" ht="12" customHeight="1">
      <c r="A41" s="2263"/>
      <c r="B41" s="996"/>
      <c r="C41" s="996"/>
      <c r="D41" s="996"/>
      <c r="E41" s="79"/>
      <c r="F41" s="79"/>
      <c r="G41" s="79"/>
      <c r="H41" s="79"/>
      <c r="I41" s="79"/>
      <c r="J41" s="79"/>
      <c r="K41" s="79"/>
    </row>
    <row r="42" spans="1:11" s="574" customFormat="1" ht="12" customHeight="1">
      <c r="A42" s="2263"/>
      <c r="B42" s="996"/>
      <c r="C42" s="996"/>
      <c r="D42" s="996"/>
      <c r="E42" s="79"/>
      <c r="F42" s="79"/>
      <c r="G42" s="79"/>
      <c r="H42" s="79"/>
      <c r="I42" s="79"/>
      <c r="J42" s="79"/>
      <c r="K42" s="79"/>
    </row>
    <row r="43" spans="1:11" s="574" customFormat="1" ht="12" customHeight="1">
      <c r="A43" s="2263"/>
      <c r="B43" s="996"/>
      <c r="C43" s="996"/>
      <c r="D43" s="996"/>
      <c r="E43" s="79"/>
      <c r="F43" s="79"/>
      <c r="G43" s="79"/>
      <c r="H43" s="79"/>
      <c r="I43" s="79"/>
      <c r="J43" s="79"/>
      <c r="K43" s="79"/>
    </row>
    <row r="44" spans="1:11" s="574" customFormat="1" ht="12" customHeight="1">
      <c r="A44" s="2263"/>
      <c r="B44" s="996"/>
      <c r="C44" s="996"/>
      <c r="D44" s="996"/>
      <c r="E44" s="79"/>
      <c r="F44" s="79"/>
      <c r="G44" s="79"/>
      <c r="H44" s="79"/>
      <c r="I44" s="79"/>
      <c r="J44" s="79"/>
      <c r="K44" s="79"/>
    </row>
    <row r="45" spans="1:11" s="574" customFormat="1" ht="12" customHeight="1">
      <c r="A45" s="2263"/>
      <c r="B45" s="996"/>
      <c r="C45" s="996"/>
      <c r="D45" s="996"/>
      <c r="E45" s="79"/>
      <c r="F45" s="79"/>
      <c r="G45" s="79"/>
      <c r="H45" s="79"/>
      <c r="I45" s="79"/>
      <c r="J45" s="79"/>
      <c r="K45" s="79"/>
    </row>
    <row r="46" spans="1:11" s="568" customFormat="1" ht="12" customHeight="1">
      <c r="A46" s="2263"/>
      <c r="B46" s="996"/>
      <c r="C46" s="996"/>
      <c r="D46" s="996"/>
      <c r="E46" s="79"/>
      <c r="F46" s="79"/>
      <c r="G46" s="79"/>
      <c r="H46" s="79"/>
      <c r="I46" s="79"/>
      <c r="J46" s="79"/>
      <c r="K46" s="79"/>
    </row>
    <row r="47" spans="1:11" s="796" customFormat="1" ht="12" customHeight="1">
      <c r="A47" s="2263"/>
      <c r="B47" s="996"/>
      <c r="C47" s="996"/>
      <c r="D47" s="996"/>
      <c r="E47" s="79"/>
      <c r="F47" s="79"/>
      <c r="G47" s="79"/>
      <c r="H47" s="79"/>
      <c r="I47" s="79"/>
      <c r="J47" s="79"/>
      <c r="K47" s="79"/>
    </row>
    <row r="48" spans="1:11" ht="18">
      <c r="A48" s="2263"/>
    </row>
    <row r="49" spans="1:1" ht="18">
      <c r="A49" s="2263"/>
    </row>
  </sheetData>
  <pageMargins left="0.70866141732283472" right="0.70866141732283472" top="0.6692913385826772" bottom="0.59055118110236227" header="0.51181102362204722" footer="0.51181102362204722"/>
  <pageSetup paperSize="9" scale="95" fitToHeight="0" orientation="portrait" r:id="rId1"/>
  <headerFooter scaleWithDoc="0">
    <oddHeader xml:space="preserve">&amp;L&amp;8FACT BOOK DNB - 4Q15&amp;C&amp;8CHAPTER 2 SEGMENTAL REPORTING&amp;R&amp;8Main subsidiaries and product units </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C18"/>
  <sheetViews>
    <sheetView showGridLines="0" zoomScale="140" zoomScaleNormal="140" workbookViewId="0"/>
  </sheetViews>
  <sheetFormatPr baseColWidth="10" defaultColWidth="11.42578125" defaultRowHeight="12.75"/>
  <cols>
    <col min="1" max="1" width="8" customWidth="1"/>
    <col min="2" max="2" width="77.85546875" customWidth="1"/>
    <col min="3" max="3" width="8" customWidth="1"/>
  </cols>
  <sheetData>
    <row r="1" spans="1:3">
      <c r="A1" s="1405"/>
      <c r="B1" s="1405"/>
      <c r="C1" s="1405"/>
    </row>
    <row r="8" spans="1:3">
      <c r="B8" s="1385"/>
    </row>
    <row r="9" spans="1:3" ht="26.25">
      <c r="B9" s="1386" t="s">
        <v>842</v>
      </c>
    </row>
    <row r="10" spans="1:3">
      <c r="B10" s="1387"/>
    </row>
    <row r="11" spans="1:3" s="272" customFormat="1" ht="11.1" customHeight="1">
      <c r="A11" s="1379"/>
      <c r="B11" s="1406" t="s">
        <v>843</v>
      </c>
      <c r="C11" s="273"/>
    </row>
    <row r="12" spans="1:3" ht="8.25" customHeight="1">
      <c r="A12" s="1378"/>
      <c r="B12" s="1406"/>
      <c r="C12" s="673"/>
    </row>
    <row r="13" spans="1:3" s="698" customFormat="1" ht="11.1" customHeight="1">
      <c r="A13" s="1379"/>
      <c r="B13" s="1407" t="s">
        <v>846</v>
      </c>
      <c r="C13" s="697"/>
    </row>
    <row r="14" spans="1:3" ht="8.25" customHeight="1">
      <c r="A14" s="1378"/>
      <c r="B14" s="1406"/>
      <c r="C14" s="673"/>
    </row>
    <row r="15" spans="1:3" s="698" customFormat="1" ht="11.1" customHeight="1">
      <c r="A15" s="1380"/>
      <c r="B15" s="1408" t="s">
        <v>979</v>
      </c>
      <c r="C15" s="566"/>
    </row>
    <row r="16" spans="1:3" ht="8.25" customHeight="1">
      <c r="A16" s="1378"/>
      <c r="B16" s="1406"/>
      <c r="C16" s="673"/>
    </row>
    <row r="17" spans="1:3" s="698" customFormat="1" ht="11.1" customHeight="1">
      <c r="A17" s="1380"/>
      <c r="B17" s="1408" t="s">
        <v>853</v>
      </c>
      <c r="C17" s="566"/>
    </row>
    <row r="18" spans="1:3">
      <c r="B18" s="1409"/>
    </row>
  </sheetData>
  <pageMargins left="0.70866141732283472" right="0.70866141732283472" top="0.6692913385826772" bottom="0.39370078740157483" header="0.51181102362204722" footer="0.51181102362204722"/>
  <pageSetup paperSize="9" scale="94" fitToHeight="0" orientation="portrait" r:id="rId1"/>
  <headerFooter scaleWithDoc="0">
    <oddHeader>&amp;L&amp;8FACT BOOK DNB - 4Q15</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61"/>
  <sheetViews>
    <sheetView showGridLines="0" zoomScale="140" zoomScaleNormal="140" zoomScaleSheetLayoutView="90" workbookViewId="0"/>
  </sheetViews>
  <sheetFormatPr baseColWidth="10" defaultColWidth="11.42578125" defaultRowHeight="22.5" customHeight="1"/>
  <cols>
    <col min="1" max="1" width="27.140625" style="114" customWidth="1"/>
    <col min="2" max="8" width="9.42578125" style="114" customWidth="1"/>
    <col min="9" max="16384" width="11.42578125" style="114"/>
  </cols>
  <sheetData>
    <row r="1" spans="1:12" s="596" customFormat="1" ht="22.5" customHeight="1">
      <c r="A1" s="704"/>
      <c r="B1" s="705"/>
      <c r="C1" s="2201"/>
      <c r="D1" s="705"/>
      <c r="E1" s="705"/>
      <c r="F1" s="705"/>
      <c r="G1" s="705"/>
      <c r="H1" s="705"/>
    </row>
    <row r="2" spans="1:12" s="583" customFormat="1" ht="18.75" customHeight="1">
      <c r="A2" s="706" t="s">
        <v>855</v>
      </c>
    </row>
    <row r="3" spans="1:12" s="997" customFormat="1" ht="12.75" customHeight="1">
      <c r="B3" s="1053"/>
      <c r="C3" s="1053"/>
      <c r="D3" s="1823" t="s">
        <v>3</v>
      </c>
      <c r="E3" s="1945" t="s">
        <v>6</v>
      </c>
      <c r="F3" s="1945" t="s">
        <v>2</v>
      </c>
      <c r="G3" s="1852" t="s">
        <v>5</v>
      </c>
      <c r="H3" s="1852" t="s">
        <v>3</v>
      </c>
      <c r="I3" s="1054"/>
    </row>
    <row r="4" spans="1:12" s="1056" customFormat="1" ht="13.5" customHeight="1">
      <c r="A4" s="580" t="s">
        <v>11</v>
      </c>
      <c r="B4" s="1055"/>
      <c r="C4" s="1055"/>
      <c r="D4" s="1820" t="s">
        <v>1363</v>
      </c>
      <c r="E4" s="1946" t="s">
        <v>1363</v>
      </c>
      <c r="F4" s="1946" t="s">
        <v>1363</v>
      </c>
      <c r="G4" s="1853" t="s">
        <v>1363</v>
      </c>
      <c r="H4" s="1853" t="s">
        <v>1069</v>
      </c>
      <c r="I4" s="1055"/>
      <c r="K4" s="1057"/>
    </row>
    <row r="5" spans="1:12" s="69" customFormat="1" ht="12" customHeight="1">
      <c r="A5" s="2003" t="s">
        <v>856</v>
      </c>
      <c r="B5" s="2003"/>
      <c r="C5" s="2202"/>
      <c r="D5" s="1851">
        <v>2598.5296825180403</v>
      </c>
      <c r="E5" s="1947">
        <v>2743.7172198978201</v>
      </c>
      <c r="F5" s="1947">
        <v>2641.7390133639997</v>
      </c>
      <c r="G5" s="1761">
        <v>2789.8795074149998</v>
      </c>
      <c r="H5" s="1761">
        <v>2649.3413430849996</v>
      </c>
    </row>
    <row r="6" spans="1:12" s="69" customFormat="1" ht="12" customHeight="1">
      <c r="A6" s="2004" t="s">
        <v>252</v>
      </c>
      <c r="B6" s="2004"/>
      <c r="C6" s="2004"/>
      <c r="D6" s="1821">
        <v>1542.74393369825</v>
      </c>
      <c r="E6" s="1948">
        <v>1531.2365068900001</v>
      </c>
      <c r="F6" s="1948">
        <v>1491.3039834439999</v>
      </c>
      <c r="G6" s="1763">
        <v>1476.1856048239999</v>
      </c>
      <c r="H6" s="1763">
        <v>1438.839237439</v>
      </c>
    </row>
    <row r="7" spans="1:12" s="69" customFormat="1" ht="12" customHeight="1">
      <c r="A7" s="2004" t="s">
        <v>23</v>
      </c>
      <c r="B7" s="2004"/>
      <c r="C7" s="2004"/>
      <c r="D7" s="1821">
        <v>944.42810576962199</v>
      </c>
      <c r="E7" s="1948">
        <v>970.02288848588898</v>
      </c>
      <c r="F7" s="1948">
        <v>969.96959885199999</v>
      </c>
      <c r="G7" s="1763">
        <v>963.10194828200008</v>
      </c>
      <c r="H7" s="1763">
        <v>941.53405895100002</v>
      </c>
    </row>
    <row r="8" spans="1:12" s="69" customFormat="1" ht="12" customHeight="1">
      <c r="A8" s="2005" t="s">
        <v>857</v>
      </c>
      <c r="B8" s="2005"/>
      <c r="C8" s="2005"/>
      <c r="D8" s="1822">
        <v>178.84211493780003</v>
      </c>
      <c r="E8" s="1949">
        <v>180.30803391270004</v>
      </c>
      <c r="F8" s="1949">
        <v>213.04689101880004</v>
      </c>
      <c r="G8" s="366">
        <v>211.25521227170003</v>
      </c>
      <c r="H8" s="366">
        <v>180.30803391270004</v>
      </c>
    </row>
    <row r="9" spans="1:12" s="72" customFormat="1" ht="7.5" customHeight="1">
      <c r="A9" s="298"/>
      <c r="B9" s="76"/>
      <c r="C9" s="76"/>
      <c r="D9" s="77"/>
      <c r="E9" s="77"/>
      <c r="F9" s="77"/>
      <c r="G9" s="77"/>
      <c r="H9" s="77"/>
    </row>
    <row r="10" spans="1:12" s="296" customFormat="1" ht="12.75" customHeight="1">
      <c r="A10" s="2519" t="s">
        <v>1436</v>
      </c>
      <c r="B10" s="2519"/>
      <c r="C10" s="2519"/>
      <c r="D10" s="2519"/>
      <c r="E10" s="2519"/>
      <c r="F10" s="2519"/>
      <c r="G10" s="2519"/>
      <c r="H10" s="2519"/>
      <c r="I10" s="1859"/>
      <c r="J10" s="1859"/>
      <c r="K10" s="1859"/>
      <c r="L10" s="1859"/>
    </row>
    <row r="11" spans="1:12" s="131" customFormat="1" ht="15" customHeight="1">
      <c r="A11" s="716"/>
      <c r="B11" s="145"/>
      <c r="C11" s="145"/>
      <c r="D11" s="145"/>
      <c r="E11" s="145"/>
      <c r="G11" s="210"/>
      <c r="H11" s="210"/>
    </row>
    <row r="12" spans="1:12" s="583" customFormat="1" ht="34.5" customHeight="1">
      <c r="A12" s="2674" t="s">
        <v>1681</v>
      </c>
      <c r="B12" s="2674"/>
      <c r="C12" s="2674"/>
      <c r="D12" s="2674"/>
      <c r="E12" s="2674"/>
      <c r="F12" s="2674"/>
      <c r="G12" s="2674"/>
      <c r="H12" s="2674"/>
    </row>
    <row r="13" spans="1:12" s="997" customFormat="1" ht="12.75" customHeight="1">
      <c r="B13" s="1053"/>
      <c r="C13" s="1053"/>
      <c r="D13" s="1823" t="s">
        <v>3</v>
      </c>
      <c r="E13" s="1945" t="s">
        <v>6</v>
      </c>
      <c r="F13" s="1945" t="s">
        <v>2</v>
      </c>
      <c r="G13" s="1852" t="s">
        <v>5</v>
      </c>
      <c r="H13" s="1852" t="s">
        <v>3</v>
      </c>
      <c r="I13" s="1054"/>
    </row>
    <row r="14" spans="1:12" s="1056" customFormat="1" ht="13.5" customHeight="1">
      <c r="A14" s="580" t="s">
        <v>11</v>
      </c>
      <c r="B14" s="1055"/>
      <c r="C14" s="1055"/>
      <c r="D14" s="1820" t="s">
        <v>1363</v>
      </c>
      <c r="E14" s="1946" t="s">
        <v>1363</v>
      </c>
      <c r="F14" s="1946" t="s">
        <v>1363</v>
      </c>
      <c r="G14" s="1853" t="s">
        <v>1363</v>
      </c>
      <c r="H14" s="1853" t="s">
        <v>1069</v>
      </c>
      <c r="I14" s="1055"/>
      <c r="K14" s="1057"/>
    </row>
    <row r="15" spans="1:12" s="69" customFormat="1" ht="12" customHeight="1">
      <c r="A15" s="2003" t="s">
        <v>858</v>
      </c>
      <c r="B15" s="2003"/>
      <c r="C15" s="2202"/>
      <c r="D15" s="1950">
        <v>593.25581446914987</v>
      </c>
      <c r="E15" s="1855">
        <v>574.66823657125008</v>
      </c>
      <c r="F15" s="1855">
        <v>582.9076953573699</v>
      </c>
      <c r="G15" s="1854">
        <v>582.70274012843993</v>
      </c>
      <c r="H15" s="1854">
        <v>576.94483677210007</v>
      </c>
    </row>
    <row r="16" spans="1:12" s="69" customFormat="1" ht="12" customHeight="1">
      <c r="A16" s="2002" t="s">
        <v>859</v>
      </c>
      <c r="B16" s="2002"/>
      <c r="C16" s="2002"/>
      <c r="D16" s="1951"/>
      <c r="E16" s="1855"/>
      <c r="F16" s="1855"/>
      <c r="G16" s="1819"/>
      <c r="H16" s="1819"/>
    </row>
    <row r="17" spans="1:10" s="69" customFormat="1" ht="12" customHeight="1">
      <c r="A17" s="1058" t="s">
        <v>860</v>
      </c>
      <c r="B17" s="1058"/>
      <c r="C17" s="1058"/>
      <c r="D17" s="1951">
        <v>302.18395807288994</v>
      </c>
      <c r="E17" s="1855">
        <v>289.14823657124998</v>
      </c>
      <c r="F17" s="1855">
        <v>297.13404835736998</v>
      </c>
      <c r="G17" s="1819">
        <v>299.49274012843995</v>
      </c>
      <c r="H17" s="1819">
        <v>286.98983677210003</v>
      </c>
    </row>
    <row r="18" spans="1:10" s="69" customFormat="1" ht="12" customHeight="1">
      <c r="A18" s="2000" t="s">
        <v>861</v>
      </c>
      <c r="B18" s="1058"/>
      <c r="C18" s="1058"/>
      <c r="D18" s="1951">
        <v>108.26327324939996</v>
      </c>
      <c r="E18" s="1855">
        <v>97.937420244679998</v>
      </c>
      <c r="F18" s="1855">
        <v>102.11606456918999</v>
      </c>
      <c r="G18" s="1819">
        <v>101.53819017698001</v>
      </c>
      <c r="H18" s="1819">
        <v>92.870999273790034</v>
      </c>
    </row>
    <row r="19" spans="1:10" s="69" customFormat="1" ht="12" customHeight="1">
      <c r="A19" s="2000" t="s">
        <v>862</v>
      </c>
      <c r="B19" s="1058"/>
      <c r="C19" s="1058"/>
      <c r="D19" s="1951">
        <v>193.92068482348998</v>
      </c>
      <c r="E19" s="1855">
        <v>191.21081632657001</v>
      </c>
      <c r="F19" s="1855">
        <v>195.01798378818</v>
      </c>
      <c r="G19" s="1819">
        <v>197.95454995145994</v>
      </c>
      <c r="H19" s="1819">
        <v>194.11883749831</v>
      </c>
    </row>
    <row r="20" spans="1:10" s="69" customFormat="1" ht="12" customHeight="1">
      <c r="A20" s="1058" t="s">
        <v>863</v>
      </c>
      <c r="B20" s="1058"/>
      <c r="C20" s="1058"/>
      <c r="D20" s="1951">
        <v>288.05</v>
      </c>
      <c r="E20" s="1855">
        <v>282.45</v>
      </c>
      <c r="F20" s="1855">
        <v>282.69200000000001</v>
      </c>
      <c r="G20" s="1819">
        <v>280</v>
      </c>
      <c r="H20" s="1819">
        <v>287</v>
      </c>
    </row>
    <row r="21" spans="1:10" s="69" customFormat="1" ht="12" customHeight="1">
      <c r="A21" s="2000" t="s">
        <v>1281</v>
      </c>
      <c r="B21" s="2000"/>
      <c r="C21" s="2000"/>
      <c r="D21" s="1951">
        <v>49.68</v>
      </c>
      <c r="E21" s="1855">
        <v>46.34</v>
      </c>
      <c r="F21" s="1855">
        <v>47.512</v>
      </c>
      <c r="G21" s="1819">
        <v>46</v>
      </c>
      <c r="H21" s="1819">
        <v>43</v>
      </c>
    </row>
    <row r="22" spans="1:10" s="69" customFormat="1" ht="12" customHeight="1">
      <c r="A22" s="2001" t="s">
        <v>1680</v>
      </c>
      <c r="B22" s="2001"/>
      <c r="C22" s="2001"/>
      <c r="D22" s="1952">
        <v>3.02185639626</v>
      </c>
      <c r="E22" s="1856">
        <v>3.07</v>
      </c>
      <c r="F22" s="1856">
        <v>3.0816469999999998</v>
      </c>
      <c r="G22" s="1059">
        <v>3.21</v>
      </c>
      <c r="H22" s="1059">
        <v>2.9550000000000001</v>
      </c>
    </row>
    <row r="23" spans="1:10" s="131" customFormat="1" ht="15" customHeight="1">
      <c r="A23" s="717"/>
      <c r="B23" s="718"/>
      <c r="C23" s="718"/>
      <c r="D23" s="718"/>
      <c r="E23" s="153"/>
    </row>
    <row r="24" spans="1:10" s="583" customFormat="1" ht="18.75" customHeight="1">
      <c r="A24" s="706" t="s">
        <v>864</v>
      </c>
    </row>
    <row r="25" spans="1:10" s="50" customFormat="1" ht="6" customHeight="1">
      <c r="A25" s="707"/>
      <c r="B25" s="708"/>
      <c r="C25" s="708"/>
      <c r="D25" s="708"/>
      <c r="E25" s="708"/>
    </row>
    <row r="26" spans="1:10" s="69" customFormat="1" ht="21" customHeight="1">
      <c r="A26" s="2707" t="s">
        <v>1698</v>
      </c>
      <c r="B26" s="2707"/>
      <c r="C26" s="2708"/>
      <c r="D26" s="2707"/>
      <c r="E26" s="2707"/>
      <c r="F26" s="2707"/>
      <c r="G26" s="2707"/>
      <c r="H26" s="2709"/>
      <c r="I26"/>
      <c r="J26" s="1725"/>
    </row>
    <row r="27" spans="1:10" s="69" customFormat="1" ht="12" customHeight="1">
      <c r="A27" s="2704" t="s">
        <v>1328</v>
      </c>
      <c r="B27" s="2704"/>
      <c r="C27" s="2705"/>
      <c r="D27" s="2704"/>
      <c r="E27" s="2704"/>
      <c r="F27" s="2704"/>
      <c r="G27" s="2704"/>
      <c r="H27" s="2706"/>
    </row>
    <row r="28" spans="1:10" s="69" customFormat="1" ht="12" customHeight="1">
      <c r="A28" s="2707" t="s">
        <v>1329</v>
      </c>
      <c r="B28" s="2707"/>
      <c r="C28" s="2708"/>
      <c r="D28" s="2707"/>
      <c r="E28" s="2707"/>
      <c r="F28" s="2707"/>
      <c r="G28" s="2707"/>
      <c r="H28" s="2709"/>
    </row>
    <row r="29" spans="1:10" s="69" customFormat="1" ht="12" customHeight="1">
      <c r="A29" s="2704" t="s">
        <v>1923</v>
      </c>
      <c r="B29" s="2704"/>
      <c r="C29" s="2705"/>
      <c r="D29" s="2704"/>
      <c r="E29" s="2704"/>
      <c r="F29" s="2704"/>
      <c r="G29" s="2704"/>
      <c r="H29" s="2706"/>
    </row>
    <row r="30" spans="1:10" s="131" customFormat="1" ht="15" customHeight="1">
      <c r="A30" s="717"/>
      <c r="B30" s="718"/>
      <c r="C30" s="718"/>
      <c r="D30" s="718"/>
      <c r="E30" s="153"/>
    </row>
    <row r="31" spans="1:10" s="583" customFormat="1" ht="18.75" customHeight="1">
      <c r="A31" s="706" t="s">
        <v>865</v>
      </c>
    </row>
    <row r="32" spans="1:10" s="50" customFormat="1" ht="6" customHeight="1">
      <c r="A32" s="707"/>
      <c r="B32" s="708"/>
      <c r="C32" s="708"/>
      <c r="D32" s="708"/>
      <c r="E32" s="708"/>
    </row>
    <row r="33" spans="1:9" s="69" customFormat="1" ht="12" customHeight="1">
      <c r="A33" s="2695" t="s">
        <v>1924</v>
      </c>
      <c r="B33" s="2710"/>
      <c r="C33" s="2710"/>
      <c r="D33" s="2711" t="s">
        <v>871</v>
      </c>
      <c r="E33" s="2711"/>
      <c r="F33" s="2711"/>
      <c r="G33" s="2711"/>
      <c r="H33" s="2711"/>
    </row>
    <row r="34" spans="1:9" s="69" customFormat="1" ht="12" customHeight="1">
      <c r="A34" s="2691" t="s">
        <v>867</v>
      </c>
      <c r="B34" s="2691"/>
      <c r="C34" s="2692"/>
      <c r="D34" s="2693" t="s">
        <v>872</v>
      </c>
      <c r="E34" s="2694"/>
      <c r="F34" s="2694"/>
      <c r="G34" s="2694"/>
      <c r="H34" s="2695"/>
    </row>
    <row r="35" spans="1:9" s="69" customFormat="1" ht="12" customHeight="1">
      <c r="A35" s="2691" t="s">
        <v>1294</v>
      </c>
      <c r="B35" s="2691"/>
      <c r="C35" s="2692"/>
      <c r="D35" s="2712" t="s">
        <v>866</v>
      </c>
      <c r="E35" s="2713"/>
      <c r="F35" s="2713"/>
      <c r="G35" s="2713"/>
      <c r="H35" s="2714"/>
    </row>
    <row r="36" spans="1:9" s="69" customFormat="1" ht="12" customHeight="1">
      <c r="A36" s="2691" t="s">
        <v>2012</v>
      </c>
      <c r="B36" s="2691"/>
      <c r="C36" s="2692"/>
      <c r="D36" s="2696" t="s">
        <v>1926</v>
      </c>
      <c r="E36" s="2697"/>
      <c r="F36" s="2697"/>
      <c r="G36" s="2697"/>
      <c r="H36" s="2698"/>
    </row>
    <row r="37" spans="1:9" s="69" customFormat="1" ht="12" customHeight="1">
      <c r="A37" s="2691" t="s">
        <v>1688</v>
      </c>
      <c r="B37" s="2691"/>
      <c r="C37" s="2692"/>
      <c r="D37" s="2696" t="s">
        <v>1925</v>
      </c>
      <c r="E37" s="2697"/>
      <c r="F37" s="2697"/>
      <c r="G37" s="2697"/>
      <c r="H37" s="2698"/>
    </row>
    <row r="38" spans="1:9" s="69" customFormat="1" ht="12" customHeight="1">
      <c r="A38" s="2691" t="s">
        <v>868</v>
      </c>
      <c r="B38" s="2691"/>
      <c r="C38" s="2692"/>
      <c r="D38" s="2699" t="s">
        <v>1124</v>
      </c>
      <c r="E38" s="2700"/>
      <c r="F38" s="2700"/>
      <c r="G38" s="2700"/>
      <c r="H38" s="2701"/>
    </row>
    <row r="39" spans="1:9" s="69" customFormat="1" ht="12" customHeight="1">
      <c r="A39" s="2691" t="s">
        <v>869</v>
      </c>
      <c r="B39" s="2691"/>
      <c r="C39" s="2692"/>
      <c r="D39" s="2693" t="s">
        <v>1766</v>
      </c>
      <c r="E39" s="2694"/>
      <c r="F39" s="2694"/>
      <c r="G39" s="2694"/>
      <c r="H39" s="2695"/>
      <c r="I39" s="2077"/>
    </row>
    <row r="40" spans="1:9" s="69" customFormat="1" ht="12" customHeight="1">
      <c r="A40" s="2691" t="s">
        <v>1282</v>
      </c>
      <c r="B40" s="2691"/>
      <c r="C40" s="2692"/>
      <c r="D40" s="2693" t="s">
        <v>1767</v>
      </c>
      <c r="E40" s="2694"/>
      <c r="F40" s="2694"/>
      <c r="G40" s="2694"/>
      <c r="H40" s="2695"/>
    </row>
    <row r="41" spans="1:9" s="69" customFormat="1" ht="12" customHeight="1">
      <c r="A41" s="2691" t="s">
        <v>870</v>
      </c>
      <c r="B41" s="2691"/>
      <c r="C41" s="2692"/>
      <c r="D41" s="2693" t="s">
        <v>1375</v>
      </c>
      <c r="E41" s="2694"/>
      <c r="F41" s="2694"/>
      <c r="G41" s="2694"/>
      <c r="H41" s="2695"/>
    </row>
    <row r="42" spans="1:9" s="69" customFormat="1" ht="12" customHeight="1">
      <c r="A42" s="2204"/>
      <c r="B42" s="2204"/>
      <c r="C42" s="2204"/>
      <c r="D42" s="2693" t="s">
        <v>1376</v>
      </c>
      <c r="E42" s="2694"/>
      <c r="F42" s="2694"/>
      <c r="G42" s="2694"/>
      <c r="H42" s="2695"/>
    </row>
    <row r="43" spans="1:9" ht="15" customHeight="1">
      <c r="A43" s="2505"/>
      <c r="B43" s="2505"/>
      <c r="C43" s="2505"/>
      <c r="D43" s="2505"/>
      <c r="E43" s="2690"/>
      <c r="F43" s="2690"/>
      <c r="G43" s="2690"/>
      <c r="H43" s="2690"/>
    </row>
    <row r="44" spans="1:9" s="583" customFormat="1" ht="18.75" customHeight="1">
      <c r="A44" s="706" t="s">
        <v>873</v>
      </c>
      <c r="E44" s="2506"/>
      <c r="F44" s="2503"/>
      <c r="G44" s="2503"/>
      <c r="H44" s="2503"/>
    </row>
    <row r="45" spans="1:9" s="50" customFormat="1" ht="6" customHeight="1">
      <c r="A45" s="707"/>
      <c r="B45" s="708"/>
      <c r="C45" s="708"/>
      <c r="D45" s="708"/>
      <c r="E45" s="114"/>
      <c r="F45" s="114"/>
      <c r="G45" s="114"/>
      <c r="H45" s="114"/>
    </row>
    <row r="46" spans="1:9" s="69" customFormat="1" ht="12" customHeight="1">
      <c r="A46"/>
      <c r="B46" s="2685" t="s">
        <v>874</v>
      </c>
      <c r="C46" s="2686"/>
      <c r="D46" s="2687"/>
      <c r="E46" s="2688" t="s">
        <v>109</v>
      </c>
      <c r="F46" s="2689"/>
      <c r="G46" s="2685" t="s">
        <v>875</v>
      </c>
      <c r="H46" s="2687"/>
    </row>
    <row r="47" spans="1:9" s="69" customFormat="1" ht="12" customHeight="1">
      <c r="A47" s="1060"/>
      <c r="B47" s="2702" t="s">
        <v>876</v>
      </c>
      <c r="C47" s="2703"/>
      <c r="D47" s="1953" t="s">
        <v>877</v>
      </c>
      <c r="E47" s="1953" t="s">
        <v>876</v>
      </c>
      <c r="F47" s="1953" t="s">
        <v>877</v>
      </c>
      <c r="G47" s="1953" t="s">
        <v>876</v>
      </c>
      <c r="H47" s="1953" t="s">
        <v>877</v>
      </c>
    </row>
    <row r="48" spans="1:9" s="69" customFormat="1" ht="16.5" customHeight="1">
      <c r="A48" s="1060"/>
      <c r="B48" s="2205" t="s">
        <v>1723</v>
      </c>
      <c r="C48" s="2206" t="s">
        <v>1724</v>
      </c>
      <c r="D48" s="2203"/>
      <c r="E48" s="2203"/>
      <c r="F48" s="2203"/>
      <c r="G48" s="2203"/>
      <c r="H48" s="2203"/>
    </row>
    <row r="49" spans="1:8" s="69" customFormat="1" ht="12" customHeight="1">
      <c r="A49" s="2124" t="s">
        <v>1825</v>
      </c>
      <c r="B49" s="2504" t="s">
        <v>1776</v>
      </c>
      <c r="C49" s="2504" t="s">
        <v>1964</v>
      </c>
      <c r="D49" s="2504" t="s">
        <v>878</v>
      </c>
      <c r="E49" s="2504" t="s">
        <v>1725</v>
      </c>
      <c r="F49" s="2504" t="s">
        <v>879</v>
      </c>
      <c r="G49" s="2504" t="s">
        <v>1777</v>
      </c>
      <c r="H49" s="2504" t="s">
        <v>1778</v>
      </c>
    </row>
    <row r="50" spans="1:8" s="69" customFormat="1" ht="12" customHeight="1">
      <c r="A50" s="1060" t="s">
        <v>1750</v>
      </c>
      <c r="B50" s="1727" t="s">
        <v>1776</v>
      </c>
      <c r="C50" s="1727" t="s">
        <v>1964</v>
      </c>
      <c r="D50" s="1727" t="s">
        <v>878</v>
      </c>
      <c r="E50" s="1727" t="s">
        <v>1725</v>
      </c>
      <c r="F50" s="1727" t="s">
        <v>879</v>
      </c>
      <c r="G50" s="1727" t="s">
        <v>1777</v>
      </c>
      <c r="H50" s="1727" t="s">
        <v>1778</v>
      </c>
    </row>
    <row r="51" spans="1:8" s="69" customFormat="1" ht="12" customHeight="1">
      <c r="A51" s="1060" t="s">
        <v>1664</v>
      </c>
      <c r="B51" s="2209" t="s">
        <v>1776</v>
      </c>
      <c r="C51" s="2209" t="s">
        <v>1964</v>
      </c>
      <c r="D51" s="1061" t="s">
        <v>878</v>
      </c>
      <c r="E51" s="1061" t="s">
        <v>1725</v>
      </c>
      <c r="F51" s="1061" t="s">
        <v>879</v>
      </c>
      <c r="G51" s="1061" t="s">
        <v>1779</v>
      </c>
      <c r="H51" s="1061" t="s">
        <v>880</v>
      </c>
    </row>
    <row r="52" spans="1:8" s="1726" customFormat="1" ht="12" customHeight="1">
      <c r="A52" s="1060" t="s">
        <v>1361</v>
      </c>
      <c r="B52" s="2209" t="s">
        <v>1666</v>
      </c>
      <c r="C52" s="1727" t="s">
        <v>1666</v>
      </c>
      <c r="D52" s="1061" t="s">
        <v>878</v>
      </c>
      <c r="E52" s="1061" t="s">
        <v>1726</v>
      </c>
      <c r="F52" s="1061" t="s">
        <v>879</v>
      </c>
      <c r="G52" s="1061" t="s">
        <v>1669</v>
      </c>
      <c r="H52" s="1061" t="s">
        <v>880</v>
      </c>
    </row>
    <row r="53" spans="1:8" s="1726" customFormat="1" ht="12" customHeight="1">
      <c r="A53" s="1060" t="s">
        <v>1325</v>
      </c>
      <c r="B53" s="2209" t="s">
        <v>1667</v>
      </c>
      <c r="C53" s="2209" t="s">
        <v>1667</v>
      </c>
      <c r="D53" s="1061" t="s">
        <v>878</v>
      </c>
      <c r="E53" s="1061" t="s">
        <v>1726</v>
      </c>
      <c r="F53" s="1061" t="s">
        <v>879</v>
      </c>
      <c r="G53" s="1061" t="s">
        <v>1669</v>
      </c>
      <c r="H53" s="1061" t="s">
        <v>880</v>
      </c>
    </row>
    <row r="54" spans="1:8" s="1725" customFormat="1" ht="12" customHeight="1">
      <c r="A54" s="1060" t="s">
        <v>1250</v>
      </c>
      <c r="B54" s="2209" t="s">
        <v>1667</v>
      </c>
      <c r="C54" s="2209" t="s">
        <v>1667</v>
      </c>
      <c r="D54" s="1061" t="s">
        <v>878</v>
      </c>
      <c r="E54" s="1061" t="s">
        <v>1726</v>
      </c>
      <c r="F54" s="1061" t="s">
        <v>879</v>
      </c>
      <c r="G54" s="1061" t="s">
        <v>1669</v>
      </c>
      <c r="H54" s="1061" t="s">
        <v>880</v>
      </c>
    </row>
    <row r="55" spans="1:8" s="1725" customFormat="1" ht="12" customHeight="1">
      <c r="A55" s="1060" t="s">
        <v>1149</v>
      </c>
      <c r="B55" s="2209" t="s">
        <v>1667</v>
      </c>
      <c r="C55" s="2209" t="s">
        <v>1667</v>
      </c>
      <c r="D55" s="1061" t="s">
        <v>878</v>
      </c>
      <c r="E55" s="1727" t="s">
        <v>1727</v>
      </c>
      <c r="F55" s="1727" t="s">
        <v>879</v>
      </c>
      <c r="G55" s="1061" t="s">
        <v>1669</v>
      </c>
      <c r="H55" s="1061" t="s">
        <v>880</v>
      </c>
    </row>
    <row r="56" spans="1:8" s="69" customFormat="1" ht="12" customHeight="1">
      <c r="A56" s="1060" t="s">
        <v>1101</v>
      </c>
      <c r="B56" s="2209" t="s">
        <v>1668</v>
      </c>
      <c r="C56" s="2209" t="s">
        <v>1668</v>
      </c>
      <c r="D56" s="1061" t="s">
        <v>878</v>
      </c>
      <c r="E56" s="1727" t="s">
        <v>1727</v>
      </c>
      <c r="F56" s="1727" t="s">
        <v>879</v>
      </c>
      <c r="G56" s="1061" t="s">
        <v>1669</v>
      </c>
      <c r="H56" s="1061" t="s">
        <v>880</v>
      </c>
    </row>
    <row r="57" spans="1:8" s="69" customFormat="1" ht="12" customHeight="1">
      <c r="A57" s="1063" t="s">
        <v>973</v>
      </c>
      <c r="B57" s="2392" t="s">
        <v>1668</v>
      </c>
      <c r="C57" s="2392" t="s">
        <v>1668</v>
      </c>
      <c r="D57" s="2393" t="s">
        <v>878</v>
      </c>
      <c r="E57" s="1727" t="s">
        <v>1727</v>
      </c>
      <c r="F57" s="1062" t="s">
        <v>879</v>
      </c>
      <c r="G57" s="1061" t="s">
        <v>1669</v>
      </c>
      <c r="H57" s="1061" t="s">
        <v>880</v>
      </c>
    </row>
    <row r="58" spans="1:8" ht="7.5" customHeight="1">
      <c r="B58" s="2391"/>
      <c r="C58" s="2391"/>
      <c r="D58" s="2190"/>
      <c r="E58" s="1064"/>
      <c r="F58" s="1065"/>
      <c r="G58" s="1064"/>
      <c r="H58" s="1065"/>
    </row>
    <row r="59" spans="1:8" ht="12.75" customHeight="1">
      <c r="A59" s="1066" t="s">
        <v>1641</v>
      </c>
    </row>
    <row r="60" spans="1:8" ht="12.75" customHeight="1">
      <c r="A60" s="1066" t="s">
        <v>1236</v>
      </c>
    </row>
    <row r="61" spans="1:8" ht="12.75" customHeight="1">
      <c r="A61" s="1066" t="s">
        <v>1640</v>
      </c>
    </row>
  </sheetData>
  <mergeCells count="30">
    <mergeCell ref="B47:C47"/>
    <mergeCell ref="A10:H10"/>
    <mergeCell ref="A29:H29"/>
    <mergeCell ref="A26:H26"/>
    <mergeCell ref="A27:H27"/>
    <mergeCell ref="A28:H28"/>
    <mergeCell ref="A12:H12"/>
    <mergeCell ref="A33:C33"/>
    <mergeCell ref="D33:H33"/>
    <mergeCell ref="A34:C34"/>
    <mergeCell ref="A35:C35"/>
    <mergeCell ref="A36:C36"/>
    <mergeCell ref="D34:H34"/>
    <mergeCell ref="D35:H35"/>
    <mergeCell ref="D36:H36"/>
    <mergeCell ref="A37:C37"/>
    <mergeCell ref="A38:C38"/>
    <mergeCell ref="A39:C39"/>
    <mergeCell ref="A40:C40"/>
    <mergeCell ref="D37:H37"/>
    <mergeCell ref="D38:H38"/>
    <mergeCell ref="D39:H39"/>
    <mergeCell ref="D40:H40"/>
    <mergeCell ref="B46:D46"/>
    <mergeCell ref="E46:F46"/>
    <mergeCell ref="G46:H46"/>
    <mergeCell ref="E43:H43"/>
    <mergeCell ref="A41:C41"/>
    <mergeCell ref="D41:H41"/>
    <mergeCell ref="D42:H42"/>
  </mergeCells>
  <pageMargins left="0.70866141732283472" right="0.70866141732283472" top="0.6692913385826772" bottom="0.59055118110236227" header="0.51181102362204722" footer="0.51181102362204722"/>
  <pageSetup paperSize="9" scale="95" fitToHeight="0" orientation="portrait" r:id="rId1"/>
  <headerFooter scaleWithDoc="0">
    <oddHeader xml:space="preserve">&amp;L&amp;8FACT BOOK DNB - 4Q15&amp;C&amp;8CHAPTER 3&amp;R&amp;8ABOUT DNB  </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8"/>
  <sheetViews>
    <sheetView showGridLines="0" showZeros="0" zoomScale="140" zoomScaleNormal="140" zoomScaleSheetLayoutView="130" workbookViewId="0"/>
  </sheetViews>
  <sheetFormatPr baseColWidth="10" defaultColWidth="10.85546875" defaultRowHeight="22.5" customHeight="1"/>
  <cols>
    <col min="1" max="1" width="35.28515625" style="535" customWidth="1"/>
    <col min="2" max="10" width="6.28515625" style="535" customWidth="1"/>
    <col min="11" max="11" width="5" style="535" customWidth="1"/>
    <col min="12" max="12" width="10.85546875" style="535" customWidth="1"/>
    <col min="13" max="19" width="10.42578125" style="535" customWidth="1"/>
    <col min="20" max="16384" width="10.85546875" style="535"/>
  </cols>
  <sheetData>
    <row r="1" spans="1:10" s="596" customFormat="1" ht="22.5" customHeight="1">
      <c r="A1" s="704"/>
      <c r="B1" s="705"/>
      <c r="C1" s="705"/>
      <c r="D1" s="705"/>
      <c r="E1" s="705"/>
      <c r="F1" s="705"/>
      <c r="G1" s="705"/>
      <c r="H1" s="705"/>
      <c r="I1" s="705"/>
      <c r="J1" s="705"/>
    </row>
    <row r="2" spans="1:10" s="583" customFormat="1" ht="18.75" customHeight="1">
      <c r="A2" s="706" t="s">
        <v>1898</v>
      </c>
    </row>
    <row r="3" spans="1:10" s="583" customFormat="1" ht="21.75" customHeight="1"/>
    <row r="4" spans="1:10" s="1067" customFormat="1" ht="23.25" customHeight="1"/>
    <row r="5" spans="1:10" ht="124.5" customHeight="1"/>
    <row r="6" spans="1:10" ht="29.25" customHeight="1"/>
    <row r="7" spans="1:10" s="1067" customFormat="1" ht="23.25" customHeight="1"/>
    <row r="8" spans="1:10" ht="124.5" customHeight="1"/>
    <row r="9" spans="1:10" ht="17.25" customHeight="1"/>
    <row r="10" spans="1:10" s="1069" customFormat="1" ht="16.5" customHeight="1">
      <c r="A10" s="1068"/>
    </row>
    <row r="11" spans="1:10" s="1071" customFormat="1" ht="21.75" customHeight="1">
      <c r="A11" s="1070"/>
    </row>
    <row r="12" spans="1:10" s="1073" customFormat="1" ht="18" customHeight="1">
      <c r="A12" s="1072"/>
    </row>
    <row r="13" spans="1:10" s="596" customFormat="1" ht="22.5" customHeight="1">
      <c r="A13" s="704"/>
      <c r="B13" s="705"/>
      <c r="C13" s="705"/>
      <c r="D13" s="705"/>
      <c r="E13" s="705"/>
      <c r="F13" s="705"/>
      <c r="G13" s="705"/>
      <c r="H13" s="705"/>
      <c r="I13" s="705"/>
      <c r="J13" s="705"/>
    </row>
    <row r="14" spans="1:10" s="583" customFormat="1" ht="18.75" customHeight="1">
      <c r="A14" s="706" t="s">
        <v>1077</v>
      </c>
    </row>
    <row r="15" spans="1:10" s="583" customFormat="1" ht="12" customHeight="1"/>
    <row r="16" spans="1:10" s="615" customFormat="1" ht="15" customHeight="1">
      <c r="A16" s="2185" t="s">
        <v>1677</v>
      </c>
    </row>
    <row r="17" spans="1:10" s="1077" customFormat="1" ht="12.75" customHeight="1">
      <c r="A17" s="1074"/>
      <c r="B17" s="2195" t="s">
        <v>1886</v>
      </c>
      <c r="C17" s="1076" t="s">
        <v>6</v>
      </c>
      <c r="D17" s="1076" t="s">
        <v>2</v>
      </c>
      <c r="E17" s="1076" t="s">
        <v>5</v>
      </c>
      <c r="F17" s="1076" t="s">
        <v>3</v>
      </c>
      <c r="G17" s="1076" t="s">
        <v>6</v>
      </c>
      <c r="H17" s="1076" t="s">
        <v>2</v>
      </c>
      <c r="I17" s="1076" t="s">
        <v>5</v>
      </c>
      <c r="J17" s="1076" t="s">
        <v>3</v>
      </c>
    </row>
    <row r="18" spans="1:10" s="1077" customFormat="1" ht="12.75" customHeight="1">
      <c r="A18" s="1078" t="s">
        <v>50</v>
      </c>
      <c r="B18" s="1372">
        <v>2015</v>
      </c>
      <c r="C18" s="1079">
        <v>2015</v>
      </c>
      <c r="D18" s="1079">
        <v>2015</v>
      </c>
      <c r="E18" s="1079">
        <v>2015</v>
      </c>
      <c r="F18" s="1079">
        <v>2014</v>
      </c>
      <c r="G18" s="1079">
        <v>2014</v>
      </c>
      <c r="H18" s="1079">
        <v>2014</v>
      </c>
      <c r="I18" s="1079">
        <v>2014</v>
      </c>
      <c r="J18" s="1079">
        <v>2013</v>
      </c>
    </row>
    <row r="19" spans="1:10" s="1077" customFormat="1" ht="12" customHeight="1">
      <c r="A19" s="911" t="s">
        <v>881</v>
      </c>
      <c r="B19" s="1802">
        <v>25.639871742385719</v>
      </c>
      <c r="C19" s="1080">
        <v>25.6</v>
      </c>
      <c r="D19" s="1080">
        <v>25.8</v>
      </c>
      <c r="E19" s="1080">
        <v>25.9</v>
      </c>
      <c r="F19" s="1080">
        <v>26</v>
      </c>
      <c r="G19" s="1080">
        <v>26.2</v>
      </c>
      <c r="H19" s="1080">
        <v>26.3</v>
      </c>
      <c r="I19" s="1080">
        <v>26.4</v>
      </c>
      <c r="J19" s="1080">
        <v>26.5</v>
      </c>
    </row>
    <row r="20" spans="1:10" s="1077" customFormat="1" ht="12" customHeight="1">
      <c r="A20" s="1081" t="s">
        <v>882</v>
      </c>
      <c r="B20" s="1803">
        <v>30.6</v>
      </c>
      <c r="C20" s="1082">
        <v>30.7</v>
      </c>
      <c r="D20" s="1082">
        <v>30.9</v>
      </c>
      <c r="E20" s="1082">
        <v>30.7</v>
      </c>
      <c r="F20" s="1082">
        <v>30.9</v>
      </c>
      <c r="G20" s="1082">
        <v>31</v>
      </c>
      <c r="H20" s="1082">
        <v>31.2</v>
      </c>
      <c r="I20" s="1082">
        <v>31.9</v>
      </c>
      <c r="J20" s="1082">
        <v>31.9</v>
      </c>
    </row>
    <row r="21" spans="1:10" s="583" customFormat="1" ht="12" customHeight="1"/>
    <row r="22" spans="1:10" s="615" customFormat="1" ht="15" customHeight="1">
      <c r="A22" s="2185" t="s">
        <v>1678</v>
      </c>
      <c r="C22" s="1728"/>
    </row>
    <row r="23" spans="1:10" s="1077" customFormat="1" ht="12.75" customHeight="1">
      <c r="A23" s="1074"/>
      <c r="B23" s="2195" t="s">
        <v>1886</v>
      </c>
      <c r="C23" s="1076" t="s">
        <v>6</v>
      </c>
      <c r="D23" s="1076" t="s">
        <v>2</v>
      </c>
      <c r="E23" s="1075" t="s">
        <v>5</v>
      </c>
      <c r="F23" s="1076" t="s">
        <v>3</v>
      </c>
      <c r="G23" s="1075" t="s">
        <v>6</v>
      </c>
      <c r="H23" s="1075" t="s">
        <v>2</v>
      </c>
      <c r="I23" s="1075" t="s">
        <v>5</v>
      </c>
      <c r="J23" s="1075" t="s">
        <v>3</v>
      </c>
    </row>
    <row r="24" spans="1:10" s="1077" customFormat="1" ht="12.75" customHeight="1">
      <c r="A24" s="1078" t="s">
        <v>50</v>
      </c>
      <c r="B24" s="1372">
        <v>2015</v>
      </c>
      <c r="C24" s="1079">
        <v>2015</v>
      </c>
      <c r="D24" s="1079">
        <v>2015</v>
      </c>
      <c r="E24" s="1079">
        <v>2015</v>
      </c>
      <c r="F24" s="1079">
        <v>2014</v>
      </c>
      <c r="G24" s="1079">
        <v>2014</v>
      </c>
      <c r="H24" s="1079">
        <v>2014</v>
      </c>
      <c r="I24" s="1079">
        <v>2014</v>
      </c>
      <c r="J24" s="1079">
        <v>2013</v>
      </c>
    </row>
    <row r="25" spans="1:10" s="1077" customFormat="1" ht="12" customHeight="1">
      <c r="A25" s="911" t="s">
        <v>883</v>
      </c>
      <c r="B25" s="1802">
        <v>10.9</v>
      </c>
      <c r="C25" s="1080">
        <v>11</v>
      </c>
      <c r="D25" s="1080">
        <v>11</v>
      </c>
      <c r="E25" s="1080">
        <v>11.2</v>
      </c>
      <c r="F25" s="1080">
        <v>11.3</v>
      </c>
      <c r="G25" s="1080">
        <v>11.4</v>
      </c>
      <c r="H25" s="1080">
        <v>11.3</v>
      </c>
      <c r="I25" s="1080">
        <v>11.2</v>
      </c>
      <c r="J25" s="1080">
        <v>11.3</v>
      </c>
    </row>
    <row r="26" spans="1:10" s="1083" customFormat="1" ht="12" customHeight="1">
      <c r="A26" s="1081" t="s">
        <v>884</v>
      </c>
      <c r="B26" s="1803">
        <v>38.5</v>
      </c>
      <c r="C26" s="1082">
        <v>38.799999999999997</v>
      </c>
      <c r="D26" s="1082">
        <v>39.4</v>
      </c>
      <c r="E26" s="1082">
        <v>38.5</v>
      </c>
      <c r="F26" s="1082">
        <v>38.1</v>
      </c>
      <c r="G26" s="1082">
        <v>37.9</v>
      </c>
      <c r="H26" s="1082">
        <v>37.200000000000003</v>
      </c>
      <c r="I26" s="1082">
        <v>36.9</v>
      </c>
      <c r="J26" s="1082">
        <v>36.6</v>
      </c>
    </row>
    <row r="27" spans="1:10" ht="7.5" customHeight="1"/>
    <row r="28" spans="1:10" s="292" customFormat="1" ht="12.75" customHeight="1">
      <c r="A28" s="2546" t="s">
        <v>885</v>
      </c>
      <c r="B28" s="2546"/>
      <c r="C28" s="2546"/>
      <c r="D28" s="2546"/>
      <c r="E28" s="2546"/>
      <c r="F28" s="2546"/>
      <c r="G28" s="2546"/>
      <c r="H28" s="2546"/>
      <c r="I28" s="2546"/>
      <c r="J28" s="2546"/>
    </row>
    <row r="29" spans="1:10" s="292" customFormat="1" ht="19.5" customHeight="1">
      <c r="A29" s="2546" t="s">
        <v>886</v>
      </c>
      <c r="B29" s="2546"/>
      <c r="C29" s="2546"/>
      <c r="D29" s="2546"/>
      <c r="E29" s="2546"/>
      <c r="F29" s="2546"/>
      <c r="G29" s="2546"/>
      <c r="H29" s="2546"/>
      <c r="I29" s="2546"/>
      <c r="J29" s="2546"/>
    </row>
    <row r="30" spans="1:10" s="292" customFormat="1" ht="19.5" customHeight="1">
      <c r="A30" s="2546" t="s">
        <v>1079</v>
      </c>
      <c r="B30" s="2546"/>
      <c r="C30" s="2546"/>
      <c r="D30" s="2546"/>
      <c r="E30" s="2546"/>
      <c r="F30" s="2546"/>
      <c r="G30" s="2546"/>
      <c r="H30" s="2546"/>
      <c r="I30" s="2546"/>
      <c r="J30" s="2546"/>
    </row>
    <row r="31" spans="1:10" s="292" customFormat="1" ht="12.75" customHeight="1">
      <c r="A31" s="2546" t="s">
        <v>887</v>
      </c>
      <c r="B31" s="2546"/>
      <c r="C31" s="2546"/>
      <c r="D31" s="2546"/>
      <c r="E31" s="2546"/>
      <c r="F31" s="2546"/>
      <c r="G31" s="2546"/>
      <c r="H31" s="2546"/>
      <c r="I31" s="2546"/>
      <c r="J31" s="2546"/>
    </row>
    <row r="32" spans="1:10" s="292" customFormat="1" ht="30" customHeight="1">
      <c r="A32" s="2546" t="s">
        <v>1785</v>
      </c>
      <c r="B32" s="2546"/>
      <c r="C32" s="2546"/>
      <c r="D32" s="2546"/>
      <c r="E32" s="2546"/>
      <c r="F32" s="2546"/>
      <c r="G32" s="2546"/>
      <c r="H32" s="2546"/>
      <c r="I32" s="2546"/>
      <c r="J32" s="2546"/>
    </row>
    <row r="33" spans="1:10" s="292" customFormat="1" ht="12.75" customHeight="1">
      <c r="A33" s="2546" t="s">
        <v>888</v>
      </c>
      <c r="B33" s="2546"/>
      <c r="C33" s="2546"/>
      <c r="D33" s="2546"/>
      <c r="E33" s="2546"/>
      <c r="F33" s="2546"/>
      <c r="G33" s="2546"/>
      <c r="H33" s="2546"/>
      <c r="I33" s="2546"/>
      <c r="J33" s="2546"/>
    </row>
    <row r="34" spans="1:10" ht="7.5" customHeight="1"/>
    <row r="35" spans="1:10" s="1066" customFormat="1" ht="12.75" customHeight="1">
      <c r="A35" s="1084" t="s">
        <v>889</v>
      </c>
    </row>
    <row r="36" spans="1:10" s="596" customFormat="1" ht="22.5" customHeight="1">
      <c r="A36" s="644"/>
    </row>
    <row r="37" spans="1:10" s="583" customFormat="1" ht="18.75" customHeight="1">
      <c r="A37" s="706" t="s">
        <v>1078</v>
      </c>
    </row>
    <row r="38" spans="1:10" s="583" customFormat="1" ht="12" customHeight="1"/>
    <row r="39" spans="1:10" s="1077" customFormat="1" ht="12.75" customHeight="1">
      <c r="A39" s="1074"/>
      <c r="B39" s="1373" t="s">
        <v>6</v>
      </c>
      <c r="C39" s="1076" t="s">
        <v>2</v>
      </c>
      <c r="D39" s="1076" t="s">
        <v>5</v>
      </c>
      <c r="E39" s="1076" t="s">
        <v>3</v>
      </c>
      <c r="F39" s="1076" t="s">
        <v>6</v>
      </c>
      <c r="G39" s="1076" t="s">
        <v>2</v>
      </c>
      <c r="H39" s="1076" t="s">
        <v>5</v>
      </c>
      <c r="I39" s="1076" t="s">
        <v>3</v>
      </c>
      <c r="J39" s="1076" t="s">
        <v>6</v>
      </c>
    </row>
    <row r="40" spans="1:10" s="1077" customFormat="1" ht="12.75" customHeight="1">
      <c r="A40" s="1078" t="s">
        <v>50</v>
      </c>
      <c r="B40" s="1372">
        <v>2015</v>
      </c>
      <c r="C40" s="1079">
        <v>2015</v>
      </c>
      <c r="D40" s="1079">
        <v>2015</v>
      </c>
      <c r="E40" s="1079">
        <v>2014</v>
      </c>
      <c r="F40" s="1079">
        <v>2014</v>
      </c>
      <c r="G40" s="1079">
        <v>2014</v>
      </c>
      <c r="H40" s="1079">
        <v>2014</v>
      </c>
      <c r="I40" s="1079">
        <v>2013</v>
      </c>
      <c r="J40" s="1079">
        <v>2013</v>
      </c>
    </row>
    <row r="41" spans="1:10" s="1077" customFormat="1" ht="21" customHeight="1">
      <c r="A41" s="1085" t="s">
        <v>890</v>
      </c>
      <c r="B41" s="1271">
        <v>22.9</v>
      </c>
      <c r="C41" s="759">
        <v>23.1</v>
      </c>
      <c r="D41" s="759">
        <v>23.3</v>
      </c>
      <c r="E41" s="759">
        <v>24.5</v>
      </c>
      <c r="F41" s="759">
        <v>24.9</v>
      </c>
      <c r="G41" s="759">
        <v>25.9</v>
      </c>
      <c r="H41" s="759">
        <v>26</v>
      </c>
      <c r="I41" s="759">
        <v>27.3</v>
      </c>
      <c r="J41" s="759">
        <v>27.6</v>
      </c>
    </row>
    <row r="42" spans="1:10" s="1077" customFormat="1" ht="12" customHeight="1">
      <c r="A42" s="1086" t="s">
        <v>891</v>
      </c>
      <c r="B42" s="1374">
        <v>40.299999999999997</v>
      </c>
      <c r="C42" s="1087">
        <v>40.1</v>
      </c>
      <c r="D42" s="1087">
        <v>40.200000000000003</v>
      </c>
      <c r="E42" s="1087">
        <v>40.200000000000003</v>
      </c>
      <c r="F42" s="1087">
        <v>40</v>
      </c>
      <c r="G42" s="1087">
        <v>40.1</v>
      </c>
      <c r="H42" s="1087">
        <v>40.1</v>
      </c>
      <c r="I42" s="1087">
        <v>40.1</v>
      </c>
      <c r="J42" s="1087">
        <v>40</v>
      </c>
    </row>
    <row r="43" spans="1:10" s="1077" customFormat="1" ht="12" customHeight="1">
      <c r="A43" s="1086" t="s">
        <v>892</v>
      </c>
      <c r="B43" s="1374">
        <v>27</v>
      </c>
      <c r="C43" s="1087">
        <v>27.5</v>
      </c>
      <c r="D43" s="1087">
        <v>27.3</v>
      </c>
      <c r="E43" s="1087">
        <v>27.9</v>
      </c>
      <c r="F43" s="1087">
        <v>28.4</v>
      </c>
      <c r="G43" s="1087">
        <v>28.2</v>
      </c>
      <c r="H43" s="1087">
        <v>28</v>
      </c>
      <c r="I43" s="1087">
        <v>28.1</v>
      </c>
      <c r="J43" s="1087">
        <v>28.1</v>
      </c>
    </row>
    <row r="44" spans="1:10" s="1077" customFormat="1" ht="12" customHeight="1">
      <c r="A44" s="1086" t="s">
        <v>762</v>
      </c>
      <c r="B44" s="1374">
        <v>0.5</v>
      </c>
      <c r="C44" s="1087">
        <v>0.6</v>
      </c>
      <c r="D44" s="1087">
        <v>0.7</v>
      </c>
      <c r="E44" s="1087">
        <v>3.9</v>
      </c>
      <c r="F44" s="1087">
        <v>4.5</v>
      </c>
      <c r="G44" s="1087">
        <v>6.5</v>
      </c>
      <c r="H44" s="1087">
        <v>6.7</v>
      </c>
      <c r="I44" s="1087">
        <v>10.1</v>
      </c>
      <c r="J44" s="1087">
        <v>10</v>
      </c>
    </row>
    <row r="45" spans="1:10" s="1077" customFormat="1" ht="12" customHeight="1">
      <c r="A45" s="1088" t="s">
        <v>823</v>
      </c>
      <c r="B45" s="1375">
        <v>49.9</v>
      </c>
      <c r="C45" s="1089">
        <v>50.1</v>
      </c>
      <c r="D45" s="1089">
        <v>50</v>
      </c>
      <c r="E45" s="1089">
        <v>50.1</v>
      </c>
      <c r="F45" s="1089">
        <v>52.1</v>
      </c>
      <c r="G45" s="1089">
        <v>51.9</v>
      </c>
      <c r="H45" s="1089">
        <v>51.7</v>
      </c>
      <c r="I45" s="1089">
        <v>51.1</v>
      </c>
      <c r="J45" s="1089">
        <v>52.6</v>
      </c>
    </row>
    <row r="46" spans="1:10" ht="7.5" customHeight="1"/>
    <row r="47" spans="1:10" s="1066" customFormat="1" ht="12.75" customHeight="1">
      <c r="A47" s="1084" t="s">
        <v>893</v>
      </c>
    </row>
    <row r="48" spans="1:10" s="596" customFormat="1" ht="22.5" customHeight="1">
      <c r="A48" s="644"/>
    </row>
    <row r="49" spans="1:10" s="583" customFormat="1" ht="18.75" customHeight="1">
      <c r="A49" s="706" t="s">
        <v>894</v>
      </c>
    </row>
    <row r="50" spans="1:10" s="583" customFormat="1" ht="12" customHeight="1"/>
    <row r="51" spans="1:10" s="1077" customFormat="1" ht="12.75" customHeight="1">
      <c r="A51" s="1074"/>
      <c r="B51" s="1373" t="s">
        <v>3</v>
      </c>
      <c r="C51" s="1076" t="s">
        <v>6</v>
      </c>
      <c r="D51" s="1076" t="s">
        <v>1765</v>
      </c>
      <c r="E51" s="1076" t="s">
        <v>5</v>
      </c>
      <c r="F51" s="1076" t="s">
        <v>3</v>
      </c>
      <c r="G51" s="1076" t="s">
        <v>6</v>
      </c>
      <c r="H51" s="1076" t="s">
        <v>2</v>
      </c>
      <c r="I51" s="1076" t="s">
        <v>5</v>
      </c>
      <c r="J51" s="1076" t="s">
        <v>3</v>
      </c>
    </row>
    <row r="52" spans="1:10" s="1077" customFormat="1" ht="12.75" customHeight="1">
      <c r="A52" s="1078" t="s">
        <v>50</v>
      </c>
      <c r="B52" s="1372">
        <v>2015</v>
      </c>
      <c r="C52" s="1079">
        <v>2015</v>
      </c>
      <c r="D52" s="1079">
        <v>2015</v>
      </c>
      <c r="E52" s="1079">
        <v>2015</v>
      </c>
      <c r="F52" s="1079">
        <v>2014</v>
      </c>
      <c r="G52" s="1079">
        <v>2014</v>
      </c>
      <c r="H52" s="1079">
        <v>2014</v>
      </c>
      <c r="I52" s="1079">
        <v>2014</v>
      </c>
      <c r="J52" s="1079">
        <v>2013</v>
      </c>
    </row>
    <row r="53" spans="1:10" s="1077" customFormat="1" ht="12" customHeight="1">
      <c r="A53" s="1090" t="s">
        <v>895</v>
      </c>
      <c r="B53" s="1376">
        <v>27.789119097782624</v>
      </c>
      <c r="C53" s="1091">
        <v>27.176738074000934</v>
      </c>
      <c r="D53" s="1091">
        <v>27.583959151063986</v>
      </c>
      <c r="E53" s="1091">
        <v>25.845491995266947</v>
      </c>
      <c r="F53" s="1091">
        <v>25.50339655949082</v>
      </c>
      <c r="G53" s="1091">
        <v>25.764211882312345</v>
      </c>
      <c r="H53" s="1091">
        <v>25.388490680573067</v>
      </c>
      <c r="I53" s="1091">
        <v>25.8</v>
      </c>
      <c r="J53" s="1091">
        <v>25.765920301363245</v>
      </c>
    </row>
    <row r="54" spans="1:10" s="1077" customFormat="1" ht="12" customHeight="1">
      <c r="A54" s="1092" t="s">
        <v>896</v>
      </c>
      <c r="B54" s="1376">
        <v>40.049355340702725</v>
      </c>
      <c r="C54" s="1091">
        <v>40.475867887236049</v>
      </c>
      <c r="D54" s="1091">
        <v>39.170070014688854</v>
      </c>
      <c r="E54" s="1091">
        <v>40.48132387059092</v>
      </c>
      <c r="F54" s="1091">
        <v>42.870421293848054</v>
      </c>
      <c r="G54" s="1091">
        <v>44.053600080712918</v>
      </c>
      <c r="H54" s="1091">
        <v>44.950203221130941</v>
      </c>
      <c r="I54" s="1091">
        <v>46.2</v>
      </c>
      <c r="J54" s="1091">
        <v>49.173966697471599</v>
      </c>
    </row>
    <row r="55" spans="1:10" s="1077" customFormat="1" ht="12" customHeight="1">
      <c r="A55" s="1092" t="s">
        <v>897</v>
      </c>
      <c r="B55" s="1376">
        <v>22.259379803400563</v>
      </c>
      <c r="C55" s="1091">
        <v>22.013819249278065</v>
      </c>
      <c r="D55" s="1091">
        <v>19.656314482298363</v>
      </c>
      <c r="E55" s="1091">
        <v>19.437009505600543</v>
      </c>
      <c r="F55" s="1091">
        <v>20.668039349579775</v>
      </c>
      <c r="G55" s="1091">
        <v>20.850695409847617</v>
      </c>
      <c r="H55" s="1091">
        <v>21.240964349559516</v>
      </c>
      <c r="I55" s="1091">
        <v>21.6</v>
      </c>
      <c r="J55" s="1091">
        <v>22.064372923300578</v>
      </c>
    </row>
    <row r="56" spans="1:10" s="1077" customFormat="1" ht="12" customHeight="1">
      <c r="A56" s="1093" t="s">
        <v>898</v>
      </c>
      <c r="B56" s="1377">
        <v>27.942805213636973</v>
      </c>
      <c r="C56" s="1094">
        <v>27.584640686487649</v>
      </c>
      <c r="D56" s="1094">
        <v>26.97028133568535</v>
      </c>
      <c r="E56" s="1094">
        <v>25.992065232081092</v>
      </c>
      <c r="F56" s="1094">
        <v>26.202935189781009</v>
      </c>
      <c r="G56" s="1094">
        <v>26.433286824011581</v>
      </c>
      <c r="H56" s="1094">
        <v>26.3577193098936</v>
      </c>
      <c r="I56" s="1094">
        <v>26.8</v>
      </c>
      <c r="J56" s="1094">
        <v>27.108624389510499</v>
      </c>
    </row>
    <row r="57" spans="1:10" ht="7.5" customHeight="1"/>
    <row r="58" spans="1:10" s="1066" customFormat="1" ht="12.75" customHeight="1">
      <c r="A58" s="1084" t="s">
        <v>899</v>
      </c>
    </row>
  </sheetData>
  <mergeCells count="6">
    <mergeCell ref="A33:J33"/>
    <mergeCell ref="A28:J28"/>
    <mergeCell ref="A29:J29"/>
    <mergeCell ref="A30:J30"/>
    <mergeCell ref="A31:J31"/>
    <mergeCell ref="A32:J32"/>
  </mergeCells>
  <pageMargins left="0.70866141732283472" right="0.70866141732283472" top="0.6692913385826772" bottom="0.59055118110236227" header="0.51181102362204722" footer="0.51181102362204722"/>
  <pageSetup paperSize="9" scale="97" fitToHeight="0" orientation="portrait" r:id="rId1"/>
  <headerFooter scaleWithDoc="0">
    <oddHeader xml:space="preserve">&amp;L&amp;8FACT BOOK DNB - 4Q15&amp;C&amp;8CHAPTER 3&amp;R&amp;8ABOUT DNB  </oddHeader>
  </headerFooter>
  <rowBreaks count="1" manualBreakCount="1">
    <brk id="12" max="16383"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138"/>
  <sheetViews>
    <sheetView showGridLines="0" zoomScale="140" zoomScaleNormal="140" zoomScaleSheetLayoutView="90" workbookViewId="0"/>
  </sheetViews>
  <sheetFormatPr baseColWidth="10" defaultColWidth="10.85546875" defaultRowHeight="22.5" customHeight="1"/>
  <cols>
    <col min="1" max="1" width="93.140625" style="535" customWidth="1"/>
    <col min="2" max="7" width="10.42578125" style="535" customWidth="1"/>
    <col min="8" max="8" width="10.85546875" style="535" customWidth="1"/>
    <col min="9" max="9" width="49" style="535" customWidth="1"/>
    <col min="10" max="16" width="10.42578125" style="535" customWidth="1"/>
    <col min="17" max="16384" width="10.85546875" style="535"/>
  </cols>
  <sheetData>
    <row r="1" spans="1:2" s="735" customFormat="1" ht="22.5" customHeight="1">
      <c r="A1" s="1095"/>
    </row>
    <row r="2" spans="1:2" s="485" customFormat="1" ht="18.75" customHeight="1">
      <c r="A2" s="486" t="s">
        <v>900</v>
      </c>
    </row>
    <row r="3" spans="1:2" s="50" customFormat="1" ht="12" customHeight="1"/>
    <row r="4" spans="1:2" s="838" customFormat="1" ht="12" customHeight="1">
      <c r="A4" s="1096"/>
    </row>
    <row r="5" spans="1:2" s="838" customFormat="1" ht="12" customHeight="1"/>
    <row r="6" spans="1:2" s="838" customFormat="1" ht="12" customHeight="1"/>
    <row r="7" spans="1:2" s="838" customFormat="1" ht="12" customHeight="1"/>
    <row r="8" spans="1:2" s="838" customFormat="1" ht="12" customHeight="1"/>
    <row r="9" spans="1:2" s="838" customFormat="1" ht="12" customHeight="1">
      <c r="B9" s="535"/>
    </row>
    <row r="10" spans="1:2" s="838" customFormat="1" ht="12" customHeight="1">
      <c r="B10" s="535"/>
    </row>
    <row r="11" spans="1:2" ht="12" customHeight="1">
      <c r="A11" s="52"/>
    </row>
    <row r="12" spans="1:2" ht="12" customHeight="1"/>
    <row r="13" spans="1:2" ht="12" customHeight="1"/>
    <row r="14" spans="1:2" ht="12" customHeight="1"/>
    <row r="15" spans="1:2" ht="12" customHeight="1"/>
    <row r="16" spans="1:2" ht="12" customHeight="1"/>
    <row r="17" spans="1:1" ht="12" customHeight="1"/>
    <row r="18" spans="1:1" ht="12" customHeight="1"/>
    <row r="19" spans="1:1" ht="12" customHeight="1"/>
    <row r="20" spans="1:1" ht="12" customHeight="1"/>
    <row r="21" spans="1:1" ht="12" customHeight="1"/>
    <row r="22" spans="1:1" ht="12" customHeight="1"/>
    <row r="23" spans="1:1" ht="12" customHeight="1"/>
    <row r="24" spans="1:1" ht="12" customHeight="1"/>
    <row r="25" spans="1:1" ht="12" customHeight="1"/>
    <row r="26" spans="1:1" ht="12" customHeight="1"/>
    <row r="27" spans="1:1" ht="12" customHeight="1"/>
    <row r="28" spans="1:1" ht="12" customHeight="1"/>
    <row r="29" spans="1:1" ht="25.5" customHeight="1"/>
    <row r="30" spans="1:1" s="735" customFormat="1" ht="22.5" customHeight="1">
      <c r="A30" s="1095"/>
    </row>
    <row r="31" spans="1:1" s="485" customFormat="1" ht="18.75" customHeight="1">
      <c r="A31" s="486" t="s">
        <v>1064</v>
      </c>
    </row>
    <row r="32" spans="1:1" s="50" customFormat="1" ht="12" customHeight="1"/>
    <row r="33" spans="1:2" s="838" customFormat="1" ht="12" customHeight="1">
      <c r="A33" s="1096"/>
    </row>
    <row r="34" spans="1:2" s="838" customFormat="1" ht="12" customHeight="1"/>
    <row r="35" spans="1:2" s="838" customFormat="1" ht="12" customHeight="1"/>
    <row r="36" spans="1:2" s="838" customFormat="1" ht="12" customHeight="1"/>
    <row r="37" spans="1:2" s="838" customFormat="1" ht="12" customHeight="1"/>
    <row r="38" spans="1:2" s="838" customFormat="1" ht="12" customHeight="1">
      <c r="B38" s="535"/>
    </row>
    <row r="39" spans="1:2" s="838" customFormat="1" ht="12" customHeight="1">
      <c r="B39" s="535"/>
    </row>
    <row r="40" spans="1:2" ht="12" customHeight="1">
      <c r="A40" s="52"/>
    </row>
    <row r="41" spans="1:2" ht="12" customHeight="1"/>
    <row r="42" spans="1:2" ht="12" customHeight="1"/>
    <row r="43" spans="1:2" ht="12" customHeight="1"/>
    <row r="44" spans="1:2" ht="12" customHeight="1"/>
    <row r="45" spans="1:2" ht="12" customHeight="1"/>
    <row r="46" spans="1:2" ht="12" customHeight="1"/>
    <row r="47" spans="1:2" ht="12" customHeight="1"/>
    <row r="48" spans="1:2"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3" ht="12" customHeight="1"/>
    <row r="64"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spans="1:2" ht="12" customHeight="1"/>
    <row r="82" spans="1:2" ht="12" customHeight="1"/>
    <row r="83" spans="1:2" ht="12" customHeight="1"/>
    <row r="84" spans="1:2" ht="12" customHeight="1"/>
    <row r="85" spans="1:2" ht="12" customHeight="1"/>
    <row r="86" spans="1:2" s="735" customFormat="1" ht="22.5" customHeight="1">
      <c r="A86" s="1095"/>
    </row>
    <row r="87" spans="1:2" s="485" customFormat="1" ht="18.75" customHeight="1">
      <c r="A87" s="486" t="s">
        <v>901</v>
      </c>
    </row>
    <row r="88" spans="1:2" s="50" customFormat="1" ht="12" customHeight="1"/>
    <row r="89" spans="1:2" s="838" customFormat="1" ht="12" customHeight="1">
      <c r="A89" s="1096"/>
    </row>
    <row r="90" spans="1:2" s="838" customFormat="1" ht="12" customHeight="1"/>
    <row r="91" spans="1:2" s="838" customFormat="1" ht="12" customHeight="1"/>
    <row r="92" spans="1:2" s="838" customFormat="1" ht="12" customHeight="1"/>
    <row r="93" spans="1:2" s="838" customFormat="1" ht="12" customHeight="1"/>
    <row r="94" spans="1:2" s="838" customFormat="1" ht="12" customHeight="1">
      <c r="B94" s="535"/>
    </row>
    <row r="95" spans="1:2" s="838" customFormat="1" ht="12" customHeight="1">
      <c r="B95" s="535"/>
    </row>
    <row r="96" spans="1:2" ht="12" customHeight="1">
      <c r="A96" s="52"/>
    </row>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sheetData>
  <pageMargins left="0.70866141732283472" right="0.70866141732283472" top="0.6692913385826772" bottom="0.59055118110236227" header="0.51181102362204722" footer="0.51181102362204722"/>
  <pageSetup paperSize="9" scale="95" fitToHeight="0" orientation="portrait" r:id="rId1"/>
  <headerFooter scaleWithDoc="0">
    <oddHeader xml:space="preserve">&amp;L&amp;8FACT BOOK DNB - 4Q15&amp;C&amp;8CHAPTER 3&amp;R&amp;8ABOUT DNB  </oddHeader>
  </headerFooter>
  <rowBreaks count="2" manualBreakCount="2">
    <brk id="29" max="16383" man="1"/>
    <brk id="85" max="16383"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2"/>
  <sheetViews>
    <sheetView showGridLines="0" zoomScale="140" zoomScaleNormal="140" zoomScaleSheetLayoutView="90" workbookViewId="0"/>
  </sheetViews>
  <sheetFormatPr baseColWidth="10" defaultColWidth="11.42578125" defaultRowHeight="22.5" customHeight="1"/>
  <cols>
    <col min="1" max="1" width="46.85546875" style="114" customWidth="1"/>
    <col min="2" max="3" width="23.140625" style="114" customWidth="1"/>
    <col min="4" max="16384" width="11.42578125" style="114"/>
  </cols>
  <sheetData>
    <row r="1" spans="1:6" s="596" customFormat="1" ht="22.5" customHeight="1">
      <c r="A1" s="704"/>
      <c r="B1" s="705"/>
      <c r="C1" s="705"/>
    </row>
    <row r="2" spans="1:6" s="583" customFormat="1" ht="18.75" customHeight="1">
      <c r="A2" s="706" t="s">
        <v>1864</v>
      </c>
    </row>
    <row r="3" spans="1:6" s="583" customFormat="1" ht="12" customHeight="1"/>
    <row r="4" spans="1:6" s="1056" customFormat="1" ht="13.5" customHeight="1">
      <c r="A4" s="580"/>
      <c r="B4" s="1097" t="s">
        <v>902</v>
      </c>
      <c r="C4" s="1098" t="s">
        <v>903</v>
      </c>
      <c r="D4" s="1055"/>
      <c r="F4" s="1057"/>
    </row>
    <row r="5" spans="1:6" s="69" customFormat="1" ht="12" customHeight="1">
      <c r="A5" s="1977" t="s">
        <v>1065</v>
      </c>
      <c r="B5" s="1978">
        <v>553791.61300000001</v>
      </c>
      <c r="C5" s="1099">
        <v>34.000000015962684</v>
      </c>
    </row>
    <row r="6" spans="1:6" s="69" customFormat="1" ht="12" customHeight="1">
      <c r="A6" s="1936" t="s">
        <v>1283</v>
      </c>
      <c r="B6" s="1978">
        <v>152564.27499999999</v>
      </c>
      <c r="C6" s="1100">
        <v>9.3666737282916106</v>
      </c>
    </row>
    <row r="7" spans="1:6" s="69" customFormat="1" ht="12" customHeight="1">
      <c r="A7" s="1936" t="s">
        <v>1965</v>
      </c>
      <c r="B7" s="1978">
        <v>98912.315000000002</v>
      </c>
      <c r="C7" s="1100">
        <v>6.0727151380295563</v>
      </c>
    </row>
    <row r="8" spans="1:6" s="69" customFormat="1" ht="12" customHeight="1">
      <c r="A8" s="1936" t="s">
        <v>1966</v>
      </c>
      <c r="B8" s="1978">
        <v>39220.58</v>
      </c>
      <c r="C8" s="1100">
        <v>2.4079449549664194</v>
      </c>
    </row>
    <row r="9" spans="1:6" s="69" customFormat="1" ht="12" customHeight="1">
      <c r="A9" s="1936" t="s">
        <v>1967</v>
      </c>
      <c r="B9" s="1978">
        <v>38129.47</v>
      </c>
      <c r="C9" s="1100">
        <v>2.3409563275719898</v>
      </c>
    </row>
    <row r="10" spans="1:6" s="69" customFormat="1" ht="12" customHeight="1">
      <c r="A10" s="1936" t="s">
        <v>1454</v>
      </c>
      <c r="B10" s="1978">
        <v>37573.976999999999</v>
      </c>
      <c r="C10" s="1100">
        <v>2.3068518710119603</v>
      </c>
    </row>
    <row r="11" spans="1:6" s="69" customFormat="1" ht="12" customHeight="1">
      <c r="A11" s="1936" t="s">
        <v>1968</v>
      </c>
      <c r="B11" s="1978">
        <v>25872.157999999999</v>
      </c>
      <c r="C11" s="1100">
        <v>1.5884194555560904</v>
      </c>
    </row>
    <row r="12" spans="1:6" s="69" customFormat="1" ht="12" customHeight="1">
      <c r="A12" s="1936" t="s">
        <v>1455</v>
      </c>
      <c r="B12" s="1978">
        <v>25375.242999999999</v>
      </c>
      <c r="C12" s="1100">
        <v>1.5579113914913278</v>
      </c>
    </row>
    <row r="13" spans="1:6" s="69" customFormat="1" ht="12" customHeight="1">
      <c r="A13" s="1936" t="s">
        <v>1969</v>
      </c>
      <c r="B13" s="1978">
        <v>24954.713</v>
      </c>
      <c r="C13" s="1100">
        <v>1.5320929795272002</v>
      </c>
    </row>
    <row r="14" spans="1:6" s="69" customFormat="1" ht="12" customHeight="1">
      <c r="A14" s="1936" t="s">
        <v>1970</v>
      </c>
      <c r="B14" s="1978">
        <v>23347.148000000001</v>
      </c>
      <c r="C14" s="1100">
        <v>1.4333966310404977</v>
      </c>
    </row>
    <row r="15" spans="1:6" s="69" customFormat="1" ht="12" customHeight="1">
      <c r="A15" s="1936" t="s">
        <v>1971</v>
      </c>
      <c r="B15" s="1978">
        <v>22331.871999999999</v>
      </c>
      <c r="C15" s="1100">
        <v>1.3710638271375852</v>
      </c>
    </row>
    <row r="16" spans="1:6" s="69" customFormat="1" ht="12" customHeight="1">
      <c r="A16" s="1936" t="s">
        <v>1972</v>
      </c>
      <c r="B16" s="1978">
        <v>20509.337</v>
      </c>
      <c r="C16" s="1100">
        <v>1.2591694095002195</v>
      </c>
    </row>
    <row r="17" spans="1:8" s="69" customFormat="1" ht="12" customHeight="1">
      <c r="A17" s="1936" t="s">
        <v>1973</v>
      </c>
      <c r="B17" s="1978">
        <v>20261.655999999999</v>
      </c>
      <c r="C17" s="1100">
        <v>1.2439630506347708</v>
      </c>
    </row>
    <row r="18" spans="1:8" s="69" customFormat="1" ht="12" customHeight="1">
      <c r="A18" s="1936" t="s">
        <v>1457</v>
      </c>
      <c r="B18" s="1978">
        <v>16046.575000000001</v>
      </c>
      <c r="C18" s="1100">
        <v>0.98517842713545467</v>
      </c>
    </row>
    <row r="19" spans="1:8" s="69" customFormat="1" ht="12" customHeight="1">
      <c r="A19" s="1936" t="s">
        <v>1974</v>
      </c>
      <c r="B19" s="1978">
        <v>15612.718999999999</v>
      </c>
      <c r="C19" s="1100">
        <v>0.95854186626914639</v>
      </c>
    </row>
    <row r="20" spans="1:8" s="69" customFormat="1" ht="12" customHeight="1">
      <c r="A20" s="1936" t="s">
        <v>1975</v>
      </c>
      <c r="B20" s="1978">
        <v>15564.302</v>
      </c>
      <c r="C20" s="1100">
        <v>0.95556930770717174</v>
      </c>
    </row>
    <row r="21" spans="1:8" s="69" customFormat="1" ht="12" customHeight="1">
      <c r="A21" s="1936" t="s">
        <v>1976</v>
      </c>
      <c r="B21" s="1978">
        <v>15272.584000000001</v>
      </c>
      <c r="C21" s="1100">
        <v>0.93765930009451304</v>
      </c>
    </row>
    <row r="22" spans="1:8" s="69" customFormat="1" ht="12" customHeight="1">
      <c r="A22" s="1936" t="s">
        <v>1977</v>
      </c>
      <c r="B22" s="1978">
        <v>14383.87</v>
      </c>
      <c r="C22" s="1100">
        <v>0.88309676193959485</v>
      </c>
    </row>
    <row r="23" spans="1:8" s="69" customFormat="1" ht="12" customHeight="1">
      <c r="A23" s="1936" t="s">
        <v>1811</v>
      </c>
      <c r="B23" s="1978">
        <v>14352.868</v>
      </c>
      <c r="C23" s="1100">
        <v>0.88119339616851566</v>
      </c>
    </row>
    <row r="24" spans="1:8" s="69" customFormat="1" ht="12" customHeight="1">
      <c r="A24" s="1936" t="s">
        <v>1456</v>
      </c>
      <c r="B24" s="1978">
        <v>14242.739</v>
      </c>
      <c r="C24" s="1101">
        <v>0.87443203338536701</v>
      </c>
    </row>
    <row r="25" spans="1:8" s="69" customFormat="1" ht="12" customHeight="1">
      <c r="A25" s="1102" t="s">
        <v>904</v>
      </c>
      <c r="B25" s="389">
        <v>1188320.014</v>
      </c>
      <c r="C25" s="1542">
        <v>72.956829873421654</v>
      </c>
    </row>
    <row r="26" spans="1:8" s="69" customFormat="1" ht="12" customHeight="1">
      <c r="A26" s="1103" t="s">
        <v>1066</v>
      </c>
      <c r="B26" s="366">
        <v>440478.84700000007</v>
      </c>
      <c r="C26" s="1101">
        <v>27.043170126578346</v>
      </c>
    </row>
    <row r="27" spans="1:8" s="69" customFormat="1" ht="12" customHeight="1">
      <c r="A27" s="1104" t="s">
        <v>51</v>
      </c>
      <c r="B27" s="423">
        <v>1628799</v>
      </c>
      <c r="C27" s="1543">
        <v>100</v>
      </c>
    </row>
    <row r="28" spans="1:8" ht="7.5" customHeight="1">
      <c r="B28" s="2391"/>
      <c r="C28" s="2391"/>
      <c r="D28" s="2190"/>
      <c r="E28" s="2391"/>
      <c r="F28" s="2190"/>
      <c r="G28" s="2391"/>
      <c r="H28" s="2190"/>
    </row>
    <row r="29" spans="1:8" s="606" customFormat="1" ht="12.75" customHeight="1">
      <c r="A29" s="2464" t="s">
        <v>1909</v>
      </c>
    </row>
    <row r="30" spans="1:8" s="131" customFormat="1" ht="22.5" customHeight="1">
      <c r="A30" s="716"/>
      <c r="B30" s="145"/>
      <c r="C30" s="210"/>
    </row>
    <row r="31" spans="1:8" s="583" customFormat="1" ht="18.75" customHeight="1">
      <c r="A31" s="706" t="s">
        <v>1978</v>
      </c>
    </row>
    <row r="32" spans="1:8" s="50" customFormat="1" ht="12.75" customHeight="1">
      <c r="A32" s="707"/>
      <c r="B32" s="708"/>
    </row>
  </sheetData>
  <pageMargins left="0.70866141732283472" right="0.70866141732283472" top="0.6692913385826772" bottom="0.59055118110236227" header="0.51181102362204722" footer="0.51181102362204722"/>
  <pageSetup paperSize="9" scale="95" fitToHeight="0" orientation="portrait" r:id="rId1"/>
  <headerFooter scaleWithDoc="0">
    <oddHeader xml:space="preserve">&amp;L&amp;8FACT BOOK DNB - 4Q15&amp;C&amp;8CHAPTER 3&amp;R&amp;8ABOUT DNB  </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C10"/>
  <sheetViews>
    <sheetView showGridLines="0" zoomScale="140" zoomScaleNormal="140" workbookViewId="0"/>
  </sheetViews>
  <sheetFormatPr baseColWidth="10" defaultColWidth="11.42578125" defaultRowHeight="12.75"/>
  <cols>
    <col min="1" max="1" width="8" customWidth="1"/>
    <col min="2" max="2" width="77.85546875" customWidth="1"/>
    <col min="3" max="3" width="8" customWidth="1"/>
  </cols>
  <sheetData>
    <row r="1" spans="1:3">
      <c r="A1" s="1405"/>
      <c r="B1" s="1405"/>
      <c r="C1" s="1405"/>
    </row>
    <row r="8" spans="1:3">
      <c r="B8" s="1385"/>
    </row>
    <row r="9" spans="1:3" ht="26.25">
      <c r="B9" s="1410" t="s">
        <v>905</v>
      </c>
    </row>
    <row r="10" spans="1:3">
      <c r="B10" s="1388"/>
    </row>
  </sheetData>
  <pageMargins left="0.70866141732283472" right="0.70866141732283472" top="0.6692913385826772" bottom="0.39370078740157483" header="0.51181102362204722" footer="0.51181102362204722"/>
  <pageSetup paperSize="9" scale="94" fitToHeight="0" orientation="portrait" r:id="rId1"/>
  <headerFooter scaleWithDoc="0">
    <oddHeader>&amp;L&amp;8FACT BOOK DNB - 4Q15</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16"/>
  <sheetViews>
    <sheetView showGridLines="0" zoomScale="140" zoomScaleNormal="140" zoomScaleSheetLayoutView="70" workbookViewId="0"/>
  </sheetViews>
  <sheetFormatPr baseColWidth="10" defaultColWidth="11.42578125" defaultRowHeight="22.5" customHeight="1"/>
  <cols>
    <col min="1" max="1" width="40.85546875" style="114" customWidth="1"/>
    <col min="2" max="6" width="8.7109375" style="114" customWidth="1"/>
    <col min="7" max="7" width="9.140625" style="114" customWidth="1"/>
    <col min="8" max="16384" width="11.42578125" style="114"/>
  </cols>
  <sheetData>
    <row r="1" spans="1:7" s="596" customFormat="1" ht="22.5" customHeight="1">
      <c r="A1" s="704"/>
      <c r="B1" s="705"/>
      <c r="C1" s="705"/>
      <c r="D1" s="705"/>
      <c r="E1" s="705"/>
      <c r="F1" s="705"/>
      <c r="G1" s="705"/>
    </row>
    <row r="2" spans="1:7" s="583" customFormat="1" ht="18.75" customHeight="1">
      <c r="A2" s="706" t="s">
        <v>915</v>
      </c>
    </row>
    <row r="3" spans="1:7" s="583" customFormat="1" ht="12" customHeight="1"/>
    <row r="4" spans="1:7" s="69" customFormat="1" ht="18" customHeight="1">
      <c r="A4" s="1105" t="s">
        <v>916</v>
      </c>
      <c r="B4" s="2724" t="s">
        <v>1284</v>
      </c>
      <c r="C4" s="2725"/>
      <c r="D4" s="2725"/>
      <c r="E4" s="2726"/>
    </row>
    <row r="5" spans="1:7" s="69" customFormat="1" ht="18" customHeight="1">
      <c r="A5" s="1106" t="s">
        <v>917</v>
      </c>
      <c r="B5" s="2718" t="s">
        <v>1380</v>
      </c>
      <c r="C5" s="2719"/>
      <c r="D5" s="2719"/>
      <c r="E5" s="2720"/>
    </row>
    <row r="6" spans="1:7" s="69" customFormat="1" ht="18" customHeight="1">
      <c r="A6" s="1107" t="s">
        <v>918</v>
      </c>
      <c r="B6" s="2715" t="s">
        <v>1285</v>
      </c>
      <c r="C6" s="2716"/>
      <c r="D6" s="2716"/>
      <c r="E6" s="2717"/>
    </row>
    <row r="7" spans="1:7" s="69" customFormat="1" ht="18" customHeight="1">
      <c r="A7" s="1107" t="s">
        <v>919</v>
      </c>
      <c r="B7" s="2715" t="s">
        <v>1381</v>
      </c>
      <c r="C7" s="2716"/>
      <c r="D7" s="2716"/>
      <c r="E7" s="2717"/>
    </row>
    <row r="8" spans="1:7" s="69" customFormat="1" ht="18" customHeight="1">
      <c r="A8" s="1107" t="s">
        <v>920</v>
      </c>
      <c r="B8" s="2727" t="s">
        <v>1979</v>
      </c>
      <c r="C8" s="2728"/>
      <c r="D8" s="2728"/>
      <c r="E8" s="2729"/>
    </row>
    <row r="9" spans="1:7" s="69" customFormat="1" ht="18" customHeight="1">
      <c r="A9" s="1107" t="s">
        <v>1384</v>
      </c>
      <c r="B9" s="2715" t="s">
        <v>1980</v>
      </c>
      <c r="C9" s="2716"/>
      <c r="D9" s="2716"/>
      <c r="E9" s="2717"/>
    </row>
    <row r="10" spans="1:7" s="69" customFormat="1" ht="18" customHeight="1">
      <c r="A10" s="1107" t="s">
        <v>1383</v>
      </c>
      <c r="B10" s="2715" t="s">
        <v>1981</v>
      </c>
      <c r="C10" s="2716"/>
      <c r="D10" s="2716"/>
      <c r="E10" s="2717"/>
    </row>
    <row r="11" spans="1:7" s="69" customFormat="1" ht="18" customHeight="1">
      <c r="A11" s="1107" t="s">
        <v>921</v>
      </c>
      <c r="B11" s="2715" t="s">
        <v>922</v>
      </c>
      <c r="C11" s="2716"/>
      <c r="D11" s="2716"/>
      <c r="E11" s="2717"/>
    </row>
    <row r="12" spans="1:7" s="69" customFormat="1" ht="18" customHeight="1">
      <c r="A12" s="1106" t="s">
        <v>923</v>
      </c>
      <c r="B12" s="2718" t="s">
        <v>1983</v>
      </c>
      <c r="C12" s="2719"/>
      <c r="D12" s="2719"/>
      <c r="E12" s="2720"/>
    </row>
    <row r="13" spans="1:7" s="69" customFormat="1" ht="18" customHeight="1">
      <c r="A13" s="1108" t="s">
        <v>1382</v>
      </c>
      <c r="B13" s="2721" t="s">
        <v>1982</v>
      </c>
      <c r="C13" s="2722"/>
      <c r="D13" s="2722"/>
      <c r="E13" s="2723"/>
    </row>
    <row r="14" spans="1:7" s="69" customFormat="1" ht="7.5" customHeight="1">
      <c r="A14" s="1109"/>
      <c r="B14" s="1110"/>
    </row>
    <row r="15" spans="1:7" s="1111" customFormat="1" ht="18" customHeight="1">
      <c r="A15" s="143" t="s">
        <v>924</v>
      </c>
    </row>
    <row r="16" spans="1:7" s="131" customFormat="1" ht="22.5" customHeight="1">
      <c r="A16" s="716"/>
      <c r="B16" s="145"/>
    </row>
    <row r="17" spans="1:7" s="583" customFormat="1" ht="18.75" customHeight="1">
      <c r="A17" s="706" t="s">
        <v>1330</v>
      </c>
    </row>
    <row r="18" spans="1:7" ht="7.5" customHeight="1">
      <c r="A18" s="1112"/>
    </row>
    <row r="19" spans="1:7" ht="12" customHeight="1">
      <c r="A19" s="1112" t="s">
        <v>925</v>
      </c>
    </row>
    <row r="20" spans="1:7" ht="306.75" customHeight="1">
      <c r="A20" s="289"/>
    </row>
    <row r="21" spans="1:7" ht="5.25" customHeight="1">
      <c r="A21" s="289"/>
    </row>
    <row r="22" spans="1:7" s="1111" customFormat="1" ht="18" customHeight="1">
      <c r="A22" s="143" t="s">
        <v>1986</v>
      </c>
    </row>
    <row r="23" spans="1:7" s="596" customFormat="1" ht="22.5" customHeight="1">
      <c r="A23" s="704"/>
      <c r="B23" s="705"/>
      <c r="C23" s="705"/>
      <c r="D23" s="705"/>
      <c r="E23" s="705"/>
      <c r="F23" s="705"/>
      <c r="G23" s="705"/>
    </row>
    <row r="24" spans="1:7" s="583" customFormat="1" ht="18.75" customHeight="1">
      <c r="A24" s="706" t="s">
        <v>926</v>
      </c>
    </row>
    <row r="25" spans="1:7" s="1113" customFormat="1" ht="12" customHeight="1">
      <c r="A25" s="2507" t="s">
        <v>1987</v>
      </c>
      <c r="G25" s="1066" t="s">
        <v>50</v>
      </c>
    </row>
    <row r="26" spans="1:7" s="69" customFormat="1" ht="242.25" customHeight="1">
      <c r="A26" s="1109"/>
      <c r="B26" s="1110"/>
    </row>
    <row r="27" spans="1:7" s="1113" customFormat="1" ht="12" customHeight="1"/>
    <row r="28" spans="1:7" s="1111" customFormat="1" ht="18" customHeight="1">
      <c r="A28" s="143" t="s">
        <v>1988</v>
      </c>
    </row>
    <row r="29" spans="1:7" s="131" customFormat="1" ht="22.5" customHeight="1">
      <c r="A29" s="716"/>
      <c r="B29" s="145"/>
    </row>
    <row r="30" spans="1:7" s="583" customFormat="1" ht="18.75" customHeight="1">
      <c r="A30" s="706" t="s">
        <v>927</v>
      </c>
    </row>
    <row r="31" spans="1:7" ht="12" customHeight="1"/>
    <row r="32" spans="1:7" s="574" customFormat="1" ht="13.5" customHeight="1">
      <c r="A32" s="580" t="s">
        <v>50</v>
      </c>
      <c r="B32" s="798" t="s">
        <v>1385</v>
      </c>
      <c r="C32" s="798" t="s">
        <v>928</v>
      </c>
      <c r="D32" s="798" t="s">
        <v>929</v>
      </c>
      <c r="E32" s="798" t="s">
        <v>1056</v>
      </c>
      <c r="F32" s="798" t="s">
        <v>1331</v>
      </c>
      <c r="G32" s="798" t="s">
        <v>2011</v>
      </c>
    </row>
    <row r="33" spans="1:7" s="517" customFormat="1" ht="12" customHeight="1">
      <c r="A33" s="1114" t="s">
        <v>930</v>
      </c>
      <c r="B33" s="1902">
        <v>0.78158558723929761</v>
      </c>
      <c r="C33" s="1902">
        <v>1.3283908639565645</v>
      </c>
      <c r="D33" s="1902">
        <v>0.84781447624238448</v>
      </c>
      <c r="E33" s="1902">
        <v>1.0495429071897078</v>
      </c>
      <c r="F33" s="1902">
        <v>1.4404680714333615</v>
      </c>
      <c r="G33" s="1902">
        <v>1.6363983492044674</v>
      </c>
    </row>
    <row r="34" spans="1:7" s="517" customFormat="1" ht="12" customHeight="1">
      <c r="A34" s="1115" t="s">
        <v>931</v>
      </c>
      <c r="B34" s="519">
        <v>-3.464526432724313E-2</v>
      </c>
      <c r="C34" s="519">
        <v>-0.18950952079900191</v>
      </c>
      <c r="D34" s="519">
        <v>-0.16491436955037195</v>
      </c>
      <c r="E34" s="519">
        <v>-6.0441360734064774E-2</v>
      </c>
      <c r="F34" s="519">
        <v>-3.3574037262975601E-2</v>
      </c>
      <c r="G34" s="519">
        <v>0.13762821336510869</v>
      </c>
    </row>
    <row r="35" spans="1:7" s="517" customFormat="1" ht="12" customHeight="1">
      <c r="A35" s="1115" t="s">
        <v>932</v>
      </c>
      <c r="B35" s="519">
        <v>-0.14763512996728312</v>
      </c>
      <c r="C35" s="519">
        <v>-1.6401327534287748</v>
      </c>
      <c r="D35" s="519">
        <v>-1.1594705367173677</v>
      </c>
      <c r="E35" s="519">
        <v>-0.71601559380886615</v>
      </c>
      <c r="F35" s="519">
        <v>-0.12499149003340604</v>
      </c>
      <c r="G35" s="519">
        <v>0.13607843456335222</v>
      </c>
    </row>
    <row r="36" spans="1:7" s="517" customFormat="1" ht="12" customHeight="1">
      <c r="A36" s="1115" t="s">
        <v>933</v>
      </c>
      <c r="B36" s="519">
        <v>1.1843884635404069</v>
      </c>
      <c r="C36" s="519">
        <v>0.92159791532963242</v>
      </c>
      <c r="D36" s="519">
        <v>1.2275908089823293</v>
      </c>
      <c r="E36" s="519">
        <v>0.90918658307593392</v>
      </c>
      <c r="F36" s="519">
        <v>0.93657784432986391</v>
      </c>
      <c r="G36" s="519">
        <v>1.0695521219390505</v>
      </c>
    </row>
    <row r="37" spans="1:7" s="517" customFormat="1" ht="12" customHeight="1">
      <c r="A37" s="1115" t="s">
        <v>934</v>
      </c>
      <c r="B37" s="519">
        <v>0.30845861234553817</v>
      </c>
      <c r="C37" s="519">
        <v>1.2952822540865268</v>
      </c>
      <c r="D37" s="519">
        <v>0.84877225287103653</v>
      </c>
      <c r="E37" s="519">
        <v>0.68086659738389255</v>
      </c>
      <c r="F37" s="519">
        <v>0.73208795780513736</v>
      </c>
      <c r="G37" s="519">
        <v>0.90683940343766944</v>
      </c>
    </row>
    <row r="38" spans="1:7" s="517" customFormat="1" ht="12" customHeight="1">
      <c r="A38" s="1115" t="s">
        <v>935</v>
      </c>
      <c r="B38" s="519">
        <v>0.40792938319440086</v>
      </c>
      <c r="C38" s="519">
        <v>0.47100217571126407</v>
      </c>
      <c r="D38" s="519">
        <v>-0.56371822634359081</v>
      </c>
      <c r="E38" s="519">
        <v>0.3828855591235118</v>
      </c>
      <c r="F38" s="519">
        <v>1.0807861157872931</v>
      </c>
      <c r="G38" s="519">
        <v>1.7169005593409308</v>
      </c>
    </row>
    <row r="39" spans="1:7" s="517" customFormat="1" ht="12" customHeight="1">
      <c r="A39" s="1115" t="s">
        <v>936</v>
      </c>
      <c r="B39" s="771">
        <v>0.57813768061117887</v>
      </c>
      <c r="C39" s="771">
        <v>8.0100599759279537E-2</v>
      </c>
      <c r="D39" s="771">
        <v>-1.0032842015601164</v>
      </c>
      <c r="E39" s="771">
        <v>0</v>
      </c>
      <c r="F39" s="771">
        <v>0</v>
      </c>
      <c r="G39" s="771">
        <v>0</v>
      </c>
    </row>
    <row r="40" spans="1:7" s="517" customFormat="1" ht="12" customHeight="1">
      <c r="A40" s="1116" t="s">
        <v>937</v>
      </c>
      <c r="B40" s="1903">
        <v>2.2623605662474944</v>
      </c>
      <c r="C40" s="1903">
        <v>1.3247271831929623</v>
      </c>
      <c r="D40" s="1903">
        <v>1.1602266566114849</v>
      </c>
      <c r="E40" s="1903">
        <v>1.4802535739830915</v>
      </c>
      <c r="F40" s="1903">
        <v>1.8697822304846881</v>
      </c>
      <c r="G40" s="1903">
        <v>2.1695959631687174</v>
      </c>
    </row>
    <row r="41" spans="1:7" s="69" customFormat="1" ht="7.5" customHeight="1">
      <c r="A41" s="1117"/>
      <c r="B41" s="1118"/>
    </row>
    <row r="42" spans="1:7" s="1111" customFormat="1" ht="18" customHeight="1">
      <c r="A42" s="143" t="s">
        <v>938</v>
      </c>
      <c r="B42" s="1119"/>
      <c r="C42" s="1119"/>
      <c r="D42" s="1119"/>
      <c r="E42" s="1119"/>
      <c r="F42" s="1119"/>
      <c r="G42" s="1119"/>
    </row>
    <row r="43" spans="1:7" s="596" customFormat="1" ht="22.5" customHeight="1">
      <c r="A43" s="644"/>
    </row>
    <row r="44" spans="1:7" s="583" customFormat="1" ht="18.75" customHeight="1">
      <c r="A44" s="706" t="s">
        <v>1984</v>
      </c>
      <c r="C44" s="706" t="s">
        <v>1985</v>
      </c>
    </row>
    <row r="45" spans="1:7" s="583" customFormat="1" ht="12" customHeight="1"/>
    <row r="46" spans="1:7" s="69" customFormat="1" ht="193.5" customHeight="1">
      <c r="A46" s="1109"/>
      <c r="B46" s="1110"/>
    </row>
    <row r="47" spans="1:7" s="1111" customFormat="1" ht="18" customHeight="1">
      <c r="A47" s="143" t="s">
        <v>924</v>
      </c>
    </row>
    <row r="48" spans="1:7" s="596" customFormat="1" ht="22.5" customHeight="1">
      <c r="A48" s="704"/>
      <c r="B48" s="705"/>
      <c r="C48" s="705"/>
      <c r="D48" s="705"/>
      <c r="E48" s="705"/>
      <c r="F48" s="705"/>
      <c r="G48" s="705"/>
    </row>
    <row r="49" spans="1:7" s="583" customFormat="1" ht="18.75" customHeight="1">
      <c r="A49" s="706" t="s">
        <v>939</v>
      </c>
    </row>
    <row r="50" spans="1:7" ht="12" customHeight="1"/>
    <row r="51" spans="1:7" s="574" customFormat="1" ht="13.5" customHeight="1">
      <c r="A51" s="580" t="s">
        <v>50</v>
      </c>
      <c r="B51" s="798" t="s">
        <v>1385</v>
      </c>
      <c r="C51" s="798" t="s">
        <v>928</v>
      </c>
      <c r="D51" s="798" t="s">
        <v>929</v>
      </c>
      <c r="E51" s="798" t="s">
        <v>1056</v>
      </c>
      <c r="F51" s="798" t="s">
        <v>1331</v>
      </c>
      <c r="G51" s="798" t="s">
        <v>2011</v>
      </c>
    </row>
    <row r="52" spans="1:7" s="517" customFormat="1" ht="12" customHeight="1">
      <c r="A52" s="1114" t="s">
        <v>940</v>
      </c>
      <c r="B52" s="520"/>
      <c r="C52" s="520"/>
      <c r="D52" s="520"/>
      <c r="E52" s="520"/>
      <c r="F52" s="520"/>
      <c r="G52" s="520"/>
    </row>
    <row r="53" spans="1:7" s="517" customFormat="1" ht="12" customHeight="1">
      <c r="A53" s="1120" t="s">
        <v>941</v>
      </c>
      <c r="B53" s="519">
        <v>2.2623605662474944</v>
      </c>
      <c r="C53" s="519">
        <v>1.3247271831929623</v>
      </c>
      <c r="D53" s="519">
        <v>1.1602266566114849</v>
      </c>
      <c r="E53" s="519">
        <v>1.4802535739830915</v>
      </c>
      <c r="F53" s="519">
        <v>1.8697822304846881</v>
      </c>
      <c r="G53" s="519">
        <v>2.1695959631687174</v>
      </c>
    </row>
    <row r="54" spans="1:7" s="517" customFormat="1" ht="12" customHeight="1">
      <c r="A54" s="1120" t="s">
        <v>942</v>
      </c>
      <c r="B54" s="519">
        <v>2.2147519450470128</v>
      </c>
      <c r="C54" s="519">
        <v>2.2379188191727195</v>
      </c>
      <c r="D54" s="519">
        <v>1.7560093013387643</v>
      </c>
      <c r="E54" s="519">
        <v>1.2389259698414747</v>
      </c>
      <c r="F54" s="519">
        <v>1.5441551873245629</v>
      </c>
      <c r="G54" s="519">
        <v>1.7819632918441215</v>
      </c>
    </row>
    <row r="55" spans="1:7" s="517" customFormat="1" ht="12" customHeight="1">
      <c r="A55" s="1115" t="s">
        <v>943</v>
      </c>
      <c r="B55" s="519">
        <v>1.7238218833644225</v>
      </c>
      <c r="C55" s="519">
        <v>2.2355885348580955</v>
      </c>
      <c r="D55" s="519">
        <v>1.4224644934017761</v>
      </c>
      <c r="E55" s="519">
        <v>2.16756246606829</v>
      </c>
      <c r="F55" s="519">
        <v>2.7895012207413288</v>
      </c>
      <c r="G55" s="519">
        <v>2.8808904314305863</v>
      </c>
    </row>
    <row r="56" spans="1:7" s="517" customFormat="1" ht="12" customHeight="1">
      <c r="A56" s="1115" t="s">
        <v>944</v>
      </c>
      <c r="B56" s="519">
        <v>3.9027708279064655E-3</v>
      </c>
      <c r="C56" s="519">
        <v>-3.5236110317890166</v>
      </c>
      <c r="D56" s="519">
        <v>-3.3803847263286855</v>
      </c>
      <c r="E56" s="519">
        <v>-1.3256522937478508</v>
      </c>
      <c r="F56" s="519">
        <v>1.3490708441448618</v>
      </c>
      <c r="G56" s="519">
        <v>3.6362730128223006</v>
      </c>
    </row>
    <row r="57" spans="1:7" s="517" customFormat="1" ht="12" customHeight="1">
      <c r="A57" s="1115" t="s">
        <v>945</v>
      </c>
      <c r="B57" s="519">
        <v>2.0275810659709208</v>
      </c>
      <c r="C57" s="519">
        <v>2.14</v>
      </c>
      <c r="D57" s="519">
        <v>2.7162258756254403</v>
      </c>
      <c r="E57" s="519">
        <v>1.8093249826026607</v>
      </c>
      <c r="F57" s="519">
        <v>1.2303485987696519</v>
      </c>
      <c r="G57" s="519">
        <v>1.2153950033761021</v>
      </c>
    </row>
    <row r="58" spans="1:7" s="517" customFormat="1" ht="12" customHeight="1">
      <c r="A58" s="1115" t="s">
        <v>946</v>
      </c>
      <c r="B58" s="519">
        <v>9.6917980042527088</v>
      </c>
      <c r="C58" s="519">
        <v>10.203087176582802</v>
      </c>
      <c r="D58" s="519">
        <v>10.399298888531817</v>
      </c>
      <c r="E58" s="519">
        <v>10.232506565484035</v>
      </c>
      <c r="F58" s="519">
        <v>10.245903290096122</v>
      </c>
      <c r="G58" s="519">
        <v>10.209718538860892</v>
      </c>
    </row>
    <row r="59" spans="1:7" s="517" customFormat="1" ht="12" customHeight="1">
      <c r="A59" s="1121" t="s">
        <v>947</v>
      </c>
      <c r="B59" s="521">
        <v>3.5296269202633503</v>
      </c>
      <c r="C59" s="521">
        <v>4.4016741411531104</v>
      </c>
      <c r="D59" s="521">
        <v>4.652005818342948</v>
      </c>
      <c r="E59" s="521">
        <v>5.2779654037816863</v>
      </c>
      <c r="F59" s="521">
        <v>5.6221871781739985</v>
      </c>
      <c r="G59" s="521">
        <v>5.7357068235753577</v>
      </c>
    </row>
    <row r="60" spans="1:7" s="69" customFormat="1" ht="7.5" customHeight="1">
      <c r="A60" s="1109"/>
      <c r="B60" s="1110"/>
    </row>
    <row r="61" spans="1:7" s="1111" customFormat="1" ht="12.75" customHeight="1">
      <c r="A61" s="1111" t="s">
        <v>948</v>
      </c>
    </row>
    <row r="62" spans="1:7" s="69" customFormat="1" ht="7.5" customHeight="1">
      <c r="A62" s="1109"/>
      <c r="B62" s="1110"/>
    </row>
    <row r="63" spans="1:7" s="1111" customFormat="1" ht="18" customHeight="1">
      <c r="A63" s="143" t="s">
        <v>938</v>
      </c>
    </row>
    <row r="64" spans="1:7" s="596" customFormat="1" ht="22.5" customHeight="1">
      <c r="A64" s="644"/>
    </row>
    <row r="65" spans="1:6" s="583" customFormat="1" ht="18.75" customHeight="1">
      <c r="A65" s="706" t="s">
        <v>949</v>
      </c>
    </row>
    <row r="66" spans="1:6" ht="12" customHeight="1"/>
    <row r="67" spans="1:6" s="574" customFormat="1" ht="13.5" customHeight="1">
      <c r="A67" s="580" t="s">
        <v>50</v>
      </c>
      <c r="B67" s="798" t="s">
        <v>211</v>
      </c>
      <c r="C67" s="798" t="s">
        <v>213</v>
      </c>
      <c r="D67" s="798" t="s">
        <v>1385</v>
      </c>
      <c r="E67" s="798" t="s">
        <v>1989</v>
      </c>
      <c r="F67" s="798" t="s">
        <v>929</v>
      </c>
    </row>
    <row r="68" spans="1:6" s="517" customFormat="1" ht="12" customHeight="1">
      <c r="A68" s="1122" t="s">
        <v>950</v>
      </c>
      <c r="B68" s="520"/>
      <c r="C68" s="520"/>
      <c r="D68" s="520"/>
      <c r="E68" s="520"/>
      <c r="F68" s="520"/>
    </row>
    <row r="69" spans="1:6" s="517" customFormat="1" ht="12" customHeight="1">
      <c r="A69" s="573" t="s">
        <v>951</v>
      </c>
      <c r="B69" s="519">
        <v>4.7</v>
      </c>
      <c r="C69" s="519">
        <v>1.6</v>
      </c>
      <c r="D69" s="519">
        <v>2.1</v>
      </c>
      <c r="E69" s="519">
        <v>1.5</v>
      </c>
      <c r="F69" s="519">
        <v>2.6</v>
      </c>
    </row>
    <row r="70" spans="1:6" s="517" customFormat="1" ht="12" customHeight="1">
      <c r="A70" s="573" t="s">
        <v>943</v>
      </c>
      <c r="B70" s="519">
        <v>5.0999999999999996</v>
      </c>
      <c r="C70" s="519">
        <v>3.8</v>
      </c>
      <c r="D70" s="519">
        <v>4.5</v>
      </c>
      <c r="E70" s="519">
        <v>4.5999999999999996</v>
      </c>
      <c r="F70" s="519">
        <v>3.5</v>
      </c>
    </row>
    <row r="71" spans="1:6" s="517" customFormat="1" ht="12" customHeight="1">
      <c r="A71" s="573" t="s">
        <v>952</v>
      </c>
      <c r="B71" s="519">
        <v>10.9</v>
      </c>
      <c r="C71" s="519">
        <v>2.2000000000000002</v>
      </c>
      <c r="D71" s="519">
        <v>-2.8</v>
      </c>
      <c r="E71" s="519">
        <v>-3.4</v>
      </c>
      <c r="F71" s="519">
        <v>3.5</v>
      </c>
    </row>
    <row r="72" spans="1:6" s="517" customFormat="1" ht="12" customHeight="1">
      <c r="A72" s="1123" t="s">
        <v>945</v>
      </c>
      <c r="B72" s="521">
        <v>3.9</v>
      </c>
      <c r="C72" s="521">
        <v>2.8</v>
      </c>
      <c r="D72" s="521">
        <v>-0.1</v>
      </c>
      <c r="E72" s="521">
        <v>-0.3</v>
      </c>
      <c r="F72" s="521">
        <v>1.5</v>
      </c>
    </row>
    <row r="73" spans="1:6" s="517" customFormat="1" ht="12" customHeight="1">
      <c r="A73" s="1122" t="s">
        <v>953</v>
      </c>
      <c r="B73" s="520"/>
      <c r="C73" s="520"/>
      <c r="D73" s="520"/>
      <c r="E73" s="520"/>
      <c r="F73" s="520"/>
    </row>
    <row r="74" spans="1:6" s="517" customFormat="1" ht="12" customHeight="1">
      <c r="A74" s="573" t="s">
        <v>951</v>
      </c>
      <c r="B74" s="519">
        <v>4.8</v>
      </c>
      <c r="C74" s="519">
        <v>4.2</v>
      </c>
      <c r="D74" s="519">
        <v>2.4</v>
      </c>
      <c r="E74" s="519">
        <v>2.4</v>
      </c>
      <c r="F74" s="519">
        <v>3</v>
      </c>
    </row>
    <row r="75" spans="1:6" s="517" customFormat="1" ht="12" customHeight="1">
      <c r="A75" s="573" t="s">
        <v>943</v>
      </c>
      <c r="B75" s="519">
        <v>2.7</v>
      </c>
      <c r="C75" s="519">
        <v>6.4</v>
      </c>
      <c r="D75" s="519">
        <v>2.2999999999999998</v>
      </c>
      <c r="E75" s="519">
        <v>2.9</v>
      </c>
      <c r="F75" s="519">
        <v>3.5</v>
      </c>
    </row>
    <row r="76" spans="1:6" s="517" customFormat="1" ht="12" customHeight="1">
      <c r="A76" s="573" t="s">
        <v>952</v>
      </c>
      <c r="B76" s="519">
        <v>14.5</v>
      </c>
      <c r="C76" s="519">
        <v>-5.2</v>
      </c>
      <c r="D76" s="519">
        <v>1.6</v>
      </c>
      <c r="E76" s="519">
        <v>2</v>
      </c>
      <c r="F76" s="519">
        <v>4.3</v>
      </c>
    </row>
    <row r="77" spans="1:6" s="517" customFormat="1" ht="12" customHeight="1">
      <c r="A77" s="1123" t="s">
        <v>945</v>
      </c>
      <c r="B77" s="521">
        <v>2.2000000000000002</v>
      </c>
      <c r="C77" s="521">
        <v>0</v>
      </c>
      <c r="D77" s="521">
        <v>0.7</v>
      </c>
      <c r="E77" s="521">
        <v>0.3</v>
      </c>
      <c r="F77" s="521">
        <v>1.4</v>
      </c>
    </row>
    <row r="78" spans="1:6" s="517" customFormat="1" ht="12" customHeight="1">
      <c r="A78" s="1122" t="s">
        <v>954</v>
      </c>
      <c r="B78" s="520"/>
      <c r="C78" s="520"/>
      <c r="D78" s="520"/>
      <c r="E78" s="520"/>
      <c r="F78" s="520"/>
    </row>
    <row r="79" spans="1:6" s="517" customFormat="1" ht="12" customHeight="1">
      <c r="A79" s="573" t="s">
        <v>951</v>
      </c>
      <c r="B79" s="519">
        <v>3.8</v>
      </c>
      <c r="C79" s="519">
        <v>3.3</v>
      </c>
      <c r="D79" s="519">
        <v>2.9</v>
      </c>
      <c r="E79" s="519">
        <v>1.8</v>
      </c>
      <c r="F79" s="519">
        <v>2.9</v>
      </c>
    </row>
    <row r="80" spans="1:6" s="517" customFormat="1" ht="12" customHeight="1">
      <c r="A80" s="573" t="s">
        <v>943</v>
      </c>
      <c r="B80" s="519">
        <v>3.6</v>
      </c>
      <c r="C80" s="519">
        <v>4.2</v>
      </c>
      <c r="D80" s="519">
        <v>5.6</v>
      </c>
      <c r="E80" s="519">
        <v>4</v>
      </c>
      <c r="F80" s="519">
        <v>4</v>
      </c>
    </row>
    <row r="81" spans="1:7" s="517" customFormat="1" ht="12" customHeight="1">
      <c r="A81" s="573" t="s">
        <v>952</v>
      </c>
      <c r="B81" s="519">
        <v>-1.6</v>
      </c>
      <c r="C81" s="519">
        <v>7</v>
      </c>
      <c r="D81" s="519">
        <v>8</v>
      </c>
      <c r="E81" s="519">
        <v>7.7</v>
      </c>
      <c r="F81" s="519">
        <v>5.6</v>
      </c>
    </row>
    <row r="82" spans="1:7" s="517" customFormat="1" ht="12" customHeight="1">
      <c r="A82" s="1123" t="s">
        <v>945</v>
      </c>
      <c r="B82" s="521">
        <v>3.2</v>
      </c>
      <c r="C82" s="521">
        <v>1.2</v>
      </c>
      <c r="D82" s="521">
        <v>0.2</v>
      </c>
      <c r="E82" s="521">
        <v>-0.7</v>
      </c>
      <c r="F82" s="521">
        <v>1.5</v>
      </c>
    </row>
    <row r="83" spans="1:7" s="517" customFormat="1" ht="12" customHeight="1">
      <c r="A83" s="1122" t="s">
        <v>955</v>
      </c>
      <c r="B83" s="520"/>
      <c r="C83" s="520"/>
      <c r="D83" s="520"/>
      <c r="E83" s="520"/>
      <c r="F83" s="520"/>
    </row>
    <row r="84" spans="1:7" s="517" customFormat="1" ht="12" customHeight="1">
      <c r="A84" s="573" t="s">
        <v>951</v>
      </c>
      <c r="B84" s="519">
        <v>1.8</v>
      </c>
      <c r="C84" s="519">
        <v>1.7</v>
      </c>
      <c r="D84" s="519">
        <v>3.4</v>
      </c>
      <c r="E84" s="519">
        <v>3.5</v>
      </c>
      <c r="F84" s="519">
        <v>3.5</v>
      </c>
    </row>
    <row r="85" spans="1:7" s="517" customFormat="1" ht="12" customHeight="1">
      <c r="A85" s="573" t="s">
        <v>943</v>
      </c>
      <c r="B85" s="519">
        <v>1</v>
      </c>
      <c r="C85" s="519">
        <v>1.2</v>
      </c>
      <c r="D85" s="519">
        <v>3.1</v>
      </c>
      <c r="E85" s="519">
        <v>3.2</v>
      </c>
      <c r="F85" s="519">
        <v>3.4</v>
      </c>
    </row>
    <row r="86" spans="1:7" s="517" customFormat="1" ht="12" customHeight="1">
      <c r="A86" s="573" t="s">
        <v>952</v>
      </c>
      <c r="B86" s="519">
        <v>-1.5</v>
      </c>
      <c r="C86" s="519">
        <v>1.1000000000000001</v>
      </c>
      <c r="D86" s="519">
        <v>9.1999999999999993</v>
      </c>
      <c r="E86" s="519">
        <v>6.9</v>
      </c>
      <c r="F86" s="519">
        <v>5.3</v>
      </c>
    </row>
    <row r="87" spans="1:7" s="517" customFormat="1" ht="12" customHeight="1">
      <c r="A87" s="1123" t="s">
        <v>945</v>
      </c>
      <c r="B87" s="521">
        <v>3.7</v>
      </c>
      <c r="C87" s="521">
        <v>0.9</v>
      </c>
      <c r="D87" s="521">
        <v>0</v>
      </c>
      <c r="E87" s="521">
        <v>-0.8</v>
      </c>
      <c r="F87" s="521">
        <v>1.2</v>
      </c>
    </row>
    <row r="88" spans="1:7" s="69" customFormat="1" ht="7.5" customHeight="1">
      <c r="A88" s="1109"/>
    </row>
    <row r="89" spans="1:7" s="1111" customFormat="1" ht="18" customHeight="1">
      <c r="A89" s="143" t="s">
        <v>956</v>
      </c>
    </row>
    <row r="90" spans="1:7" s="596" customFormat="1" ht="22.5" customHeight="1">
      <c r="A90" s="704"/>
      <c r="B90" s="705"/>
      <c r="C90" s="705"/>
      <c r="D90" s="705"/>
      <c r="E90" s="705"/>
      <c r="F90" s="705"/>
      <c r="G90" s="705"/>
    </row>
    <row r="91" spans="1:7" s="583" customFormat="1" ht="18.75" customHeight="1">
      <c r="A91" s="706" t="s">
        <v>957</v>
      </c>
    </row>
    <row r="92" spans="1:7" ht="6.75" customHeight="1"/>
    <row r="93" spans="1:7" ht="12" customHeight="1">
      <c r="A93" s="1112" t="s">
        <v>958</v>
      </c>
    </row>
    <row r="94" spans="1:7" s="69" customFormat="1" ht="249.75" customHeight="1">
      <c r="A94" s="1109"/>
    </row>
    <row r="95" spans="1:7" s="1111" customFormat="1" ht="18" customHeight="1">
      <c r="A95" s="143" t="s">
        <v>1988</v>
      </c>
    </row>
    <row r="96" spans="1:7" s="596" customFormat="1" ht="22.5" customHeight="1">
      <c r="A96" s="644"/>
    </row>
    <row r="97" spans="1:7" s="583" customFormat="1" ht="18.75" customHeight="1">
      <c r="A97" s="706" t="s">
        <v>959</v>
      </c>
    </row>
    <row r="98" spans="1:7" ht="5.25" customHeight="1"/>
    <row r="99" spans="1:7" ht="12" customHeight="1">
      <c r="A99" s="1112" t="s">
        <v>960</v>
      </c>
    </row>
    <row r="100" spans="1:7" s="69" customFormat="1" ht="245.25" customHeight="1">
      <c r="A100" s="1109"/>
    </row>
    <row r="101" spans="1:7" s="1111" customFormat="1" ht="18" customHeight="1">
      <c r="A101" s="1748" t="s">
        <v>1988</v>
      </c>
    </row>
    <row r="102" spans="1:7" s="596" customFormat="1" ht="22.5" customHeight="1">
      <c r="A102" s="704"/>
      <c r="B102" s="705"/>
      <c r="C102" s="705"/>
      <c r="D102" s="705"/>
      <c r="E102" s="705"/>
      <c r="F102" s="705"/>
      <c r="G102" s="705"/>
    </row>
    <row r="103" spans="1:7" s="583" customFormat="1" ht="18.75" customHeight="1">
      <c r="A103" s="706" t="s">
        <v>961</v>
      </c>
    </row>
    <row r="104" spans="1:7" ht="12" customHeight="1"/>
    <row r="105" spans="1:7" ht="12" customHeight="1">
      <c r="A105" s="1066" t="s">
        <v>962</v>
      </c>
    </row>
    <row r="106" spans="1:7" s="69" customFormat="1" ht="237.75" customHeight="1">
      <c r="A106" s="1109"/>
    </row>
    <row r="107" spans="1:7" s="1111" customFormat="1" ht="18" customHeight="1">
      <c r="A107" s="143" t="s">
        <v>1291</v>
      </c>
    </row>
    <row r="108" spans="1:7" s="596" customFormat="1" ht="22.5" customHeight="1">
      <c r="A108" s="644"/>
    </row>
    <row r="109" spans="1:7" s="583" customFormat="1" ht="18.75" customHeight="1">
      <c r="A109" s="706" t="s">
        <v>963</v>
      </c>
    </row>
    <row r="110" spans="1:7" s="1066" customFormat="1" ht="12" customHeight="1"/>
    <row r="111" spans="1:7" ht="12" customHeight="1">
      <c r="A111" s="1066" t="s">
        <v>1068</v>
      </c>
      <c r="G111" s="1066" t="s">
        <v>50</v>
      </c>
    </row>
    <row r="112" spans="1:7" s="1066" customFormat="1" ht="248.25" customHeight="1"/>
    <row r="113" spans="1:2" s="1111" customFormat="1" ht="12.75" customHeight="1">
      <c r="A113" s="1111" t="s">
        <v>964</v>
      </c>
    </row>
    <row r="114" spans="1:2" s="1111" customFormat="1" ht="12.75" customHeight="1">
      <c r="A114" s="1111" t="s">
        <v>965</v>
      </c>
    </row>
    <row r="115" spans="1:2" s="69" customFormat="1" ht="7.5" customHeight="1">
      <c r="A115" s="1109"/>
      <c r="B115" s="1110"/>
    </row>
    <row r="116" spans="1:2" s="1111" customFormat="1" ht="18" customHeight="1">
      <c r="A116" s="143" t="s">
        <v>1990</v>
      </c>
    </row>
  </sheetData>
  <mergeCells count="10">
    <mergeCell ref="B10:E10"/>
    <mergeCell ref="B11:E11"/>
    <mergeCell ref="B12:E12"/>
    <mergeCell ref="B13:E13"/>
    <mergeCell ref="B4:E4"/>
    <mergeCell ref="B5:E5"/>
    <mergeCell ref="B6:E6"/>
    <mergeCell ref="B7:E7"/>
    <mergeCell ref="B8:E8"/>
    <mergeCell ref="B9:E9"/>
  </mergeCells>
  <pageMargins left="0.70866141732283472" right="0.70866141732283472" top="0.6692913385826772" bottom="0.59055118110236227" header="0.51181102362204722" footer="0.51181102362204722"/>
  <pageSetup paperSize="9" scale="95" fitToHeight="0" orientation="portrait" r:id="rId1"/>
  <headerFooter scaleWithDoc="0">
    <oddHeader xml:space="preserve">&amp;L&amp;8FACT BOOK DNB - 4Q15&amp;C&amp;8CHAPTER 4&amp;R&amp;8THE NORWEGIAN ECONOMY  </oddHeader>
  </headerFooter>
  <rowBreaks count="4" manualBreakCount="4">
    <brk id="22" max="16383" man="1"/>
    <brk id="47" max="16383" man="1"/>
    <brk id="89" max="16383" man="1"/>
    <brk id="101"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C30"/>
  <sheetViews>
    <sheetView showGridLines="0" zoomScale="140" zoomScaleNormal="140" workbookViewId="0"/>
  </sheetViews>
  <sheetFormatPr baseColWidth="10" defaultColWidth="11.42578125" defaultRowHeight="12.75"/>
  <cols>
    <col min="1" max="1" width="8" customWidth="1"/>
    <col min="2" max="2" width="77.85546875" customWidth="1"/>
    <col min="3" max="3" width="8" customWidth="1"/>
  </cols>
  <sheetData>
    <row r="1" spans="1:3">
      <c r="A1" s="1405"/>
      <c r="B1" s="1405"/>
      <c r="C1" s="1405"/>
    </row>
    <row r="8" spans="1:3">
      <c r="B8" s="1385"/>
    </row>
    <row r="9" spans="1:3" ht="26.25">
      <c r="B9" s="1386" t="s">
        <v>529</v>
      </c>
    </row>
    <row r="10" spans="1:3">
      <c r="B10" s="1387"/>
    </row>
    <row r="11" spans="1:3" s="272" customFormat="1" ht="11.1" customHeight="1">
      <c r="A11" s="1379"/>
      <c r="B11" s="1406" t="s">
        <v>617</v>
      </c>
      <c r="C11" s="273"/>
    </row>
    <row r="12" spans="1:3" ht="8.25" customHeight="1">
      <c r="A12" s="1378"/>
      <c r="B12" s="1406"/>
      <c r="C12" s="673"/>
    </row>
    <row r="13" spans="1:3" s="698" customFormat="1" ht="11.1" customHeight="1">
      <c r="A13" s="1379"/>
      <c r="B13" s="1407" t="s">
        <v>13</v>
      </c>
      <c r="C13" s="697"/>
    </row>
    <row r="14" spans="1:3" ht="8.25" customHeight="1">
      <c r="A14" s="1378"/>
      <c r="B14" s="1406"/>
      <c r="C14" s="673"/>
    </row>
    <row r="15" spans="1:3" s="698" customFormat="1" ht="11.1" customHeight="1">
      <c r="A15" s="1380"/>
      <c r="B15" s="1408" t="s">
        <v>4</v>
      </c>
      <c r="C15" s="566"/>
    </row>
    <row r="16" spans="1:3" ht="8.25" customHeight="1">
      <c r="A16" s="1378"/>
      <c r="B16" s="1406"/>
      <c r="C16" s="673"/>
    </row>
    <row r="17" spans="1:3" s="698" customFormat="1" ht="11.1" customHeight="1">
      <c r="A17" s="1380"/>
      <c r="B17" s="1408" t="s">
        <v>170</v>
      </c>
      <c r="C17" s="566"/>
    </row>
    <row r="18" spans="1:3" ht="8.25" customHeight="1">
      <c r="A18" s="1378"/>
      <c r="B18" s="1406"/>
      <c r="C18" s="673"/>
    </row>
    <row r="19" spans="1:3" s="698" customFormat="1" ht="11.1" customHeight="1">
      <c r="A19" s="1380"/>
      <c r="B19" s="1408" t="s">
        <v>365</v>
      </c>
      <c r="C19" s="566"/>
    </row>
    <row r="20" spans="1:3" ht="8.25" customHeight="1">
      <c r="A20" s="1378"/>
      <c r="B20" s="1406"/>
      <c r="C20" s="673"/>
    </row>
    <row r="21" spans="1:3" s="698" customFormat="1" ht="11.1" customHeight="1">
      <c r="A21" s="1380"/>
      <c r="B21" s="1408" t="s">
        <v>255</v>
      </c>
      <c r="C21" s="566"/>
    </row>
    <row r="22" spans="1:3" ht="8.25" customHeight="1">
      <c r="A22" s="1378"/>
      <c r="B22" s="1406"/>
      <c r="C22" s="673"/>
    </row>
    <row r="23" spans="1:3" s="698" customFormat="1" ht="11.1" customHeight="1">
      <c r="A23" s="1380"/>
      <c r="B23" s="1408" t="s">
        <v>468</v>
      </c>
      <c r="C23" s="566"/>
    </row>
    <row r="24" spans="1:3" ht="8.25" customHeight="1">
      <c r="A24" s="1378"/>
      <c r="B24" s="1406"/>
      <c r="C24" s="673"/>
    </row>
    <row r="25" spans="1:3" s="698" customFormat="1" ht="11.1" customHeight="1">
      <c r="A25" s="1380"/>
      <c r="B25" s="1408" t="s">
        <v>469</v>
      </c>
      <c r="C25" s="566"/>
    </row>
    <row r="26" spans="1:3" ht="8.25" customHeight="1">
      <c r="A26" s="1378"/>
      <c r="B26" s="1406"/>
      <c r="C26" s="673"/>
    </row>
    <row r="27" spans="1:3" s="698" customFormat="1" ht="11.1" customHeight="1">
      <c r="A27" s="1380"/>
      <c r="B27" s="1408" t="s">
        <v>364</v>
      </c>
      <c r="C27" s="566"/>
    </row>
    <row r="28" spans="1:3" ht="8.25" customHeight="1">
      <c r="A28" s="1378"/>
      <c r="B28" s="1406"/>
      <c r="C28" s="673"/>
    </row>
    <row r="29" spans="1:3" s="698" customFormat="1" ht="11.1" customHeight="1">
      <c r="A29" s="1380"/>
      <c r="B29" s="1408" t="s">
        <v>366</v>
      </c>
      <c r="C29" s="566"/>
    </row>
    <row r="30" spans="1:3">
      <c r="B30" s="1409"/>
    </row>
  </sheetData>
  <pageMargins left="0.70866141732283472" right="0.70866141732283472" top="0.6692913385826772" bottom="0.39370078740157483" header="0.51181102362204722" footer="0.51181102362204722"/>
  <pageSetup paperSize="9" scale="94" fitToHeight="0" orientation="portrait" r:id="rId1"/>
  <headerFooter scaleWithDoc="0">
    <oddHeader>&amp;L&amp;8FACT BOOK DNB - 4Q15</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3">
    <pageSetUpPr fitToPage="1"/>
  </sheetPr>
  <dimension ref="A1:J37"/>
  <sheetViews>
    <sheetView showGridLines="0" zoomScale="150" workbookViewId="0">
      <selection activeCell="B15" sqref="B15"/>
    </sheetView>
  </sheetViews>
  <sheetFormatPr baseColWidth="10" defaultColWidth="10.85546875" defaultRowHeight="22.5" customHeight="1"/>
  <cols>
    <col min="1" max="1" width="41" style="3" customWidth="1"/>
    <col min="2" max="3" width="6.5703125" style="3" customWidth="1"/>
    <col min="4" max="5" width="6.5703125" style="7" customWidth="1"/>
    <col min="6" max="6" width="6.5703125" style="3" customWidth="1"/>
    <col min="7" max="7" width="6.5703125" style="7" customWidth="1"/>
    <col min="8" max="8" width="6.5703125" style="3" customWidth="1"/>
    <col min="9" max="9" width="10.85546875" style="3" customWidth="1"/>
    <col min="10" max="10" width="49" style="3" customWidth="1"/>
    <col min="11" max="17" width="10.42578125" style="3" customWidth="1"/>
    <col min="18" max="18" width="10.85546875" style="3" customWidth="1"/>
    <col min="19" max="19" width="49" style="3" customWidth="1"/>
    <col min="20" max="26" width="10.42578125" style="3" customWidth="1"/>
    <col min="27" max="16384" width="10.85546875" style="3"/>
  </cols>
  <sheetData>
    <row r="1" spans="1:8" s="13" customFormat="1" ht="12.75" customHeight="1">
      <c r="A1" s="13" t="str">
        <f>Impairment!A67</f>
        <v>1.6.3  Impairment of loans and guarantees</v>
      </c>
      <c r="D1" s="14"/>
      <c r="E1" s="14"/>
      <c r="G1" s="14"/>
    </row>
    <row r="2" spans="1:8" s="13" customFormat="1" ht="12.75" customHeight="1">
      <c r="D2" s="14"/>
      <c r="E2" s="14"/>
      <c r="G2" s="14"/>
    </row>
    <row r="3" spans="1:8" s="1" customFormat="1" ht="9.9499999999999993" customHeight="1">
      <c r="G3" s="2730" t="s">
        <v>147</v>
      </c>
      <c r="H3" s="2730"/>
    </row>
    <row r="4" spans="1:8" s="2" customFormat="1" ht="13.5" customHeight="1">
      <c r="A4" s="15" t="s">
        <v>1</v>
      </c>
      <c r="B4" s="16" t="s">
        <v>148</v>
      </c>
      <c r="C4" s="16" t="s">
        <v>145</v>
      </c>
      <c r="D4" s="16" t="s">
        <v>143</v>
      </c>
      <c r="E4" s="16" t="s">
        <v>139</v>
      </c>
      <c r="F4" s="16" t="s">
        <v>130</v>
      </c>
      <c r="G4" s="17" t="s">
        <v>144</v>
      </c>
      <c r="H4" s="17" t="s">
        <v>128</v>
      </c>
    </row>
    <row r="5" spans="1:8" s="2" customFormat="1" ht="13.5" customHeight="1">
      <c r="A5" s="18" t="s">
        <v>116</v>
      </c>
      <c r="B5" s="19"/>
      <c r="C5" s="19"/>
      <c r="D5" s="19"/>
      <c r="E5" s="19"/>
      <c r="F5" s="19"/>
      <c r="G5" s="19"/>
      <c r="H5" s="19"/>
    </row>
    <row r="6" spans="1:8" s="2" customFormat="1" ht="13.5" customHeight="1">
      <c r="A6" s="20" t="s">
        <v>156</v>
      </c>
      <c r="B6" s="10"/>
      <c r="C6" s="11"/>
      <c r="D6" s="21"/>
      <c r="E6" s="21"/>
      <c r="F6" s="21"/>
      <c r="G6" s="10"/>
      <c r="H6" s="10"/>
    </row>
    <row r="7" spans="1:8" s="2" customFormat="1" ht="11.1" customHeight="1">
      <c r="A7" s="22" t="s">
        <v>157</v>
      </c>
      <c r="B7" s="10">
        <f>+'[4]FORDELT PÅ OMRÅDE  30.09.09'!F7+'[4]FORDELT PÅ OMRÅDE  30.09.09'!F8+'[4]FORDELT PÅ OMRÅDE  30.09.09'!F9+'[4]FORDELT PÅ OMRÅDE  30.09.09'!F10+'[4]FORDELT PÅ OMRÅDE  30.09.09'!F11</f>
        <v>44.4</v>
      </c>
      <c r="C7" s="11">
        <f>+'[4]FORDELT PÅ OMRÅDE  30.09.09'!I7+'[4]FORDELT PÅ OMRÅDE  30.09.09'!I8+'[4]FORDELT PÅ OMRÅDE  30.09.09'!I9+'[4]FORDELT PÅ OMRÅDE  30.09.09'!I10+'[4]FORDELT PÅ OMRÅDE  30.09.09'!I11</f>
        <v>99.158000000000001</v>
      </c>
      <c r="D7" s="11">
        <f>+'[4]FORDELT PÅ OMRÅDE  30.09.09'!J7+'[4]FORDELT PÅ OMRÅDE  30.09.09'!J8+'[4]FORDELT PÅ OMRÅDE  30.09.09'!J9+'[4]FORDELT PÅ OMRÅDE  30.09.09'!J10+'[4]FORDELT PÅ OMRÅDE  30.09.09'!J11</f>
        <v>151</v>
      </c>
      <c r="E7" s="11">
        <f>+'[4]FORDELT PÅ OMRÅDE  30.09.09'!K7+'[4]FORDELT PÅ OMRÅDE  30.09.09'!K8+'[4]FORDELT PÅ OMRÅDE  30.09.09'!K9+'[4]FORDELT PÅ OMRÅDE  30.09.09'!K10+'[4]FORDELT PÅ OMRÅDE  30.09.09'!K11</f>
        <v>96.5</v>
      </c>
      <c r="F7" s="11">
        <f>+'[4]FORDELT PÅ OMRÅDE  30.09.09'!L7+'[4]FORDELT PÅ OMRÅDE  30.09.09'!L8+'[4]FORDELT PÅ OMRÅDE  30.09.09'!L9+'[4]FORDELT PÅ OMRÅDE  30.09.09'!L10+'[4]FORDELT PÅ OMRÅDE  30.09.09'!L11</f>
        <v>175.4</v>
      </c>
      <c r="G7" s="10">
        <f>+'[4]FORDELT PÅ OMRÅDE  30.09.09'!G7+'[4]FORDELT PÅ OMRÅDE  30.09.09'!G8+'[4]FORDELT PÅ OMRÅDE  30.09.09'!G9+'[4]FORDELT PÅ OMRÅDE  30.09.09'!G10+'[4]FORDELT PÅ OMRÅDE  30.09.09'!G11</f>
        <v>294.55799999999999</v>
      </c>
      <c r="H7" s="10">
        <f>+'[4]FORDELT PÅ OMRÅDE 3Q08'!G7+'[4]FORDELT PÅ OMRÅDE 3Q08'!G8+'[4]FORDELT PÅ OMRÅDE 3Q08'!G9</f>
        <v>315.53899999999999</v>
      </c>
    </row>
    <row r="8" spans="1:8" s="2" customFormat="1" ht="11.1" customHeight="1">
      <c r="A8" s="23" t="s">
        <v>158</v>
      </c>
      <c r="B8" s="10">
        <f>SUM('[4]FORDELT PÅ OMRÅDE '!F11:F19)</f>
        <v>312.55</v>
      </c>
      <c r="C8" s="11">
        <f>+'[4]FORDELT PÅ OMRÅDE '!I11+'[4]FORDELT PÅ OMRÅDE '!I12+'[4]FORDELT PÅ OMRÅDE '!I13+'[4]FORDELT PÅ OMRÅDE '!I14+'[4]FORDELT PÅ OMRÅDE '!I15+'[4]FORDELT PÅ OMRÅDE '!I16+'[4]FORDELT PÅ OMRÅDE '!I17+'[4]FORDELT PÅ OMRÅDE '!I18+'[4]FORDELT PÅ OMRÅDE '!I19</f>
        <v>56.699999999999996</v>
      </c>
      <c r="D8" s="11">
        <f>+'[4]FORDELT PÅ OMRÅDE '!J11+'[4]FORDELT PÅ OMRÅDE '!J12+'[4]FORDELT PÅ OMRÅDE '!J13+'[4]FORDELT PÅ OMRÅDE '!J14+'[4]FORDELT PÅ OMRÅDE '!J15+'[4]FORDELT PÅ OMRÅDE '!J16+'[4]FORDELT PÅ OMRÅDE '!J17+'[4]FORDELT PÅ OMRÅDE '!J18+'[4]FORDELT PÅ OMRÅDE '!J19</f>
        <v>202.29999999999998</v>
      </c>
      <c r="E8" s="11">
        <f>+'[4]FORDELT PÅ OMRÅDE '!K11+'[4]FORDELT PÅ OMRÅDE '!K12+'[4]FORDELT PÅ OMRÅDE '!K13+'[4]FORDELT PÅ OMRÅDE '!K14+'[4]FORDELT PÅ OMRÅDE '!K15+'[4]FORDELT PÅ OMRÅDE '!K16+'[4]FORDELT PÅ OMRÅDE '!K17+'[4]FORDELT PÅ OMRÅDE '!K18+'[4]FORDELT PÅ OMRÅDE '!K19</f>
        <v>325</v>
      </c>
      <c r="F8" s="11">
        <f>+'[4]FORDELT PÅ OMRÅDE '!L23-'[4]FORDELT PÅ OMRÅDE '!L22-'[4]FORDELT PÅ OMRÅDE '!L21-'[4]FORDELT PÅ OMRÅDE '!L20-'[4]FORDELT PÅ OMRÅDE '!L7-'[4]FORDELT PÅ OMRÅDE '!L8-'[4]FORDELT PÅ OMRÅDE '!L9-'[4]FORDELT PÅ OMRÅDE '!L10</f>
        <v>94.600000000000023</v>
      </c>
      <c r="G8" s="10">
        <f>+D8+C8+B8</f>
        <v>571.54999999999995</v>
      </c>
      <c r="H8" s="10">
        <f>+'[4]FORDELT PÅ OMRÅDE 3Q08'!G16+'[4]FORDELT PÅ OMRÅDE 3Q08'!G17</f>
        <v>172.44900000000001</v>
      </c>
    </row>
    <row r="9" spans="1:8" s="2" customFormat="1" ht="11.1" customHeight="1">
      <c r="A9" s="23" t="s">
        <v>142</v>
      </c>
      <c r="B9" s="10">
        <f>+'[4]FORDELT PÅ OMRÅDE '!F20</f>
        <v>91</v>
      </c>
      <c r="C9" s="11">
        <f>+'[4]FORDELT PÅ OMRÅDE '!I20</f>
        <v>105.3</v>
      </c>
      <c r="D9" s="11">
        <f>+'[4]FORDELT PÅ OMRÅDE '!J20</f>
        <v>101.8</v>
      </c>
      <c r="E9" s="11">
        <f>+'[4]FORDELT PÅ OMRÅDE '!K20</f>
        <v>207.56</v>
      </c>
      <c r="F9" s="11">
        <f>+'[4]FORDELT PÅ OMRÅDE '!L20</f>
        <v>58.4</v>
      </c>
      <c r="G9" s="10">
        <f>+D9+C9+B9</f>
        <v>298.10000000000002</v>
      </c>
      <c r="H9" s="10">
        <f>+'[4]FORDELT PÅ OMRÅDE 3Q08'!G19</f>
        <v>122.54900000000001</v>
      </c>
    </row>
    <row r="10" spans="1:8" s="2" customFormat="1" ht="11.1" customHeight="1">
      <c r="A10" s="22" t="s">
        <v>153</v>
      </c>
      <c r="B10" s="10">
        <f>+'[4]FORDELT PÅ OMRÅDE  30.09.09'!F21+'[4]FORDELT PÅ OMRÅDE  30.09.09'!F22</f>
        <v>27.5</v>
      </c>
      <c r="C10" s="11">
        <f>+'[4]FORDELT PÅ OMRÅDE  30.09.09'!I21+'[4]FORDELT PÅ OMRÅDE  30.09.09'!I22</f>
        <v>30.667999999999999</v>
      </c>
      <c r="D10" s="11">
        <f>+'[4]FORDELT PÅ OMRÅDE  30.09.09'!J21+'[4]FORDELT PÅ OMRÅDE  30.09.09'!J22</f>
        <v>20.6</v>
      </c>
      <c r="E10" s="11">
        <f>+'[4]FORDELT PÅ OMRÅDE  30.09.09'!K21+'[4]FORDELT PÅ OMRÅDE  30.09.09'!K22</f>
        <v>15</v>
      </c>
      <c r="F10" s="11">
        <f>+'[4]FORDELT PÅ OMRÅDE  30.09.09'!L21+'[4]FORDELT PÅ OMRÅDE  30.09.09'!L22</f>
        <v>12.668000000000003</v>
      </c>
      <c r="G10" s="10">
        <f>+'[4]FORDELT PÅ OMRÅDE  30.09.09'!G21+'[4]FORDELT PÅ OMRÅDE  30.09.09'!G22</f>
        <v>78.768000000000001</v>
      </c>
      <c r="H10" s="10">
        <f>+'[4]FORDELT PÅ OMRÅDE 3Q08'!G21+'[4]FORDELT PÅ OMRÅDE 3Q08'!G10</f>
        <v>20.646000000000001</v>
      </c>
    </row>
    <row r="11" spans="1:8" s="8" customFormat="1" ht="15.75" customHeight="1">
      <c r="A11" s="24" t="s">
        <v>149</v>
      </c>
      <c r="B11" s="25"/>
      <c r="C11" s="26"/>
      <c r="D11" s="27"/>
      <c r="E11" s="27"/>
      <c r="F11" s="27"/>
      <c r="G11" s="10"/>
      <c r="H11" s="25"/>
    </row>
    <row r="12" spans="1:8" s="2" customFormat="1" ht="11.1" customHeight="1">
      <c r="A12" s="22" t="s">
        <v>159</v>
      </c>
      <c r="B12" s="10">
        <f>SUM('[4]FORDELT PÅ OMRÅDE '!F25:F26)</f>
        <v>28.4</v>
      </c>
      <c r="C12" s="11">
        <f>+'[4]FORDELT PÅ OMRÅDE '!I25+'[4]FORDELT PÅ OMRÅDE '!I26</f>
        <v>196</v>
      </c>
      <c r="D12" s="11">
        <f>+'[4]FORDELT PÅ OMRÅDE '!J25+'[4]FORDELT PÅ OMRÅDE '!J26</f>
        <v>244.06</v>
      </c>
      <c r="E12" s="11">
        <f>+'[4]FORDELT PÅ OMRÅDE  30.09.09'!K26+'[4]FORDELT PÅ OMRÅDE  30.09.09'!K25</f>
        <v>76.739999999999995</v>
      </c>
      <c r="F12" s="11">
        <f>+'[4]FORDELT PÅ OMRÅDE '!L25+'[4]FORDELT PÅ OMRÅDE '!L26</f>
        <v>82.64</v>
      </c>
      <c r="G12" s="10">
        <f>+D12+C12+B12</f>
        <v>468.46</v>
      </c>
      <c r="H12" s="10">
        <f>+'[4]FORDELT PÅ OMRÅDE 3Q08'!G14+'[4]FORDELT PÅ OMRÅDE 3Q08'!G13</f>
        <v>80.603000000000023</v>
      </c>
    </row>
    <row r="13" spans="1:8" s="2" customFormat="1" ht="11.1" customHeight="1">
      <c r="A13" s="22" t="s">
        <v>146</v>
      </c>
      <c r="B13" s="10">
        <f>+'[4]FORDELT PÅ OMRÅDE '!F27</f>
        <v>243</v>
      </c>
      <c r="C13" s="11">
        <f>+'[4]FORDELT PÅ OMRÅDE '!I27</f>
        <v>201</v>
      </c>
      <c r="D13" s="11">
        <f>+'[4]FORDELT PÅ OMRÅDE '!J27</f>
        <v>-23</v>
      </c>
      <c r="E13" s="11">
        <f>+'[4]FORDELT PÅ OMRÅDE  30.09.09'!K27</f>
        <v>3</v>
      </c>
      <c r="F13" s="11">
        <f>+'[4]FORDELT PÅ OMRÅDE '!L27</f>
        <v>0</v>
      </c>
      <c r="G13" s="10">
        <f>+D13+C13+B13</f>
        <v>421</v>
      </c>
      <c r="H13" s="28">
        <f>+'[4]FORDELT PÅ OMRÅDE 3Q08'!G15</f>
        <v>-1.0541469999999997</v>
      </c>
    </row>
    <row r="14" spans="1:8" s="2" customFormat="1" ht="11.1" customHeight="1">
      <c r="A14" s="22" t="s">
        <v>154</v>
      </c>
      <c r="B14" s="10">
        <f>+'[4]FORDELT PÅ OMRÅDE  30.09.09'!F28</f>
        <v>9</v>
      </c>
      <c r="C14" s="11">
        <f>+'[4]FORDELT PÅ OMRÅDE  30.09.09'!I28+'[4]FORDELT PÅ OMRÅDE  30.09.09'!I29</f>
        <v>15</v>
      </c>
      <c r="D14" s="11">
        <f>+'[4]FORDELT PÅ OMRÅDE  30.09.09'!J28+'[4]FORDELT PÅ OMRÅDE  30.09.09'!J29</f>
        <v>23.799999999999997</v>
      </c>
      <c r="E14" s="11">
        <f>+'[4]FORDELT PÅ OMRÅDE  30.09.09'!K28+'[4]FORDELT PÅ OMRÅDE  30.09.09'!K29</f>
        <v>50.5</v>
      </c>
      <c r="F14" s="11">
        <f>+'[4]FORDELT PÅ OMRÅDE  30.09.09'!L28</f>
        <v>2.5802447859999997</v>
      </c>
      <c r="G14" s="10">
        <f>+'[4]FORDELT PÅ OMRÅDE  30.09.09'!G28</f>
        <v>47.8</v>
      </c>
      <c r="H14" s="28">
        <f>+'[4]FORDELT PÅ OMRÅDE 3Q08'!G18</f>
        <v>6.2485497860000008</v>
      </c>
    </row>
    <row r="15" spans="1:8" s="2" customFormat="1" ht="11.1" customHeight="1">
      <c r="A15" s="22" t="s">
        <v>155</v>
      </c>
      <c r="B15" s="11">
        <f>+'[4]FORDELT PÅ OMRÅDE  30.09.09'!G29</f>
        <v>0</v>
      </c>
      <c r="C15" s="11">
        <f>+'[4]FORDELT PÅ OMRÅDE  30.09.09'!I29</f>
        <v>0</v>
      </c>
      <c r="D15" s="11">
        <f>+'[4]FORDELT PÅ OMRÅDE  30.09.09'!J29</f>
        <v>0</v>
      </c>
      <c r="E15" s="11">
        <f>+'[4]FORDELT PÅ OMRÅDE  30.09.09'!K29</f>
        <v>0</v>
      </c>
      <c r="F15" s="11">
        <f>+'[4]FORDELT PÅ OMRÅDE  30.09.09'!L29</f>
        <v>-28.6</v>
      </c>
      <c r="G15" s="11">
        <v>0</v>
      </c>
      <c r="H15" s="28">
        <f>+'[4]FORDELT PÅ OMRÅDE 3Q08'!G20</f>
        <v>-7.7260000000000026</v>
      </c>
    </row>
    <row r="16" spans="1:8" s="2" customFormat="1" ht="13.5" customHeight="1">
      <c r="A16" s="29" t="s">
        <v>133</v>
      </c>
      <c r="B16" s="11">
        <f>+'[4]FORDELT PÅ OMRÅDE  30.09.09'!F32+'[4]FORDELT PÅ OMRÅDE  30.09.09'!F34</f>
        <v>0</v>
      </c>
      <c r="C16" s="12">
        <f>+'[4]FORDELT PÅ OMRÅDE  30.09.09'!G32+'[4]FORDELT PÅ OMRÅDE  30.09.09'!G34</f>
        <v>5.1369999999999996</v>
      </c>
      <c r="D16" s="11">
        <f>+'[4]FORDELT PÅ OMRÅDE  30.09.09'!H32+'[4]FORDELT PÅ OMRÅDE  30.09.09'!H34</f>
        <v>0</v>
      </c>
      <c r="E16" s="12">
        <f>+'[4]FORDELT PÅ OMRÅDE  30.09.09'!K32+'[4]FORDELT PÅ OMRÅDE  30.09.09'!K34</f>
        <v>18</v>
      </c>
      <c r="F16" s="12">
        <f>+'[4]FORDELT PÅ OMRÅDE  30.09.09'!L32+'[4]FORDELT PÅ OMRÅDE  30.09.09'!L34</f>
        <v>0.46</v>
      </c>
      <c r="G16" s="10">
        <f>+'[4]FORDELT PÅ OMRÅDE  30.09.09'!G32+'[4]FORDELT PÅ OMRÅDE  30.09.09'!G34</f>
        <v>5.1369999999999996</v>
      </c>
      <c r="H16" s="12">
        <f>+'[4]FORDELT PÅ OMRÅDE  30.09.09'!L32+'[4]FORDELT PÅ OMRÅDE  30.09.09'!L34</f>
        <v>0.46</v>
      </c>
    </row>
    <row r="17" spans="1:9" s="2" customFormat="1" ht="13.5" customHeight="1">
      <c r="A17" s="30" t="s">
        <v>134</v>
      </c>
      <c r="B17" s="9">
        <f>SUM(B7:B16)</f>
        <v>755.84999999999991</v>
      </c>
      <c r="C17" s="9">
        <f>SUM(C7:C16)</f>
        <v>708.96299999999997</v>
      </c>
      <c r="D17" s="9">
        <f>SUM(D7:D16)</f>
        <v>720.56</v>
      </c>
      <c r="E17" s="9">
        <f>SUM(E7:E16)</f>
        <v>792.3</v>
      </c>
      <c r="F17" s="9">
        <f>SUM(F7:F16)</f>
        <v>398.14824478599991</v>
      </c>
      <c r="G17" s="9">
        <f>SUM(G7:G16)+1</f>
        <v>2186.3730000000005</v>
      </c>
      <c r="H17" s="9">
        <f>SUM(H7:H16)</f>
        <v>709.71440278600016</v>
      </c>
    </row>
    <row r="18" spans="1:9" s="2" customFormat="1" ht="13.5" customHeight="1">
      <c r="A18" s="31" t="s">
        <v>90</v>
      </c>
      <c r="B18" s="12">
        <f>+'[4]FORDELT PÅ OMRÅDE '!F31-1</f>
        <v>948</v>
      </c>
      <c r="C18" s="32">
        <f>+'[4]FORDELT PÅ OMRÅDE '!I31</f>
        <v>1143</v>
      </c>
      <c r="D18" s="32">
        <f>+'[4]FORDELT PÅ OMRÅDE '!J31</f>
        <v>487.3</v>
      </c>
      <c r="E18" s="32">
        <f>+'[4]FORDELT PÅ OMRÅDE '!K31</f>
        <v>907</v>
      </c>
      <c r="F18" s="32">
        <f>+'[4]FORDELT PÅ OMRÅDE '!L31</f>
        <v>201</v>
      </c>
      <c r="G18" s="12">
        <f>+D18+C18+B18</f>
        <v>2578.3000000000002</v>
      </c>
      <c r="H18" s="12">
        <v>271</v>
      </c>
    </row>
    <row r="19" spans="1:9" s="5" customFormat="1" ht="13.5" customHeight="1">
      <c r="A19" s="33" t="s">
        <v>89</v>
      </c>
      <c r="B19" s="34">
        <f>SUM(B17:B18)</f>
        <v>1703.85</v>
      </c>
      <c r="C19" s="34">
        <f>+C17+C18</f>
        <v>1851.963</v>
      </c>
      <c r="D19" s="34">
        <f>+D17+D18</f>
        <v>1207.8599999999999</v>
      </c>
      <c r="E19" s="34">
        <f>+E17+E18</f>
        <v>1699.3</v>
      </c>
      <c r="F19" s="34">
        <f>+F17+F18</f>
        <v>599.14824478599985</v>
      </c>
      <c r="G19" s="34">
        <f>SUM(G17:G18)-1</f>
        <v>4763.6730000000007</v>
      </c>
      <c r="H19" s="34">
        <f>SUM(H17:H18)-1</f>
        <v>979.71440278600016</v>
      </c>
      <c r="I19" s="35"/>
    </row>
    <row r="20" spans="1:9" s="2" customFormat="1" ht="13.5" customHeight="1">
      <c r="A20" s="18" t="s">
        <v>135</v>
      </c>
      <c r="B20" s="9"/>
      <c r="C20" s="9"/>
      <c r="D20" s="9"/>
      <c r="E20" s="9"/>
      <c r="F20" s="9"/>
      <c r="G20" s="9"/>
      <c r="H20" s="9"/>
      <c r="I20" s="36"/>
    </row>
    <row r="21" spans="1:9" s="2" customFormat="1" ht="13.5" customHeight="1">
      <c r="A21" s="37" t="s">
        <v>134</v>
      </c>
      <c r="B21" s="10">
        <v>480</v>
      </c>
      <c r="C21" s="10">
        <f>+'[4]FORDELT PÅ OMRÅDE '!I36+'[4]FORDELT PÅ OMRÅDE '!I37</f>
        <v>156</v>
      </c>
      <c r="D21" s="10">
        <f>+'[4]FORDELT PÅ OMRÅDE '!J36+'[4]FORDELT PÅ OMRÅDE '!J37</f>
        <v>286.22797560079999</v>
      </c>
      <c r="E21" s="10">
        <f>+'[4]FORDELT PÅ OMRÅDE '!K36+'[4]FORDELT PÅ OMRÅDE '!K37</f>
        <v>469</v>
      </c>
      <c r="F21" s="10">
        <f>+'[4]FORDELT PÅ OMRÅDE '!L36+'[4]FORDELT PÅ OMRÅDE '!L37</f>
        <v>77</v>
      </c>
      <c r="G21" s="10">
        <f>+D21+C21+B21</f>
        <v>922.22797560079994</v>
      </c>
      <c r="H21" s="10">
        <v>151</v>
      </c>
      <c r="I21" s="36"/>
    </row>
    <row r="22" spans="1:9" s="2" customFormat="1" ht="13.5" customHeight="1">
      <c r="A22" s="38" t="s">
        <v>90</v>
      </c>
      <c r="B22" s="12">
        <f>+'[4]FORDELT PÅ OMRÅDE '!F38</f>
        <v>92.4</v>
      </c>
      <c r="C22" s="12">
        <f>+'[4]FORDELT PÅ OMRÅDE '!I38</f>
        <v>309.7</v>
      </c>
      <c r="D22" s="12">
        <f>+'[4]FORDELT PÅ OMRÅDE '!J38</f>
        <v>103.75893790000001</v>
      </c>
      <c r="E22" s="12">
        <f>+'[4]FORDELT PÅ OMRÅDE '!K38</f>
        <v>146</v>
      </c>
      <c r="F22" s="12">
        <f>+'[4]FORDELT PÅ OMRÅDE '!L38</f>
        <v>49</v>
      </c>
      <c r="G22" s="12">
        <f>+D22+C22+B22</f>
        <v>505.8589379</v>
      </c>
      <c r="H22" s="12">
        <v>64</v>
      </c>
      <c r="I22" s="36"/>
    </row>
    <row r="23" spans="1:9" s="5" customFormat="1" ht="13.5" customHeight="1">
      <c r="A23" s="33" t="s">
        <v>137</v>
      </c>
      <c r="B23" s="34">
        <f>SUM(B21:B22)</f>
        <v>572.4</v>
      </c>
      <c r="C23" s="34">
        <f>+C21+C22</f>
        <v>465.7</v>
      </c>
      <c r="D23" s="34">
        <f>+D21+D22</f>
        <v>389.98691350080003</v>
      </c>
      <c r="E23" s="34">
        <f>+E21+E22</f>
        <v>615</v>
      </c>
      <c r="F23" s="34">
        <f>+F21+F22</f>
        <v>126</v>
      </c>
      <c r="G23" s="34">
        <f>SUM(G21:G22)+1</f>
        <v>1429.0869135007999</v>
      </c>
      <c r="H23" s="34">
        <f>SUM(H21:H22)</f>
        <v>215</v>
      </c>
      <c r="I23" s="35"/>
    </row>
    <row r="24" spans="1:9" s="5" customFormat="1" ht="13.5" customHeight="1">
      <c r="A24" s="33" t="s">
        <v>160</v>
      </c>
      <c r="B24" s="34">
        <f>B19+B23+1</f>
        <v>2277.25</v>
      </c>
      <c r="C24" s="34">
        <f t="shared" ref="C24:H24" si="0">+C19+C23</f>
        <v>2317.663</v>
      </c>
      <c r="D24" s="34">
        <f t="shared" si="0"/>
        <v>1597.8469135007999</v>
      </c>
      <c r="E24" s="34">
        <f t="shared" si="0"/>
        <v>2314.3000000000002</v>
      </c>
      <c r="F24" s="34">
        <f t="shared" si="0"/>
        <v>725.14824478599985</v>
      </c>
      <c r="G24" s="34">
        <f t="shared" si="0"/>
        <v>6192.7599135008004</v>
      </c>
      <c r="H24" s="34">
        <f t="shared" si="0"/>
        <v>1194.7144027860002</v>
      </c>
    </row>
    <row r="25" spans="1:9" s="5" customFormat="1" ht="5.0999999999999996" customHeight="1">
      <c r="A25" s="39"/>
      <c r="B25" s="40"/>
      <c r="C25" s="40"/>
      <c r="D25" s="40"/>
      <c r="E25" s="40"/>
      <c r="F25" s="40"/>
      <c r="G25" s="40"/>
      <c r="H25" s="40"/>
    </row>
    <row r="26" spans="1:9" s="4" customFormat="1" ht="13.5" customHeight="1">
      <c r="A26" s="41" t="s">
        <v>136</v>
      </c>
      <c r="B26" s="42">
        <v>1080</v>
      </c>
      <c r="C26" s="42">
        <v>602</v>
      </c>
      <c r="D26" s="42">
        <v>930.64427111999998</v>
      </c>
      <c r="E26" s="42">
        <v>1014</v>
      </c>
      <c r="F26" s="42">
        <v>374</v>
      </c>
      <c r="G26" s="42">
        <f>+D26+C26+B26</f>
        <v>2612.6442711199998</v>
      </c>
      <c r="H26" s="42">
        <v>623</v>
      </c>
      <c r="I26" s="43"/>
    </row>
    <row r="27" spans="1:9" s="5" customFormat="1" ht="13.5" customHeight="1">
      <c r="A27" s="39"/>
      <c r="B27" s="40"/>
      <c r="C27" s="44"/>
      <c r="D27" s="45"/>
      <c r="E27" s="45"/>
      <c r="F27" s="45"/>
      <c r="G27" s="45"/>
      <c r="H27" s="45"/>
    </row>
    <row r="28" spans="1:9" s="2" customFormat="1" ht="12" customHeight="1">
      <c r="A28" s="46"/>
      <c r="B28" s="47"/>
      <c r="C28" s="48"/>
      <c r="D28" s="48"/>
      <c r="E28" s="48"/>
      <c r="F28" s="48"/>
      <c r="G28" s="49"/>
      <c r="H28" s="49"/>
    </row>
    <row r="29" spans="1:9" s="5" customFormat="1" ht="13.5" customHeight="1">
      <c r="A29" s="39"/>
      <c r="B29" s="40"/>
      <c r="C29" s="44"/>
      <c r="D29" s="45"/>
      <c r="E29" s="45"/>
      <c r="F29" s="45"/>
      <c r="G29" s="45"/>
      <c r="H29" s="45"/>
    </row>
    <row r="30" spans="1:9" s="5" customFormat="1" ht="13.5" customHeight="1">
      <c r="A30" s="39"/>
      <c r="B30" s="40"/>
      <c r="C30" s="44"/>
      <c r="D30" s="45"/>
      <c r="E30" s="45"/>
      <c r="F30" s="45"/>
      <c r="G30" s="45"/>
      <c r="H30" s="45"/>
    </row>
    <row r="31" spans="1:9" s="5" customFormat="1" ht="13.5" customHeight="1">
      <c r="A31" s="39"/>
      <c r="B31" s="40"/>
      <c r="C31" s="44"/>
      <c r="D31" s="45"/>
      <c r="E31" s="45"/>
      <c r="F31" s="45"/>
      <c r="G31" s="45"/>
      <c r="H31" s="45"/>
    </row>
    <row r="32" spans="1:9" s="5" customFormat="1" ht="13.5" customHeight="1">
      <c r="A32" s="39"/>
      <c r="B32" s="40"/>
      <c r="C32" s="44"/>
      <c r="D32" s="45"/>
      <c r="E32" s="45"/>
      <c r="F32" s="45"/>
      <c r="G32" s="45"/>
      <c r="H32" s="45"/>
    </row>
    <row r="33" spans="1:10" s="5" customFormat="1" ht="13.5" customHeight="1">
      <c r="A33" s="39"/>
      <c r="B33" s="40"/>
      <c r="C33" s="44"/>
      <c r="D33" s="45"/>
      <c r="E33" s="45"/>
      <c r="F33" s="45"/>
      <c r="G33" s="45"/>
      <c r="H33" s="45"/>
    </row>
    <row r="34" spans="1:10" s="5" customFormat="1" ht="13.5" customHeight="1">
      <c r="A34" s="39"/>
      <c r="B34" s="40"/>
      <c r="C34" s="44"/>
      <c r="D34" s="45"/>
      <c r="E34" s="45"/>
      <c r="F34" s="45"/>
      <c r="G34" s="45"/>
      <c r="H34" s="45"/>
    </row>
    <row r="35" spans="1:10" s="5" customFormat="1" ht="13.5" customHeight="1">
      <c r="A35" s="39"/>
      <c r="B35" s="40"/>
      <c r="C35" s="44"/>
      <c r="D35" s="45"/>
      <c r="E35" s="45"/>
      <c r="F35" s="45"/>
      <c r="G35" s="45"/>
      <c r="H35" s="45"/>
    </row>
    <row r="36" spans="1:10" s="5" customFormat="1" ht="13.5" customHeight="1">
      <c r="A36" s="39"/>
      <c r="B36" s="40"/>
      <c r="C36" s="44"/>
      <c r="D36" s="45"/>
      <c r="E36" s="45"/>
      <c r="F36" s="45"/>
      <c r="G36" s="45"/>
      <c r="H36" s="45"/>
    </row>
    <row r="37" spans="1:10" ht="22.5" customHeight="1">
      <c r="D37" s="3"/>
      <c r="E37" s="3"/>
      <c r="G37" s="3"/>
      <c r="J37" s="6"/>
    </row>
  </sheetData>
  <mergeCells count="1">
    <mergeCell ref="G3:H3"/>
  </mergeCells>
  <phoneticPr fontId="0" type="noConversion"/>
  <pageMargins left="0.78740157499999996" right="0.78740157499999996" top="0.984251969" bottom="0.984251969" header="0.5" footer="0.5"/>
  <pageSetup paperSize="9"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C12"/>
  <sheetViews>
    <sheetView showGridLines="0" zoomScale="140" zoomScaleNormal="140" workbookViewId="0"/>
  </sheetViews>
  <sheetFormatPr baseColWidth="10" defaultColWidth="11.42578125" defaultRowHeight="12.75"/>
  <cols>
    <col min="1" max="1" width="8" customWidth="1"/>
    <col min="2" max="2" width="77.85546875" customWidth="1"/>
    <col min="3" max="3" width="8" customWidth="1"/>
  </cols>
  <sheetData>
    <row r="1" spans="1:3">
      <c r="A1" s="1405"/>
      <c r="B1" s="1405"/>
      <c r="C1" s="1405"/>
    </row>
    <row r="8" spans="1:3">
      <c r="B8" s="1385"/>
    </row>
    <row r="9" spans="1:3" ht="26.25">
      <c r="B9" s="1386" t="s">
        <v>1370</v>
      </c>
    </row>
    <row r="10" spans="1:3">
      <c r="B10" s="1387"/>
    </row>
    <row r="11" spans="1:3" s="272" customFormat="1" ht="11.1" customHeight="1">
      <c r="A11" s="1379"/>
      <c r="B11" s="2102" t="s">
        <v>1410</v>
      </c>
      <c r="C11" s="273"/>
    </row>
    <row r="12" spans="1:3">
      <c r="B12" s="1409"/>
    </row>
  </sheetData>
  <pageMargins left="0.70866141732283472" right="0.70866141732283472" top="0.6692913385826772" bottom="0.39370078740157483" header="0.51181102362204722" footer="0.51181102362204722"/>
  <pageSetup paperSize="9" scale="94" fitToHeight="0" orientation="portrait" r:id="rId1"/>
  <headerFooter scaleWithDoc="0">
    <oddHeader>&amp;L&amp;8FACT BOOK DNB - 4Q15</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9"/>
  <sheetViews>
    <sheetView showGridLines="0" zoomScale="80" zoomScaleNormal="80" zoomScaleSheetLayoutView="40" workbookViewId="0">
      <pane xSplit="1" ySplit="3" topLeftCell="B4" activePane="bottomRight" state="frozen"/>
      <selection pane="topRight"/>
      <selection pane="bottomLeft"/>
      <selection pane="bottomRight" activeCell="B4" sqref="B4"/>
    </sheetView>
  </sheetViews>
  <sheetFormatPr baseColWidth="10" defaultColWidth="9.140625" defaultRowHeight="14.25"/>
  <cols>
    <col min="1" max="1" width="100.28515625" style="2148" customWidth="1"/>
    <col min="2" max="14" width="42.85546875" style="2159" customWidth="1"/>
    <col min="15" max="15" width="15.5703125" style="2147" customWidth="1"/>
    <col min="16" max="16384" width="9.140625" style="2147"/>
  </cols>
  <sheetData>
    <row r="1" spans="1:14" s="2148" customFormat="1" ht="50.25" customHeight="1">
      <c r="A1" s="2511" t="s">
        <v>2014</v>
      </c>
      <c r="B1" s="2157"/>
      <c r="C1" s="2158"/>
      <c r="D1" s="2158"/>
      <c r="E1" s="2158"/>
      <c r="F1" s="2158"/>
      <c r="G1" s="2158"/>
      <c r="H1" s="2158"/>
      <c r="I1" s="2158"/>
      <c r="J1" s="2158"/>
      <c r="K1" s="2158"/>
      <c r="L1" s="2158"/>
      <c r="M1" s="2158"/>
      <c r="N1" s="2158"/>
    </row>
    <row r="2" spans="1:14" s="2161" customFormat="1" ht="34.5" customHeight="1">
      <c r="A2" s="2160"/>
      <c r="B2" s="2732" t="s">
        <v>1622</v>
      </c>
      <c r="C2" s="2731" t="s">
        <v>1379</v>
      </c>
      <c r="D2" s="2731"/>
      <c r="E2" s="2731"/>
      <c r="F2" s="2734" t="s">
        <v>1486</v>
      </c>
      <c r="G2" s="2735"/>
      <c r="H2" s="2735"/>
      <c r="I2" s="2735"/>
      <c r="J2" s="2736"/>
      <c r="K2" s="2731" t="s">
        <v>1621</v>
      </c>
      <c r="L2" s="2731"/>
      <c r="M2" s="2731"/>
      <c r="N2" s="2731"/>
    </row>
    <row r="3" spans="1:14" ht="19.5">
      <c r="A3" s="2150"/>
      <c r="B3" s="2733"/>
      <c r="C3" s="2217" t="s">
        <v>1620</v>
      </c>
      <c r="D3" s="2217" t="s">
        <v>1619</v>
      </c>
      <c r="E3" s="2217" t="s">
        <v>1618</v>
      </c>
      <c r="F3" s="2217" t="s">
        <v>1617</v>
      </c>
      <c r="G3" s="2217" t="s">
        <v>1616</v>
      </c>
      <c r="H3" s="2217" t="s">
        <v>1615</v>
      </c>
      <c r="I3" s="2217" t="s">
        <v>1730</v>
      </c>
      <c r="J3" s="2217" t="s">
        <v>1730</v>
      </c>
      <c r="K3" s="2217" t="s">
        <v>1614</v>
      </c>
      <c r="L3" s="2217" t="s">
        <v>1614</v>
      </c>
      <c r="M3" s="2217" t="s">
        <v>1614</v>
      </c>
      <c r="N3" s="2217" t="s">
        <v>1613</v>
      </c>
    </row>
    <row r="4" spans="1:14" ht="18.75">
      <c r="A4" s="2225" t="s">
        <v>1612</v>
      </c>
      <c r="B4" s="2220" t="s">
        <v>194</v>
      </c>
      <c r="C4" s="2218" t="s">
        <v>1611</v>
      </c>
      <c r="D4" s="2218" t="s">
        <v>1611</v>
      </c>
      <c r="E4" s="2218" t="s">
        <v>1611</v>
      </c>
      <c r="F4" s="2218" t="s">
        <v>1611</v>
      </c>
      <c r="G4" s="2218" t="s">
        <v>1611</v>
      </c>
      <c r="H4" s="2218" t="s">
        <v>1611</v>
      </c>
      <c r="I4" s="2218" t="s">
        <v>1611</v>
      </c>
      <c r="J4" s="2218" t="s">
        <v>1611</v>
      </c>
      <c r="K4" s="2218" t="s">
        <v>1611</v>
      </c>
      <c r="L4" s="2218" t="s">
        <v>1611</v>
      </c>
      <c r="M4" s="2218" t="s">
        <v>1611</v>
      </c>
      <c r="N4" s="2218" t="s">
        <v>1611</v>
      </c>
    </row>
    <row r="5" spans="1:14" ht="37.5">
      <c r="A5" s="2238" t="s">
        <v>1610</v>
      </c>
      <c r="B5" s="2220" t="s">
        <v>1609</v>
      </c>
      <c r="C5" s="2218" t="s">
        <v>1608</v>
      </c>
      <c r="D5" s="2218" t="s">
        <v>1607</v>
      </c>
      <c r="E5" s="2218" t="s">
        <v>1606</v>
      </c>
      <c r="F5" s="2218" t="s">
        <v>1605</v>
      </c>
      <c r="G5" s="2218" t="s">
        <v>1604</v>
      </c>
      <c r="H5" s="2218" t="s">
        <v>1603</v>
      </c>
      <c r="I5" s="2218" t="s">
        <v>1731</v>
      </c>
      <c r="J5" s="2218" t="s">
        <v>1732</v>
      </c>
      <c r="K5" s="2218" t="s">
        <v>1602</v>
      </c>
      <c r="L5" s="2218" t="s">
        <v>1601</v>
      </c>
      <c r="M5" s="2218" t="s">
        <v>1600</v>
      </c>
      <c r="N5" s="2218" t="s">
        <v>1493</v>
      </c>
    </row>
    <row r="6" spans="1:14" ht="21.75">
      <c r="A6" s="2225" t="s">
        <v>1599</v>
      </c>
      <c r="B6" s="2220" t="s">
        <v>1598</v>
      </c>
      <c r="C6" s="2218" t="s">
        <v>1595</v>
      </c>
      <c r="D6" s="2226" t="s">
        <v>1597</v>
      </c>
      <c r="E6" s="2226" t="s">
        <v>1597</v>
      </c>
      <c r="F6" s="2218" t="s">
        <v>1596</v>
      </c>
      <c r="G6" s="2218" t="s">
        <v>1596</v>
      </c>
      <c r="H6" s="2218" t="s">
        <v>1596</v>
      </c>
      <c r="I6" s="2218" t="s">
        <v>1596</v>
      </c>
      <c r="J6" s="2218" t="s">
        <v>1596</v>
      </c>
      <c r="K6" s="2218" t="s">
        <v>1596</v>
      </c>
      <c r="L6" s="2218" t="s">
        <v>1596</v>
      </c>
      <c r="M6" s="2218" t="s">
        <v>1596</v>
      </c>
      <c r="N6" s="2218" t="s">
        <v>1595</v>
      </c>
    </row>
    <row r="7" spans="1:14" ht="19.5">
      <c r="A7" s="2227" t="s">
        <v>1594</v>
      </c>
      <c r="B7" s="2220"/>
      <c r="C7" s="2218"/>
      <c r="D7" s="2218"/>
      <c r="E7" s="2218"/>
      <c r="F7" s="2218"/>
      <c r="G7" s="2218"/>
      <c r="H7" s="2218"/>
      <c r="I7" s="2218"/>
      <c r="J7" s="2218"/>
      <c r="K7" s="2218"/>
      <c r="L7" s="2218"/>
      <c r="M7" s="2218"/>
      <c r="N7" s="2218"/>
    </row>
    <row r="8" spans="1:14" ht="18.75">
      <c r="A8" s="2225" t="s">
        <v>1593</v>
      </c>
      <c r="B8" s="2220" t="s">
        <v>1591</v>
      </c>
      <c r="C8" s="2218" t="s">
        <v>1487</v>
      </c>
      <c r="D8" s="2218" t="s">
        <v>1487</v>
      </c>
      <c r="E8" s="2218" t="s">
        <v>1487</v>
      </c>
      <c r="F8" s="2218" t="s">
        <v>1590</v>
      </c>
      <c r="G8" s="2218" t="s">
        <v>1590</v>
      </c>
      <c r="H8" s="2218" t="s">
        <v>1590</v>
      </c>
      <c r="I8" s="2218" t="s">
        <v>1590</v>
      </c>
      <c r="J8" s="2218" t="s">
        <v>1590</v>
      </c>
      <c r="K8" s="2218" t="s">
        <v>1590</v>
      </c>
      <c r="L8" s="2218" t="s">
        <v>1590</v>
      </c>
      <c r="M8" s="2218" t="s">
        <v>1590</v>
      </c>
      <c r="N8" s="2218" t="s">
        <v>1590</v>
      </c>
    </row>
    <row r="9" spans="1:14" ht="18.75">
      <c r="A9" s="2225" t="s">
        <v>1592</v>
      </c>
      <c r="B9" s="2220" t="s">
        <v>1591</v>
      </c>
      <c r="C9" s="2218" t="s">
        <v>1590</v>
      </c>
      <c r="D9" s="2218" t="s">
        <v>1487</v>
      </c>
      <c r="E9" s="2218" t="s">
        <v>1487</v>
      </c>
      <c r="F9" s="2218" t="s">
        <v>1590</v>
      </c>
      <c r="G9" s="2218" t="s">
        <v>1590</v>
      </c>
      <c r="H9" s="2218" t="s">
        <v>1590</v>
      </c>
      <c r="I9" s="2218" t="s">
        <v>1590</v>
      </c>
      <c r="J9" s="2218" t="s">
        <v>1590</v>
      </c>
      <c r="K9" s="2218" t="s">
        <v>1590</v>
      </c>
      <c r="L9" s="2218" t="s">
        <v>1590</v>
      </c>
      <c r="M9" s="2218" t="s">
        <v>1590</v>
      </c>
      <c r="N9" s="2218" t="s">
        <v>1590</v>
      </c>
    </row>
    <row r="10" spans="1:14" ht="18.75">
      <c r="A10" s="2225" t="s">
        <v>1589</v>
      </c>
      <c r="B10" s="2220" t="s">
        <v>1587</v>
      </c>
      <c r="C10" s="2218" t="s">
        <v>1587</v>
      </c>
      <c r="D10" s="2220" t="s">
        <v>1588</v>
      </c>
      <c r="E10" s="2220" t="s">
        <v>1588</v>
      </c>
      <c r="F10" s="2218" t="s">
        <v>1587</v>
      </c>
      <c r="G10" s="2218" t="s">
        <v>1587</v>
      </c>
      <c r="H10" s="2218" t="s">
        <v>1587</v>
      </c>
      <c r="I10" s="2218" t="s">
        <v>1587</v>
      </c>
      <c r="J10" s="2218" t="s">
        <v>1587</v>
      </c>
      <c r="K10" s="2218" t="s">
        <v>1587</v>
      </c>
      <c r="L10" s="2218" t="s">
        <v>1587</v>
      </c>
      <c r="M10" s="2218" t="s">
        <v>1587</v>
      </c>
      <c r="N10" s="2218" t="s">
        <v>1587</v>
      </c>
    </row>
    <row r="11" spans="1:14" ht="18.75">
      <c r="A11" s="2225" t="s">
        <v>1586</v>
      </c>
      <c r="B11" s="2220" t="s">
        <v>1585</v>
      </c>
      <c r="C11" s="2218" t="s">
        <v>1584</v>
      </c>
      <c r="D11" s="2218" t="s">
        <v>1583</v>
      </c>
      <c r="E11" s="2218" t="s">
        <v>1583</v>
      </c>
      <c r="F11" s="2218" t="s">
        <v>1582</v>
      </c>
      <c r="G11" s="2218" t="s">
        <v>1582</v>
      </c>
      <c r="H11" s="2218" t="s">
        <v>1582</v>
      </c>
      <c r="I11" s="2218" t="s">
        <v>1582</v>
      </c>
      <c r="J11" s="2218" t="s">
        <v>1582</v>
      </c>
      <c r="K11" s="2218" t="s">
        <v>1582</v>
      </c>
      <c r="L11" s="2218" t="s">
        <v>1582</v>
      </c>
      <c r="M11" s="2218" t="s">
        <v>1582</v>
      </c>
      <c r="N11" s="2218" t="s">
        <v>1582</v>
      </c>
    </row>
    <row r="12" spans="1:14" ht="37.5">
      <c r="A12" s="2238" t="s">
        <v>2015</v>
      </c>
      <c r="B12" s="2219">
        <v>38865.506229999999</v>
      </c>
      <c r="C12" s="2219">
        <v>4561.2385000000004</v>
      </c>
      <c r="D12" s="2219">
        <v>2150</v>
      </c>
      <c r="E12" s="2219">
        <v>5903</v>
      </c>
      <c r="F12" s="2219">
        <v>7202.3879999999999</v>
      </c>
      <c r="G12" s="2219">
        <v>7202.3879999999999</v>
      </c>
      <c r="H12" s="2219">
        <v>1250</v>
      </c>
      <c r="I12" s="2219">
        <v>3137.3102699999999</v>
      </c>
      <c r="J12" s="2219">
        <v>1045.77009</v>
      </c>
      <c r="K12" s="2219">
        <v>1891.5162500000001</v>
      </c>
      <c r="L12" s="2219">
        <v>1759.5500000000002</v>
      </c>
      <c r="M12" s="2219">
        <v>1319.6624999999999</v>
      </c>
      <c r="N12" s="2219">
        <v>730.83150000000001</v>
      </c>
    </row>
    <row r="13" spans="1:14" ht="37.5">
      <c r="A13" s="2238" t="s">
        <v>1581</v>
      </c>
      <c r="B13" s="2220" t="s">
        <v>1481</v>
      </c>
      <c r="C13" s="2218" t="s">
        <v>1580</v>
      </c>
      <c r="D13" s="2218" t="s">
        <v>1579</v>
      </c>
      <c r="E13" s="2219" t="s">
        <v>1578</v>
      </c>
      <c r="F13" s="2218" t="s">
        <v>1577</v>
      </c>
      <c r="G13" s="2218" t="s">
        <v>1576</v>
      </c>
      <c r="H13" s="2220">
        <v>1250</v>
      </c>
      <c r="I13" s="2220" t="s">
        <v>1733</v>
      </c>
      <c r="J13" s="2220" t="s">
        <v>1734</v>
      </c>
      <c r="K13" s="2218" t="s">
        <v>1575</v>
      </c>
      <c r="L13" s="2218" t="s">
        <v>1574</v>
      </c>
      <c r="M13" s="2218" t="s">
        <v>1573</v>
      </c>
      <c r="N13" s="2218" t="s">
        <v>1572</v>
      </c>
    </row>
    <row r="14" spans="1:14" ht="18.75">
      <c r="A14" s="2225" t="s">
        <v>1571</v>
      </c>
      <c r="B14" s="2220" t="s">
        <v>1570</v>
      </c>
      <c r="C14" s="2220">
        <v>100</v>
      </c>
      <c r="D14" s="2220">
        <v>100</v>
      </c>
      <c r="E14" s="2220">
        <v>100</v>
      </c>
      <c r="F14" s="2218" t="s">
        <v>1569</v>
      </c>
      <c r="G14" s="2220" t="s">
        <v>1568</v>
      </c>
      <c r="H14" s="2220">
        <v>100</v>
      </c>
      <c r="I14" s="2220">
        <v>100</v>
      </c>
      <c r="J14" s="2220">
        <v>100</v>
      </c>
      <c r="K14" s="2220" t="s">
        <v>1567</v>
      </c>
      <c r="L14" s="2220">
        <v>100</v>
      </c>
      <c r="M14" s="2220">
        <v>100</v>
      </c>
      <c r="N14" s="2220"/>
    </row>
    <row r="15" spans="1:14" ht="18.75">
      <c r="A15" s="2225" t="s">
        <v>1566</v>
      </c>
      <c r="B15" s="2220" t="s">
        <v>1481</v>
      </c>
      <c r="C15" s="2220">
        <v>100</v>
      </c>
      <c r="D15" s="2220">
        <v>100</v>
      </c>
      <c r="E15" s="2220">
        <v>100</v>
      </c>
      <c r="F15" s="2218" t="s">
        <v>1565</v>
      </c>
      <c r="G15" s="2218" t="s">
        <v>1565</v>
      </c>
      <c r="H15" s="2218" t="s">
        <v>1565</v>
      </c>
      <c r="I15" s="2218" t="s">
        <v>1565</v>
      </c>
      <c r="J15" s="2218"/>
      <c r="K15" s="2220">
        <v>100</v>
      </c>
      <c r="L15" s="2220">
        <v>100</v>
      </c>
      <c r="M15" s="2220">
        <v>100</v>
      </c>
      <c r="N15" s="2220">
        <v>100</v>
      </c>
    </row>
    <row r="16" spans="1:14" ht="37.5">
      <c r="A16" s="2225" t="s">
        <v>1564</v>
      </c>
      <c r="B16" s="2220" t="s">
        <v>1563</v>
      </c>
      <c r="C16" s="2221" t="s">
        <v>1562</v>
      </c>
      <c r="D16" s="2221" t="s">
        <v>836</v>
      </c>
      <c r="E16" s="2221" t="s">
        <v>836</v>
      </c>
      <c r="F16" s="2221" t="s">
        <v>1562</v>
      </c>
      <c r="G16" s="2221" t="s">
        <v>1562</v>
      </c>
      <c r="H16" s="2221" t="s">
        <v>1561</v>
      </c>
      <c r="I16" s="2221" t="s">
        <v>1562</v>
      </c>
      <c r="J16" s="2221" t="s">
        <v>1562</v>
      </c>
      <c r="K16" s="2221" t="s">
        <v>1560</v>
      </c>
      <c r="L16" s="2221" t="s">
        <v>1560</v>
      </c>
      <c r="M16" s="2221" t="s">
        <v>1560</v>
      </c>
      <c r="N16" s="2218"/>
    </row>
    <row r="17" spans="1:14" ht="18.75">
      <c r="A17" s="2225" t="s">
        <v>1559</v>
      </c>
      <c r="B17" s="2220" t="s">
        <v>1481</v>
      </c>
      <c r="C17" s="2222">
        <v>39113</v>
      </c>
      <c r="D17" s="2222">
        <v>42061</v>
      </c>
      <c r="E17" s="2222">
        <v>42089</v>
      </c>
      <c r="F17" s="2222">
        <v>40976</v>
      </c>
      <c r="G17" s="2222">
        <v>41543</v>
      </c>
      <c r="H17" s="2222">
        <v>41443</v>
      </c>
      <c r="I17" s="2222" t="s">
        <v>1735</v>
      </c>
      <c r="J17" s="2222" t="s">
        <v>1735</v>
      </c>
      <c r="K17" s="2222">
        <v>31369</v>
      </c>
      <c r="L17" s="2222">
        <v>31652</v>
      </c>
      <c r="M17" s="2222">
        <v>31645</v>
      </c>
      <c r="N17" s="2222">
        <v>36216</v>
      </c>
    </row>
    <row r="18" spans="1:14" ht="18.75">
      <c r="A18" s="2225" t="s">
        <v>1558</v>
      </c>
      <c r="B18" s="2220" t="s">
        <v>1481</v>
      </c>
      <c r="C18" s="2218" t="s">
        <v>1556</v>
      </c>
      <c r="D18" s="2218" t="s">
        <v>1556</v>
      </c>
      <c r="E18" s="2218" t="s">
        <v>1556</v>
      </c>
      <c r="F18" s="2218" t="s">
        <v>1557</v>
      </c>
      <c r="G18" s="2218" t="s">
        <v>1557</v>
      </c>
      <c r="H18" s="2218" t="s">
        <v>1557</v>
      </c>
      <c r="I18" s="2218" t="s">
        <v>1557</v>
      </c>
      <c r="J18" s="2218" t="s">
        <v>1557</v>
      </c>
      <c r="K18" s="2218" t="s">
        <v>1556</v>
      </c>
      <c r="L18" s="2218" t="s">
        <v>1556</v>
      </c>
      <c r="M18" s="2218" t="s">
        <v>1556</v>
      </c>
      <c r="N18" s="2218" t="s">
        <v>1556</v>
      </c>
    </row>
    <row r="19" spans="1:14" ht="37.5">
      <c r="A19" s="2225" t="s">
        <v>1555</v>
      </c>
      <c r="B19" s="2220" t="s">
        <v>1481</v>
      </c>
      <c r="C19" s="2228" t="s">
        <v>1493</v>
      </c>
      <c r="D19" s="2228" t="s">
        <v>1493</v>
      </c>
      <c r="E19" s="2228" t="s">
        <v>1493</v>
      </c>
      <c r="F19" s="2222">
        <v>44628</v>
      </c>
      <c r="G19" s="2222">
        <v>45195</v>
      </c>
      <c r="H19" s="2222">
        <v>45095</v>
      </c>
      <c r="I19" s="2222" t="s">
        <v>1736</v>
      </c>
      <c r="J19" s="2229" t="s">
        <v>1737</v>
      </c>
      <c r="K19" s="2218"/>
      <c r="L19" s="2218"/>
      <c r="M19" s="2218"/>
      <c r="N19" s="2218"/>
    </row>
    <row r="20" spans="1:14" ht="18.75">
      <c r="A20" s="2225" t="s">
        <v>1554</v>
      </c>
      <c r="B20" s="2220" t="s">
        <v>1484</v>
      </c>
      <c r="C20" s="2220" t="s">
        <v>1483</v>
      </c>
      <c r="D20" s="2220" t="s">
        <v>1483</v>
      </c>
      <c r="E20" s="2220" t="s">
        <v>1483</v>
      </c>
      <c r="F20" s="2220" t="s">
        <v>1483</v>
      </c>
      <c r="G20" s="2220" t="s">
        <v>1483</v>
      </c>
      <c r="H20" s="2220" t="s">
        <v>1483</v>
      </c>
      <c r="I20" s="2220" t="s">
        <v>1483</v>
      </c>
      <c r="J20" s="2220" t="s">
        <v>1483</v>
      </c>
      <c r="K20" s="2220" t="s">
        <v>1483</v>
      </c>
      <c r="L20" s="2220" t="s">
        <v>1483</v>
      </c>
      <c r="M20" s="2220" t="s">
        <v>1483</v>
      </c>
      <c r="N20" s="2220" t="s">
        <v>1483</v>
      </c>
    </row>
    <row r="21" spans="1:14" ht="37.5">
      <c r="A21" s="2225" t="s">
        <v>1553</v>
      </c>
      <c r="B21" s="2220" t="s">
        <v>1481</v>
      </c>
      <c r="C21" s="2224" t="s">
        <v>1552</v>
      </c>
      <c r="D21" s="2230" t="s">
        <v>1551</v>
      </c>
      <c r="E21" s="2230" t="s">
        <v>1550</v>
      </c>
      <c r="F21" s="2231" t="s">
        <v>1549</v>
      </c>
      <c r="G21" s="2231" t="s">
        <v>1548</v>
      </c>
      <c r="H21" s="2223" t="s">
        <v>1547</v>
      </c>
      <c r="I21" s="2222" t="s">
        <v>1738</v>
      </c>
      <c r="J21" s="2222" t="s">
        <v>1738</v>
      </c>
      <c r="K21" s="2232" t="s">
        <v>1546</v>
      </c>
      <c r="L21" s="2232" t="s">
        <v>1545</v>
      </c>
      <c r="M21" s="2232" t="s">
        <v>1544</v>
      </c>
      <c r="N21" s="2220" t="s">
        <v>1543</v>
      </c>
    </row>
    <row r="22" spans="1:14" ht="59.25">
      <c r="A22" s="2225" t="s">
        <v>1542</v>
      </c>
      <c r="B22" s="2220" t="s">
        <v>1481</v>
      </c>
      <c r="C22" s="2224" t="s">
        <v>1540</v>
      </c>
      <c r="D22" s="2224" t="s">
        <v>1541</v>
      </c>
      <c r="E22" s="2224" t="s">
        <v>1541</v>
      </c>
      <c r="F22" s="2224" t="s">
        <v>1481</v>
      </c>
      <c r="G22" s="2224" t="s">
        <v>1481</v>
      </c>
      <c r="H22" s="2223" t="s">
        <v>1539</v>
      </c>
      <c r="I22" s="2224" t="s">
        <v>1481</v>
      </c>
      <c r="J22" s="2224" t="s">
        <v>1481</v>
      </c>
      <c r="K22" s="2224" t="s">
        <v>1538</v>
      </c>
      <c r="L22" s="2224" t="s">
        <v>1538</v>
      </c>
      <c r="M22" s="2224" t="s">
        <v>1538</v>
      </c>
      <c r="N22" s="2224" t="s">
        <v>1537</v>
      </c>
    </row>
    <row r="23" spans="1:14" ht="19.5">
      <c r="A23" s="2227" t="s">
        <v>1536</v>
      </c>
      <c r="B23" s="2220"/>
      <c r="C23" s="2220"/>
      <c r="D23" s="2220"/>
      <c r="E23" s="2220"/>
      <c r="F23" s="2220"/>
      <c r="G23" s="2220"/>
      <c r="H23" s="2220"/>
      <c r="I23" s="2220"/>
      <c r="J23" s="2220"/>
      <c r="K23" s="2220"/>
      <c r="L23" s="2220"/>
      <c r="M23" s="2220"/>
      <c r="N23" s="2220"/>
    </row>
    <row r="24" spans="1:14" ht="18.75">
      <c r="A24" s="2225" t="s">
        <v>1535</v>
      </c>
      <c r="B24" s="2220" t="s">
        <v>1533</v>
      </c>
      <c r="C24" s="2233" t="s">
        <v>1534</v>
      </c>
      <c r="D24" s="2220" t="s">
        <v>1533</v>
      </c>
      <c r="E24" s="2220" t="s">
        <v>1532</v>
      </c>
      <c r="F24" s="2220" t="s">
        <v>1532</v>
      </c>
      <c r="G24" s="2220" t="s">
        <v>1532</v>
      </c>
      <c r="H24" s="2220" t="s">
        <v>1533</v>
      </c>
      <c r="I24" s="2220" t="s">
        <v>1533</v>
      </c>
      <c r="J24" s="2220" t="s">
        <v>1532</v>
      </c>
      <c r="K24" s="2220" t="s">
        <v>1533</v>
      </c>
      <c r="L24" s="2220" t="s">
        <v>1533</v>
      </c>
      <c r="M24" s="2220" t="s">
        <v>1533</v>
      </c>
      <c r="N24" s="2220" t="s">
        <v>1532</v>
      </c>
    </row>
    <row r="25" spans="1:14" ht="56.25">
      <c r="A25" s="2225" t="s">
        <v>1531</v>
      </c>
      <c r="B25" s="2220" t="s">
        <v>1481</v>
      </c>
      <c r="C25" s="2224" t="s">
        <v>1530</v>
      </c>
      <c r="D25" s="2224" t="s">
        <v>1529</v>
      </c>
      <c r="E25" s="2224" t="s">
        <v>1528</v>
      </c>
      <c r="F25" s="2224" t="s">
        <v>1527</v>
      </c>
      <c r="G25" s="2234" t="s">
        <v>1526</v>
      </c>
      <c r="H25" s="2224" t="s">
        <v>1525</v>
      </c>
      <c r="I25" s="2235" t="s">
        <v>1739</v>
      </c>
      <c r="J25" s="2235" t="s">
        <v>1740</v>
      </c>
      <c r="K25" s="2220" t="s">
        <v>1647</v>
      </c>
      <c r="L25" s="2220" t="s">
        <v>1524</v>
      </c>
      <c r="M25" s="2220" t="s">
        <v>1648</v>
      </c>
      <c r="N25" s="2236" t="s">
        <v>1523</v>
      </c>
    </row>
    <row r="26" spans="1:14" ht="18.75">
      <c r="A26" s="2225" t="s">
        <v>1522</v>
      </c>
      <c r="B26" s="2220" t="s">
        <v>1483</v>
      </c>
      <c r="C26" s="2220" t="s">
        <v>1484</v>
      </c>
      <c r="D26" s="2220" t="s">
        <v>1484</v>
      </c>
      <c r="E26" s="2220" t="s">
        <v>1484</v>
      </c>
      <c r="F26" s="2220" t="s">
        <v>1484</v>
      </c>
      <c r="G26" s="2220" t="s">
        <v>1484</v>
      </c>
      <c r="H26" s="2220" t="s">
        <v>1484</v>
      </c>
      <c r="I26" s="2220" t="s">
        <v>1484</v>
      </c>
      <c r="J26" s="2220" t="s">
        <v>1484</v>
      </c>
      <c r="K26" s="2220" t="s">
        <v>1484</v>
      </c>
      <c r="L26" s="2220" t="s">
        <v>1484</v>
      </c>
      <c r="M26" s="2220" t="s">
        <v>1484</v>
      </c>
      <c r="N26" s="2220" t="s">
        <v>1483</v>
      </c>
    </row>
    <row r="27" spans="1:14" ht="37.5">
      <c r="A27" s="2238" t="s">
        <v>1521</v>
      </c>
      <c r="B27" s="2220" t="s">
        <v>1519</v>
      </c>
      <c r="C27" s="2224" t="s">
        <v>1518</v>
      </c>
      <c r="D27" s="2224" t="s">
        <v>1517</v>
      </c>
      <c r="E27" s="2224" t="s">
        <v>1517</v>
      </c>
      <c r="F27" s="2220" t="s">
        <v>1516</v>
      </c>
      <c r="G27" s="2220" t="s">
        <v>1516</v>
      </c>
      <c r="H27" s="2220" t="s">
        <v>1516</v>
      </c>
      <c r="I27" s="2220" t="s">
        <v>1516</v>
      </c>
      <c r="J27" s="2220" t="s">
        <v>1516</v>
      </c>
      <c r="K27" s="2220" t="s">
        <v>1515</v>
      </c>
      <c r="L27" s="2220" t="s">
        <v>1515</v>
      </c>
      <c r="M27" s="2220" t="s">
        <v>1515</v>
      </c>
      <c r="N27" s="2220" t="s">
        <v>1515</v>
      </c>
    </row>
    <row r="28" spans="1:14" ht="37.5">
      <c r="A28" s="2238" t="s">
        <v>1520</v>
      </c>
      <c r="B28" s="2220" t="s">
        <v>1519</v>
      </c>
      <c r="C28" s="2224" t="s">
        <v>1518</v>
      </c>
      <c r="D28" s="2224" t="s">
        <v>1517</v>
      </c>
      <c r="E28" s="2224" t="s">
        <v>1517</v>
      </c>
      <c r="F28" s="2220" t="s">
        <v>1516</v>
      </c>
      <c r="G28" s="2220" t="s">
        <v>1516</v>
      </c>
      <c r="H28" s="2220" t="s">
        <v>1516</v>
      </c>
      <c r="I28" s="2220" t="s">
        <v>1516</v>
      </c>
      <c r="J28" s="2220" t="s">
        <v>1516</v>
      </c>
      <c r="K28" s="2220" t="s">
        <v>1515</v>
      </c>
      <c r="L28" s="2220" t="s">
        <v>1515</v>
      </c>
      <c r="M28" s="2220" t="s">
        <v>1515</v>
      </c>
      <c r="N28" s="2220" t="s">
        <v>1515</v>
      </c>
    </row>
    <row r="29" spans="1:14" ht="21.75">
      <c r="A29" s="2225" t="s">
        <v>1514</v>
      </c>
      <c r="B29" s="2220" t="s">
        <v>1481</v>
      </c>
      <c r="C29" s="2220" t="s">
        <v>1483</v>
      </c>
      <c r="D29" s="2220" t="s">
        <v>1484</v>
      </c>
      <c r="E29" s="2220" t="s">
        <v>1484</v>
      </c>
      <c r="F29" s="2220" t="s">
        <v>1484</v>
      </c>
      <c r="G29" s="2220" t="s">
        <v>1484</v>
      </c>
      <c r="H29" s="2220" t="s">
        <v>1484</v>
      </c>
      <c r="I29" s="2220" t="s">
        <v>1484</v>
      </c>
      <c r="J29" s="2220" t="s">
        <v>1484</v>
      </c>
      <c r="K29" s="2220" t="s">
        <v>1484</v>
      </c>
      <c r="L29" s="2220" t="s">
        <v>1484</v>
      </c>
      <c r="M29" s="2220" t="s">
        <v>1484</v>
      </c>
      <c r="N29" s="2220" t="s">
        <v>1513</v>
      </c>
    </row>
    <row r="30" spans="1:14" ht="21.75">
      <c r="A30" s="2225" t="s">
        <v>1512</v>
      </c>
      <c r="B30" s="2220" t="s">
        <v>1511</v>
      </c>
      <c r="C30" s="2220" t="s">
        <v>1511</v>
      </c>
      <c r="D30" s="2220" t="s">
        <v>1511</v>
      </c>
      <c r="E30" s="2220" t="s">
        <v>1511</v>
      </c>
      <c r="F30" s="2220" t="s">
        <v>1510</v>
      </c>
      <c r="G30" s="2220" t="s">
        <v>1510</v>
      </c>
      <c r="H30" s="2220" t="s">
        <v>1510</v>
      </c>
      <c r="I30" s="2220" t="s">
        <v>1510</v>
      </c>
      <c r="J30" s="2220" t="s">
        <v>1510</v>
      </c>
      <c r="K30" s="2220" t="s">
        <v>1509</v>
      </c>
      <c r="L30" s="2220" t="s">
        <v>1509</v>
      </c>
      <c r="M30" s="2220" t="s">
        <v>1509</v>
      </c>
      <c r="N30" s="2220" t="s">
        <v>1509</v>
      </c>
    </row>
    <row r="31" spans="1:14" ht="19.5">
      <c r="A31" s="2227" t="s">
        <v>1508</v>
      </c>
      <c r="B31" s="2220"/>
      <c r="C31" s="2220"/>
      <c r="D31" s="2220"/>
      <c r="E31" s="2220"/>
      <c r="F31" s="2220"/>
      <c r="G31" s="2220"/>
      <c r="H31" s="2220"/>
      <c r="I31" s="2220"/>
      <c r="J31" s="2220"/>
      <c r="K31" s="2220"/>
      <c r="L31" s="2220"/>
      <c r="M31" s="2220"/>
      <c r="N31" s="2220"/>
    </row>
    <row r="32" spans="1:14" ht="21.75">
      <c r="A32" s="2225" t="s">
        <v>1507</v>
      </c>
      <c r="B32" s="2220" t="s">
        <v>1481</v>
      </c>
      <c r="C32" s="2220" t="s">
        <v>1506</v>
      </c>
      <c r="D32" s="2220" t="s">
        <v>1506</v>
      </c>
      <c r="E32" s="2220" t="s">
        <v>1506</v>
      </c>
      <c r="F32" s="2220" t="s">
        <v>1506</v>
      </c>
      <c r="G32" s="2220" t="s">
        <v>1506</v>
      </c>
      <c r="H32" s="2220" t="s">
        <v>1506</v>
      </c>
      <c r="I32" s="2220" t="s">
        <v>1506</v>
      </c>
      <c r="J32" s="2220" t="s">
        <v>1506</v>
      </c>
      <c r="K32" s="2220" t="s">
        <v>1506</v>
      </c>
      <c r="L32" s="2220" t="s">
        <v>1506</v>
      </c>
      <c r="M32" s="2220" t="s">
        <v>1506</v>
      </c>
      <c r="N32" s="2220" t="s">
        <v>1506</v>
      </c>
    </row>
    <row r="33" spans="1:14" ht="18.75">
      <c r="A33" s="2225" t="s">
        <v>1505</v>
      </c>
      <c r="B33" s="2220" t="s">
        <v>1481</v>
      </c>
      <c r="C33" s="2220" t="s">
        <v>1481</v>
      </c>
      <c r="D33" s="2220" t="s">
        <v>1481</v>
      </c>
      <c r="E33" s="2220" t="s">
        <v>1481</v>
      </c>
      <c r="F33" s="2220" t="s">
        <v>1481</v>
      </c>
      <c r="G33" s="2220" t="s">
        <v>1481</v>
      </c>
      <c r="H33" s="2220" t="s">
        <v>1481</v>
      </c>
      <c r="I33" s="2220" t="s">
        <v>1481</v>
      </c>
      <c r="J33" s="2220" t="s">
        <v>1481</v>
      </c>
      <c r="K33" s="2220" t="s">
        <v>1481</v>
      </c>
      <c r="L33" s="2220" t="s">
        <v>1481</v>
      </c>
      <c r="M33" s="2220" t="s">
        <v>1481</v>
      </c>
      <c r="N33" s="2220" t="s">
        <v>1481</v>
      </c>
    </row>
    <row r="34" spans="1:14" ht="18.75">
      <c r="A34" s="2225" t="s">
        <v>1504</v>
      </c>
      <c r="B34" s="2220" t="s">
        <v>1481</v>
      </c>
      <c r="C34" s="2220" t="s">
        <v>1481</v>
      </c>
      <c r="D34" s="2220" t="s">
        <v>1481</v>
      </c>
      <c r="E34" s="2220" t="s">
        <v>1481</v>
      </c>
      <c r="F34" s="2220" t="s">
        <v>1481</v>
      </c>
      <c r="G34" s="2220" t="s">
        <v>1481</v>
      </c>
      <c r="H34" s="2220" t="s">
        <v>1481</v>
      </c>
      <c r="I34" s="2220" t="s">
        <v>1481</v>
      </c>
      <c r="J34" s="2220" t="s">
        <v>1481</v>
      </c>
      <c r="K34" s="2220" t="s">
        <v>1481</v>
      </c>
      <c r="L34" s="2220" t="s">
        <v>1481</v>
      </c>
      <c r="M34" s="2220" t="s">
        <v>1481</v>
      </c>
      <c r="N34" s="2220" t="s">
        <v>1481</v>
      </c>
    </row>
    <row r="35" spans="1:14" ht="18.75">
      <c r="A35" s="2225" t="s">
        <v>1503</v>
      </c>
      <c r="B35" s="2220" t="s">
        <v>1481</v>
      </c>
      <c r="C35" s="2220" t="s">
        <v>1481</v>
      </c>
      <c r="D35" s="2220" t="s">
        <v>1481</v>
      </c>
      <c r="E35" s="2220" t="s">
        <v>1481</v>
      </c>
      <c r="F35" s="2220" t="s">
        <v>1481</v>
      </c>
      <c r="G35" s="2220" t="s">
        <v>1481</v>
      </c>
      <c r="H35" s="2220" t="s">
        <v>1481</v>
      </c>
      <c r="I35" s="2220" t="s">
        <v>1481</v>
      </c>
      <c r="J35" s="2220" t="s">
        <v>1481</v>
      </c>
      <c r="K35" s="2220" t="s">
        <v>1481</v>
      </c>
      <c r="L35" s="2220" t="s">
        <v>1481</v>
      </c>
      <c r="M35" s="2220" t="s">
        <v>1481</v>
      </c>
      <c r="N35" s="2220" t="s">
        <v>1481</v>
      </c>
    </row>
    <row r="36" spans="1:14" ht="18.75">
      <c r="A36" s="2225" t="s">
        <v>1502</v>
      </c>
      <c r="B36" s="2220" t="s">
        <v>1481</v>
      </c>
      <c r="C36" s="2220" t="s">
        <v>1481</v>
      </c>
      <c r="D36" s="2220" t="s">
        <v>1481</v>
      </c>
      <c r="E36" s="2220" t="s">
        <v>1481</v>
      </c>
      <c r="F36" s="2220" t="s">
        <v>1481</v>
      </c>
      <c r="G36" s="2220" t="s">
        <v>1481</v>
      </c>
      <c r="H36" s="2220" t="s">
        <v>1481</v>
      </c>
      <c r="I36" s="2220" t="s">
        <v>1481</v>
      </c>
      <c r="J36" s="2220" t="s">
        <v>1481</v>
      </c>
      <c r="K36" s="2220" t="s">
        <v>1481</v>
      </c>
      <c r="L36" s="2220" t="s">
        <v>1481</v>
      </c>
      <c r="M36" s="2220" t="s">
        <v>1481</v>
      </c>
      <c r="N36" s="2220" t="s">
        <v>1481</v>
      </c>
    </row>
    <row r="37" spans="1:14" ht="18.75">
      <c r="A37" s="2225" t="s">
        <v>1501</v>
      </c>
      <c r="B37" s="2220" t="s">
        <v>1481</v>
      </c>
      <c r="C37" s="2220" t="s">
        <v>1481</v>
      </c>
      <c r="D37" s="2220" t="s">
        <v>1481</v>
      </c>
      <c r="E37" s="2220" t="s">
        <v>1481</v>
      </c>
      <c r="F37" s="2220" t="s">
        <v>1481</v>
      </c>
      <c r="G37" s="2220" t="s">
        <v>1481</v>
      </c>
      <c r="H37" s="2220" t="s">
        <v>1481</v>
      </c>
      <c r="I37" s="2220" t="s">
        <v>1481</v>
      </c>
      <c r="J37" s="2220" t="s">
        <v>1481</v>
      </c>
      <c r="K37" s="2220" t="s">
        <v>1481</v>
      </c>
      <c r="L37" s="2220" t="s">
        <v>1481</v>
      </c>
      <c r="M37" s="2220" t="s">
        <v>1481</v>
      </c>
      <c r="N37" s="2220" t="s">
        <v>1481</v>
      </c>
    </row>
    <row r="38" spans="1:14" ht="18.75">
      <c r="A38" s="2225" t="s">
        <v>1500</v>
      </c>
      <c r="B38" s="2220" t="s">
        <v>1481</v>
      </c>
      <c r="C38" s="2220" t="s">
        <v>1481</v>
      </c>
      <c r="D38" s="2220" t="s">
        <v>1481</v>
      </c>
      <c r="E38" s="2220" t="s">
        <v>1481</v>
      </c>
      <c r="F38" s="2220" t="s">
        <v>1481</v>
      </c>
      <c r="G38" s="2220" t="s">
        <v>1481</v>
      </c>
      <c r="H38" s="2220" t="s">
        <v>1481</v>
      </c>
      <c r="I38" s="2220" t="s">
        <v>1481</v>
      </c>
      <c r="J38" s="2220" t="s">
        <v>1481</v>
      </c>
      <c r="K38" s="2220" t="s">
        <v>1481</v>
      </c>
      <c r="L38" s="2220" t="s">
        <v>1481</v>
      </c>
      <c r="M38" s="2220" t="s">
        <v>1481</v>
      </c>
      <c r="N38" s="2220" t="s">
        <v>1481</v>
      </c>
    </row>
    <row r="39" spans="1:14" ht="18.75">
      <c r="A39" s="2225" t="s">
        <v>1499</v>
      </c>
      <c r="B39" s="2220" t="s">
        <v>1484</v>
      </c>
      <c r="C39" s="2220" t="s">
        <v>1483</v>
      </c>
      <c r="D39" s="2220" t="s">
        <v>1483</v>
      </c>
      <c r="E39" s="2220" t="s">
        <v>1483</v>
      </c>
      <c r="F39" s="2220" t="s">
        <v>1484</v>
      </c>
      <c r="G39" s="2220" t="s">
        <v>1484</v>
      </c>
      <c r="H39" s="2220" t="s">
        <v>1484</v>
      </c>
      <c r="I39" s="2220" t="s">
        <v>1484</v>
      </c>
      <c r="J39" s="2220" t="s">
        <v>1484</v>
      </c>
      <c r="K39" s="2220" t="s">
        <v>1484</v>
      </c>
      <c r="L39" s="2220" t="s">
        <v>1484</v>
      </c>
      <c r="M39" s="2220" t="s">
        <v>1484</v>
      </c>
      <c r="N39" s="2220" t="s">
        <v>1484</v>
      </c>
    </row>
    <row r="40" spans="1:14" ht="18.75">
      <c r="A40" s="2225" t="s">
        <v>1498</v>
      </c>
      <c r="B40" s="2220" t="s">
        <v>1481</v>
      </c>
      <c r="C40" s="2220" t="s">
        <v>1483</v>
      </c>
      <c r="D40" s="2220" t="s">
        <v>1483</v>
      </c>
      <c r="E40" s="2220" t="s">
        <v>1483</v>
      </c>
      <c r="F40" s="2220" t="s">
        <v>1481</v>
      </c>
      <c r="G40" s="2220" t="s">
        <v>1481</v>
      </c>
      <c r="H40" s="2220" t="s">
        <v>1481</v>
      </c>
      <c r="I40" s="2220" t="s">
        <v>1481</v>
      </c>
      <c r="J40" s="2220" t="s">
        <v>1481</v>
      </c>
      <c r="K40" s="2220" t="s">
        <v>1481</v>
      </c>
      <c r="L40" s="2220" t="s">
        <v>1481</v>
      </c>
      <c r="M40" s="2220" t="s">
        <v>1481</v>
      </c>
      <c r="N40" s="2220" t="s">
        <v>1481</v>
      </c>
    </row>
    <row r="41" spans="1:14" ht="18.75">
      <c r="A41" s="2225" t="s">
        <v>1497</v>
      </c>
      <c r="B41" s="2220" t="s">
        <v>1481</v>
      </c>
      <c r="C41" s="2220" t="s">
        <v>1496</v>
      </c>
      <c r="D41" s="2220" t="s">
        <v>1495</v>
      </c>
      <c r="E41" s="2220" t="s">
        <v>1495</v>
      </c>
      <c r="F41" s="2220" t="s">
        <v>1481</v>
      </c>
      <c r="G41" s="2220" t="s">
        <v>1481</v>
      </c>
      <c r="H41" s="2220" t="s">
        <v>1481</v>
      </c>
      <c r="I41" s="2220" t="s">
        <v>1481</v>
      </c>
      <c r="J41" s="2220" t="s">
        <v>1481</v>
      </c>
      <c r="K41" s="2220" t="s">
        <v>1481</v>
      </c>
      <c r="L41" s="2220" t="s">
        <v>1481</v>
      </c>
      <c r="M41" s="2220" t="s">
        <v>1481</v>
      </c>
      <c r="N41" s="2220" t="s">
        <v>1481</v>
      </c>
    </row>
    <row r="42" spans="1:14" ht="18.75">
      <c r="A42" s="2225" t="s">
        <v>1494</v>
      </c>
      <c r="B42" s="2220" t="s">
        <v>1493</v>
      </c>
      <c r="C42" s="2220" t="s">
        <v>1492</v>
      </c>
      <c r="D42" s="2220" t="s">
        <v>1492</v>
      </c>
      <c r="E42" s="2220" t="s">
        <v>1492</v>
      </c>
      <c r="F42" s="2220" t="s">
        <v>1481</v>
      </c>
      <c r="G42" s="2220" t="s">
        <v>1481</v>
      </c>
      <c r="H42" s="2220" t="s">
        <v>1481</v>
      </c>
      <c r="I42" s="2220" t="s">
        <v>1481</v>
      </c>
      <c r="J42" s="2220" t="s">
        <v>1481</v>
      </c>
      <c r="K42" s="2220" t="s">
        <v>1481</v>
      </c>
      <c r="L42" s="2220" t="s">
        <v>1481</v>
      </c>
      <c r="M42" s="2220" t="s">
        <v>1481</v>
      </c>
      <c r="N42" s="2220" t="s">
        <v>1481</v>
      </c>
    </row>
    <row r="43" spans="1:14" ht="18.75">
      <c r="A43" s="2237" t="s">
        <v>1491</v>
      </c>
      <c r="B43" s="2220" t="s">
        <v>1481</v>
      </c>
      <c r="C43" s="2220" t="s">
        <v>1490</v>
      </c>
      <c r="D43" s="2220" t="s">
        <v>1489</v>
      </c>
      <c r="E43" s="2220" t="s">
        <v>1489</v>
      </c>
      <c r="F43" s="2220" t="s">
        <v>1481</v>
      </c>
      <c r="G43" s="2220" t="s">
        <v>1481</v>
      </c>
      <c r="H43" s="2220" t="s">
        <v>1481</v>
      </c>
      <c r="I43" s="2220" t="s">
        <v>1481</v>
      </c>
      <c r="J43" s="2220" t="s">
        <v>1481</v>
      </c>
      <c r="K43" s="2220" t="s">
        <v>1481</v>
      </c>
      <c r="L43" s="2220" t="s">
        <v>1481</v>
      </c>
      <c r="M43" s="2220" t="s">
        <v>1481</v>
      </c>
      <c r="N43" s="2220" t="s">
        <v>1481</v>
      </c>
    </row>
    <row r="44" spans="1:14" ht="37.5">
      <c r="A44" s="2238" t="s">
        <v>1488</v>
      </c>
      <c r="B44" s="2220" t="s">
        <v>1487</v>
      </c>
      <c r="C44" s="2220" t="s">
        <v>1486</v>
      </c>
      <c r="D44" s="2220" t="s">
        <v>1486</v>
      </c>
      <c r="E44" s="2220" t="s">
        <v>1486</v>
      </c>
      <c r="F44" s="2220" t="s">
        <v>202</v>
      </c>
      <c r="G44" s="2220" t="s">
        <v>202</v>
      </c>
      <c r="H44" s="2220" t="s">
        <v>202</v>
      </c>
      <c r="I44" s="2220" t="s">
        <v>202</v>
      </c>
      <c r="J44" s="2220" t="s">
        <v>202</v>
      </c>
      <c r="K44" s="2220" t="s">
        <v>202</v>
      </c>
      <c r="L44" s="2220" t="s">
        <v>202</v>
      </c>
      <c r="M44" s="2220" t="s">
        <v>202</v>
      </c>
      <c r="N44" s="2220" t="s">
        <v>202</v>
      </c>
    </row>
    <row r="45" spans="1:14" ht="18.75">
      <c r="A45" s="2225" t="s">
        <v>1485</v>
      </c>
      <c r="B45" s="2220" t="s">
        <v>1484</v>
      </c>
      <c r="C45" s="2220" t="s">
        <v>1483</v>
      </c>
      <c r="D45" s="2220"/>
      <c r="E45" s="2220"/>
      <c r="F45" s="2220" t="s">
        <v>1484</v>
      </c>
      <c r="G45" s="2220" t="s">
        <v>1484</v>
      </c>
      <c r="H45" s="2220" t="s">
        <v>1484</v>
      </c>
      <c r="I45" s="2220" t="s">
        <v>1484</v>
      </c>
      <c r="J45" s="2220" t="s">
        <v>1484</v>
      </c>
      <c r="K45" s="2220" t="s">
        <v>1483</v>
      </c>
      <c r="L45" s="2220" t="s">
        <v>1483</v>
      </c>
      <c r="M45" s="2220" t="s">
        <v>1483</v>
      </c>
      <c r="N45" s="2220" t="s">
        <v>1483</v>
      </c>
    </row>
    <row r="46" spans="1:14" ht="37.5">
      <c r="A46" s="2225" t="s">
        <v>1482</v>
      </c>
      <c r="B46" s="2220" t="s">
        <v>1481</v>
      </c>
      <c r="C46" s="2224" t="s">
        <v>1480</v>
      </c>
      <c r="D46" s="2224"/>
      <c r="E46" s="2224"/>
      <c r="F46" s="2220" t="s">
        <v>1481</v>
      </c>
      <c r="G46" s="2220" t="s">
        <v>1481</v>
      </c>
      <c r="H46" s="2220" t="s">
        <v>1481</v>
      </c>
      <c r="I46" s="2220" t="s">
        <v>1481</v>
      </c>
      <c r="J46" s="2220" t="s">
        <v>1481</v>
      </c>
      <c r="K46" s="2224" t="s">
        <v>1480</v>
      </c>
      <c r="L46" s="2224" t="s">
        <v>1480</v>
      </c>
      <c r="M46" s="2224" t="s">
        <v>1480</v>
      </c>
      <c r="N46" s="2224" t="s">
        <v>1480</v>
      </c>
    </row>
    <row r="49" spans="1:1" s="2147" customFormat="1" ht="23.25">
      <c r="A49" s="2149" t="s">
        <v>1623</v>
      </c>
    </row>
  </sheetData>
  <mergeCells count="4">
    <mergeCell ref="C2:E2"/>
    <mergeCell ref="K2:N2"/>
    <mergeCell ref="B2:B3"/>
    <mergeCell ref="F2:J2"/>
  </mergeCells>
  <printOptions verticalCentered="1"/>
  <pageMargins left="0.6692913385826772" right="0.47244094488188981" top="0.70866141732283472" bottom="0.74803149606299213" header="0.31496062992125984" footer="0.31496062992125984"/>
  <pageSetup scale="40" fitToWidth="3" orientation="landscape" r:id="rId1"/>
  <colBreaks count="2" manualBreakCount="2">
    <brk id="5" max="48" man="1"/>
    <brk id="10" max="1048575" man="1"/>
  </colBreaks>
  <extLst>
    <ext xmlns:x14="http://schemas.microsoft.com/office/spreadsheetml/2009/9/main" uri="{CCE6A557-97BC-4b89-ADB6-D9C93CAAB3DF}">
      <x14:dataValidations xmlns:xm="http://schemas.microsoft.com/office/excel/2006/main" count="2">
        <x14:dataValidation type="list" allowBlank="1" showInputMessage="1" showErrorMessage="1">
          <x14:formula1>
            <xm:f>'[5]Dropdown lists'!#REF!</xm:f>
          </x14:formula1>
          <xm:sqref>B8:N9</xm:sqref>
        </x14:dataValidation>
        <x14:dataValidation type="list" allowBlank="1" showInputMessage="1" showErrorMessage="1">
          <x14:formula1>
            <xm:f>'[5]Dropdown lists'!#REF!</xm:f>
          </x14:formula1>
          <xm:sqref>B42 B37 B27:B28 B24 C40:E40 B26:E26 B10:C10 G29:M29 D24:N24 B39:N39 F26:N28 C35:N38 F40:J43 F10:N10 B11:N11 C18:N18</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
  <sheetViews>
    <sheetView showGridLines="0" zoomScale="80" zoomScaleNormal="80" zoomScaleSheetLayoutView="40" workbookViewId="0"/>
  </sheetViews>
  <sheetFormatPr baseColWidth="10" defaultColWidth="9.140625" defaultRowHeight="14.25"/>
  <cols>
    <col min="1" max="1" width="230.28515625" style="2147" customWidth="1"/>
    <col min="2" max="2" width="25.7109375" style="2147" customWidth="1"/>
    <col min="3" max="3" width="15.5703125" style="2147" customWidth="1"/>
    <col min="4" max="16384" width="9.140625" style="2147"/>
  </cols>
  <sheetData>
    <row r="1" spans="1:3" s="2148" customFormat="1" ht="43.5" customHeight="1">
      <c r="A1" s="2510" t="s">
        <v>2013</v>
      </c>
      <c r="B1" s="2155"/>
      <c r="C1" s="2155"/>
    </row>
    <row r="2" spans="1:3" ht="40.5" customHeight="1">
      <c r="A2" s="2148"/>
    </row>
    <row r="3" spans="1:3" s="2151" customFormat="1" ht="18.75">
      <c r="A3" s="2154" t="s">
        <v>1624</v>
      </c>
      <c r="B3" s="2154"/>
    </row>
    <row r="4" spans="1:3" s="2151" customFormat="1" ht="18.75">
      <c r="A4" s="2152"/>
    </row>
    <row r="5" spans="1:3" s="2151" customFormat="1" ht="18.75">
      <c r="A5" s="2154" t="s">
        <v>1625</v>
      </c>
      <c r="B5" s="2156"/>
    </row>
    <row r="6" spans="1:3" s="2151" customFormat="1" ht="18.75">
      <c r="A6" s="2152"/>
    </row>
    <row r="7" spans="1:3" s="2151" customFormat="1" ht="18.75">
      <c r="A7" s="2154" t="s">
        <v>1626</v>
      </c>
      <c r="B7" s="2154"/>
    </row>
    <row r="8" spans="1:3" s="2151" customFormat="1" ht="18.75">
      <c r="A8" s="2152"/>
    </row>
    <row r="9" spans="1:3" s="2151" customFormat="1" ht="18.75">
      <c r="A9" s="2154" t="s">
        <v>1627</v>
      </c>
      <c r="B9" s="2154"/>
    </row>
    <row r="10" spans="1:3" s="2151" customFormat="1" ht="18.75">
      <c r="A10" s="2152"/>
    </row>
    <row r="11" spans="1:3" s="2151" customFormat="1" ht="92.25" customHeight="1">
      <c r="A11" s="2737" t="s">
        <v>1628</v>
      </c>
      <c r="B11" s="2737"/>
    </row>
    <row r="12" spans="1:3" s="2151" customFormat="1" ht="18.75">
      <c r="A12" s="2152"/>
    </row>
    <row r="13" spans="1:3" s="2151" customFormat="1" ht="18.75">
      <c r="A13" s="2154" t="s">
        <v>1629</v>
      </c>
      <c r="B13" s="2154"/>
    </row>
    <row r="14" spans="1:3" s="2151" customFormat="1" ht="18.75">
      <c r="A14" s="2153"/>
    </row>
    <row r="15" spans="1:3" s="2151" customFormat="1" ht="34.5" customHeight="1">
      <c r="A15" s="2737" t="s">
        <v>1630</v>
      </c>
      <c r="B15" s="2737"/>
    </row>
    <row r="16" spans="1:3" s="2151" customFormat="1" ht="18.75">
      <c r="A16" s="2153"/>
    </row>
    <row r="17" spans="1:2" s="2151" customFormat="1" ht="18.75">
      <c r="A17" s="2154" t="s">
        <v>1631</v>
      </c>
      <c r="B17" s="2154"/>
    </row>
    <row r="18" spans="1:2" s="2151" customFormat="1" ht="18.75">
      <c r="A18" s="2153"/>
    </row>
    <row r="19" spans="1:2" s="2151" customFormat="1" ht="60" customHeight="1">
      <c r="A19" s="2737" t="s">
        <v>1632</v>
      </c>
      <c r="B19" s="2737"/>
    </row>
    <row r="20" spans="1:2" s="2151" customFormat="1" ht="18.75">
      <c r="A20" s="2153"/>
    </row>
    <row r="21" spans="1:2" s="2151" customFormat="1" ht="18.75" customHeight="1">
      <c r="A21" s="2154" t="s">
        <v>1633</v>
      </c>
      <c r="B21" s="2154"/>
    </row>
  </sheetData>
  <mergeCells count="3">
    <mergeCell ref="A19:B19"/>
    <mergeCell ref="A15:B15"/>
    <mergeCell ref="A11:B11"/>
  </mergeCells>
  <pageMargins left="0.6692913385826772" right="0.23622047244094491" top="0.70866141732283472" bottom="0.74803149606299213" header="0.31496062992125984" footer="0.31496062992125984"/>
  <pageSetup scale="50" fitToWidth="3"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
    <pageSetUpPr fitToPage="1"/>
  </sheetPr>
  <dimension ref="A1:XFD446"/>
  <sheetViews>
    <sheetView showGridLines="0" zoomScale="140" zoomScaleNormal="140" zoomScaleSheetLayoutView="130" workbookViewId="0"/>
  </sheetViews>
  <sheetFormatPr baseColWidth="10" defaultColWidth="10.85546875" defaultRowHeight="22.5" customHeight="1"/>
  <cols>
    <col min="1" max="1" width="4.42578125" style="62" customWidth="1"/>
    <col min="2" max="2" width="30.7109375" style="62" customWidth="1"/>
    <col min="3" max="13" width="6.42578125" style="62" customWidth="1"/>
    <col min="14" max="17" width="10.42578125" style="62" customWidth="1"/>
    <col min="18" max="18" width="10.85546875" style="62" customWidth="1"/>
    <col min="19" max="19" width="49" style="62" customWidth="1"/>
    <col min="20" max="26" width="10.42578125" style="62" customWidth="1"/>
    <col min="27" max="16384" width="10.85546875" style="62"/>
  </cols>
  <sheetData>
    <row r="1" spans="1:17" s="98" customFormat="1" ht="22.5" customHeight="1">
      <c r="A1" s="636"/>
      <c r="B1" s="636"/>
      <c r="C1" s="642"/>
      <c r="D1" s="642"/>
      <c r="E1" s="642"/>
      <c r="F1" s="642"/>
      <c r="G1" s="642"/>
      <c r="H1" s="642"/>
      <c r="I1" s="642"/>
      <c r="J1" s="642"/>
      <c r="K1" s="642"/>
    </row>
    <row r="2" spans="1:17" s="485" customFormat="1" ht="18.75" customHeight="1">
      <c r="A2" s="486" t="s">
        <v>601</v>
      </c>
      <c r="B2" s="486"/>
    </row>
    <row r="3" spans="1:17" s="50" customFormat="1" ht="12" customHeight="1"/>
    <row r="4" spans="1:17" s="142" customFormat="1" ht="13.5" customHeight="1">
      <c r="A4" s="70" t="s">
        <v>1</v>
      </c>
      <c r="B4" s="70"/>
      <c r="C4" s="1126" t="s">
        <v>1814</v>
      </c>
      <c r="D4" s="302" t="s">
        <v>1745</v>
      </c>
      <c r="E4" s="302" t="s">
        <v>1660</v>
      </c>
      <c r="F4" s="302" t="s">
        <v>1362</v>
      </c>
      <c r="G4" s="302" t="s">
        <v>1322</v>
      </c>
      <c r="H4" s="302" t="s">
        <v>1246</v>
      </c>
      <c r="I4" s="302" t="s">
        <v>1146</v>
      </c>
      <c r="J4" s="302" t="s">
        <v>1099</v>
      </c>
      <c r="K4" s="302" t="s">
        <v>972</v>
      </c>
    </row>
    <row r="5" spans="1:17" s="142" customFormat="1" ht="12" customHeight="1">
      <c r="A5" s="304" t="s">
        <v>13</v>
      </c>
      <c r="B5" s="304"/>
      <c r="C5" s="1965">
        <v>9062.4727820934968</v>
      </c>
      <c r="D5" s="1966">
        <v>8980.9542537560046</v>
      </c>
      <c r="E5" s="1966">
        <v>8728.1949999999997</v>
      </c>
      <c r="F5" s="1966">
        <v>8586.7000000000007</v>
      </c>
      <c r="G5" s="1966">
        <v>8700.373999999998</v>
      </c>
      <c r="H5" s="1966">
        <v>8227.9419999999991</v>
      </c>
      <c r="I5" s="1966">
        <v>7867.3459999999995</v>
      </c>
      <c r="J5" s="1966">
        <v>7691.2430000000004</v>
      </c>
      <c r="K5" s="1966">
        <v>7939.7079999999996</v>
      </c>
    </row>
    <row r="6" spans="1:17" s="1748" customFormat="1" ht="12" customHeight="1">
      <c r="A6" s="1752" t="s">
        <v>1108</v>
      </c>
      <c r="B6" s="2379"/>
      <c r="C6" s="1128">
        <v>2081.6725807893395</v>
      </c>
      <c r="D6" s="1749">
        <v>2079.8216870692604</v>
      </c>
      <c r="E6" s="1749">
        <v>2489.1150000000002</v>
      </c>
      <c r="F6" s="1749">
        <v>2211.672</v>
      </c>
      <c r="G6" s="1749">
        <v>2313.3199999999997</v>
      </c>
      <c r="H6" s="1749">
        <v>2229.3130000000001</v>
      </c>
      <c r="I6" s="1749">
        <v>2241.7800000000002</v>
      </c>
      <c r="J6" s="1749">
        <v>2184.5039999999999</v>
      </c>
      <c r="K6" s="1749">
        <v>2146.8404339999997</v>
      </c>
    </row>
    <row r="7" spans="1:17" s="1748" customFormat="1" ht="12" customHeight="1">
      <c r="A7" s="1752" t="s">
        <v>1851</v>
      </c>
      <c r="B7" s="2379"/>
      <c r="C7" s="1128">
        <v>2163.7018943584599</v>
      </c>
      <c r="D7" s="1749">
        <v>1945.3399344852405</v>
      </c>
      <c r="E7" s="1749">
        <v>1173.7950000000001</v>
      </c>
      <c r="F7" s="1749">
        <v>3400.0709999999999</v>
      </c>
      <c r="G7" s="1749">
        <v>278.82299999999941</v>
      </c>
      <c r="H7" s="1749">
        <v>1816.9079999999999</v>
      </c>
      <c r="I7" s="1749">
        <v>1132.2760000000001</v>
      </c>
      <c r="J7" s="1749">
        <v>2089.0889999999999</v>
      </c>
      <c r="K7" s="1749">
        <v>1341.7461370000001</v>
      </c>
    </row>
    <row r="8" spans="1:17" s="1748" customFormat="1" ht="12" customHeight="1">
      <c r="A8" s="1752" t="s">
        <v>1109</v>
      </c>
      <c r="B8" s="2379"/>
      <c r="C8" s="1128">
        <v>-662.49566400000015</v>
      </c>
      <c r="D8" s="1749">
        <v>63.516971999999981</v>
      </c>
      <c r="E8" s="1749">
        <v>157.869</v>
      </c>
      <c r="F8" s="1749">
        <v>51.587000000000003</v>
      </c>
      <c r="G8" s="1749">
        <v>184.71899999999997</v>
      </c>
      <c r="H8" s="1749">
        <v>136.417</v>
      </c>
      <c r="I8" s="1749">
        <v>182.69499999999999</v>
      </c>
      <c r="J8" s="1749">
        <v>105.239</v>
      </c>
      <c r="K8" s="1749">
        <v>365.11982300000022</v>
      </c>
    </row>
    <row r="9" spans="1:17" s="1748" customFormat="1" ht="12" customHeight="1">
      <c r="A9" s="1752" t="s">
        <v>1703</v>
      </c>
      <c r="B9" s="2379"/>
      <c r="C9" s="1128">
        <v>141.036745</v>
      </c>
      <c r="D9" s="1749">
        <v>127.56568300000004</v>
      </c>
      <c r="E9" s="1749">
        <v>152.636</v>
      </c>
      <c r="F9" s="1749">
        <v>99.268000000000001</v>
      </c>
      <c r="G9" s="1749">
        <v>129.18700000000001</v>
      </c>
      <c r="H9" s="1749">
        <v>121.23699999999999</v>
      </c>
      <c r="I9" s="1749">
        <v>139.202</v>
      </c>
      <c r="J9" s="1749">
        <v>101.854</v>
      </c>
      <c r="K9" s="1749">
        <v>121.70300000000003</v>
      </c>
    </row>
    <row r="10" spans="1:17" s="1748" customFormat="1" ht="12" customHeight="1">
      <c r="A10" s="1752" t="s">
        <v>1110</v>
      </c>
      <c r="B10" s="2379"/>
      <c r="C10" s="1128">
        <v>129.040264948703</v>
      </c>
      <c r="D10" s="1749">
        <v>247.17708476680195</v>
      </c>
      <c r="E10" s="1749">
        <v>220.98100000000002</v>
      </c>
      <c r="F10" s="1749">
        <v>361.49700000000001</v>
      </c>
      <c r="G10" s="1749">
        <v>445.60899999999987</v>
      </c>
      <c r="H10" s="1749">
        <v>256.47199999999998</v>
      </c>
      <c r="I10" s="1749">
        <v>391.197</v>
      </c>
      <c r="J10" s="1749">
        <v>396.74200000000002</v>
      </c>
      <c r="K10" s="1749">
        <v>342.86266000000012</v>
      </c>
    </row>
    <row r="11" spans="1:17" s="142" customFormat="1" ht="12" customHeight="1">
      <c r="A11" s="1751" t="s">
        <v>1852</v>
      </c>
      <c r="B11" s="1751"/>
      <c r="C11" s="1747">
        <v>3852.9558210965015</v>
      </c>
      <c r="D11" s="1750">
        <v>4463.4213613213033</v>
      </c>
      <c r="E11" s="1750">
        <v>4194.3960000000006</v>
      </c>
      <c r="F11" s="1750">
        <v>6124.0950000000012</v>
      </c>
      <c r="G11" s="1750">
        <v>3351.657999999999</v>
      </c>
      <c r="H11" s="1750">
        <v>4560.3469999999998</v>
      </c>
      <c r="I11" s="1750">
        <v>4087.1500000000005</v>
      </c>
      <c r="J11" s="1750">
        <v>4877.4279999999999</v>
      </c>
      <c r="K11" s="1750">
        <v>4318.272054</v>
      </c>
      <c r="L11" s="2191"/>
    </row>
    <row r="12" spans="1:17" s="142" customFormat="1" ht="12" customHeight="1">
      <c r="A12" s="308" t="s">
        <v>120</v>
      </c>
      <c r="B12" s="308"/>
      <c r="C12" s="1444">
        <v>12915.428603189997</v>
      </c>
      <c r="D12" s="1445">
        <v>13444.375615077308</v>
      </c>
      <c r="E12" s="1445">
        <v>12922.591</v>
      </c>
      <c r="F12" s="1445">
        <v>14710.795000000002</v>
      </c>
      <c r="G12" s="1445">
        <v>12052.031999999997</v>
      </c>
      <c r="H12" s="1445">
        <v>12788.288999999999</v>
      </c>
      <c r="I12" s="1445">
        <v>11954.495999999999</v>
      </c>
      <c r="J12" s="1445">
        <v>12568.671</v>
      </c>
      <c r="K12" s="1445">
        <v>12257.98</v>
      </c>
    </row>
    <row r="13" spans="1:17" s="142" customFormat="1" ht="12" customHeight="1">
      <c r="A13" s="306" t="s">
        <v>170</v>
      </c>
      <c r="B13" s="306"/>
      <c r="C13" s="1965">
        <v>-5416.3403266376999</v>
      </c>
      <c r="D13" s="1967">
        <v>-5103.1785144625692</v>
      </c>
      <c r="E13" s="1966">
        <v>-5311.9466442339999</v>
      </c>
      <c r="F13" s="1966">
        <v>-5215.1909999999998</v>
      </c>
      <c r="G13" s="1967">
        <v>-5045.4661773689959</v>
      </c>
      <c r="H13" s="1967">
        <v>-5088.1729999999998</v>
      </c>
      <c r="I13" s="1967">
        <v>-5149.7380000000003</v>
      </c>
      <c r="J13" s="1967">
        <v>-5168.4679999999998</v>
      </c>
      <c r="K13" s="1967">
        <v>-5162.5169999999998</v>
      </c>
      <c r="L13" s="2191"/>
    </row>
    <row r="14" spans="1:17" s="536" customFormat="1" ht="12" customHeight="1">
      <c r="A14" s="306" t="s">
        <v>1699</v>
      </c>
      <c r="B14" s="306"/>
      <c r="C14" s="1965">
        <v>1811.4996031972</v>
      </c>
      <c r="D14" s="1967">
        <v>-216.13340049760001</v>
      </c>
      <c r="E14" s="1967">
        <v>-215.033355766</v>
      </c>
      <c r="F14" s="1967">
        <v>-222.91399999999999</v>
      </c>
      <c r="G14" s="1967">
        <v>-42.146999999999998</v>
      </c>
      <c r="H14" s="1967">
        <v>-74.231999999999999</v>
      </c>
      <c r="I14" s="1967">
        <v>-82.91</v>
      </c>
      <c r="J14" s="1967">
        <v>-23.513999999999999</v>
      </c>
      <c r="K14" s="1967">
        <v>212.42499999999998</v>
      </c>
      <c r="M14" s="2250"/>
    </row>
    <row r="15" spans="1:17" s="142" customFormat="1" ht="12" customHeight="1">
      <c r="A15" s="328" t="s">
        <v>169</v>
      </c>
      <c r="B15" s="2282"/>
      <c r="C15" s="1130">
        <v>-21.065000000000001</v>
      </c>
      <c r="D15" s="393">
        <v>0</v>
      </c>
      <c r="E15" s="393">
        <v>0</v>
      </c>
      <c r="F15" s="393">
        <v>0</v>
      </c>
      <c r="G15" s="393">
        <v>0</v>
      </c>
      <c r="H15" s="392">
        <v>0</v>
      </c>
      <c r="I15" s="393">
        <v>-1E-3</v>
      </c>
      <c r="J15" s="393">
        <v>0</v>
      </c>
      <c r="K15" s="393">
        <v>-557.44299999999998</v>
      </c>
      <c r="L15" s="536"/>
      <c r="M15" s="536"/>
      <c r="N15" s="536"/>
      <c r="O15" s="536"/>
      <c r="P15" s="536"/>
      <c r="Q15" s="536"/>
    </row>
    <row r="16" spans="1:17" s="142" customFormat="1" ht="12" customHeight="1">
      <c r="A16" s="304" t="s">
        <v>250</v>
      </c>
      <c r="B16" s="311"/>
      <c r="C16" s="1129">
        <v>9289.5228797494965</v>
      </c>
      <c r="D16" s="312">
        <v>8125.0637001171399</v>
      </c>
      <c r="E16" s="312">
        <v>7395.6110000000008</v>
      </c>
      <c r="F16" s="312">
        <v>9272.6900000000023</v>
      </c>
      <c r="G16" s="312">
        <v>6964.4188226310016</v>
      </c>
      <c r="H16" s="312">
        <v>7625.8839999999991</v>
      </c>
      <c r="I16" s="312">
        <v>6721.8469999999988</v>
      </c>
      <c r="J16" s="312">
        <v>7376.6890000000003</v>
      </c>
      <c r="K16" s="312">
        <v>6750.4449999999997</v>
      </c>
    </row>
    <row r="17" spans="1:16" s="142" customFormat="1" ht="12" customHeight="1">
      <c r="A17" s="313" t="s">
        <v>30</v>
      </c>
      <c r="B17" s="313"/>
      <c r="C17" s="1965">
        <v>-8.8225439219000066</v>
      </c>
      <c r="D17" s="1966">
        <v>-2.6727484863000015</v>
      </c>
      <c r="E17" s="1966">
        <v>44.67</v>
      </c>
      <c r="F17" s="1966">
        <v>11.621</v>
      </c>
      <c r="G17" s="1966">
        <v>41.501999999999995</v>
      </c>
      <c r="H17" s="1966">
        <v>13.308999999999999</v>
      </c>
      <c r="I17" s="1966">
        <v>-2.6960000000000002</v>
      </c>
      <c r="J17" s="1966">
        <v>1E-4</v>
      </c>
      <c r="K17" s="1966">
        <v>153.24799999999999</v>
      </c>
    </row>
    <row r="18" spans="1:16" s="142" customFormat="1" ht="12" customHeight="1">
      <c r="A18" s="328" t="s">
        <v>255</v>
      </c>
      <c r="B18" s="328"/>
      <c r="C18" s="1131">
        <v>-1420.4156189323003</v>
      </c>
      <c r="D18" s="310">
        <v>391.72359211649996</v>
      </c>
      <c r="E18" s="310">
        <v>-666.59400000000005</v>
      </c>
      <c r="F18" s="310">
        <v>-574.58500000000004</v>
      </c>
      <c r="G18" s="310">
        <v>-821.44100000000003</v>
      </c>
      <c r="H18" s="310">
        <v>-183.23400000000001</v>
      </c>
      <c r="I18" s="310">
        <v>-554.05499999999995</v>
      </c>
      <c r="J18" s="310">
        <v>-80.165999999999997</v>
      </c>
      <c r="K18" s="310">
        <v>-35.85</v>
      </c>
    </row>
    <row r="19" spans="1:16" s="142" customFormat="1" ht="12" customHeight="1">
      <c r="A19" s="314" t="s">
        <v>9</v>
      </c>
      <c r="B19" s="638"/>
      <c r="C19" s="1129">
        <v>7860.2847168952958</v>
      </c>
      <c r="D19" s="312">
        <v>8514.1145437473388</v>
      </c>
      <c r="E19" s="312">
        <v>6773.6870000000008</v>
      </c>
      <c r="F19" s="312">
        <v>8709.7260000000024</v>
      </c>
      <c r="G19" s="312">
        <v>6184.4798226310022</v>
      </c>
      <c r="H19" s="312">
        <v>7455.9589999999989</v>
      </c>
      <c r="I19" s="312">
        <v>6165.0959999999986</v>
      </c>
      <c r="J19" s="312">
        <v>7296.5230000000001</v>
      </c>
      <c r="K19" s="312">
        <v>6867.8429999999989</v>
      </c>
    </row>
    <row r="20" spans="1:16" s="142" customFormat="1" ht="12" customHeight="1">
      <c r="A20" s="306" t="s">
        <v>1113</v>
      </c>
      <c r="B20" s="306"/>
      <c r="C20" s="1965">
        <v>-1083.9038902269986</v>
      </c>
      <c r="D20" s="1966">
        <v>-2136.2778895637007</v>
      </c>
      <c r="E20" s="1966">
        <v>-1695.0309999999999</v>
      </c>
      <c r="F20" s="1966">
        <v>-2129.585</v>
      </c>
      <c r="G20" s="1966">
        <v>-1236.0069999999996</v>
      </c>
      <c r="H20" s="1966">
        <v>-1827.9159999999999</v>
      </c>
      <c r="I20" s="1966">
        <v>-1600.2149999999999</v>
      </c>
      <c r="J20" s="1966">
        <v>-1799.0360000000001</v>
      </c>
      <c r="K20" s="1966">
        <v>-1176.662</v>
      </c>
    </row>
    <row r="21" spans="1:16" s="142" customFormat="1" ht="12" customHeight="1">
      <c r="A21" s="304" t="s">
        <v>196</v>
      </c>
      <c r="B21" s="311"/>
      <c r="C21" s="1965">
        <v>27.927850339999999</v>
      </c>
      <c r="D21" s="1966">
        <v>-14.483456000000004</v>
      </c>
      <c r="E21" s="1966">
        <v>-17.026</v>
      </c>
      <c r="F21" s="1966">
        <v>-47.280999999999999</v>
      </c>
      <c r="G21" s="1966">
        <v>16.465000000000003</v>
      </c>
      <c r="H21" s="1966">
        <v>-8.2029999999999994</v>
      </c>
      <c r="I21" s="393">
        <v>-11.491</v>
      </c>
      <c r="J21" s="393">
        <v>-18.994</v>
      </c>
      <c r="K21" s="393">
        <v>8.7170000000000005</v>
      </c>
    </row>
    <row r="22" spans="1:16" s="142" customFormat="1" ht="12" customHeight="1">
      <c r="A22" s="315" t="s">
        <v>10</v>
      </c>
      <c r="B22" s="315"/>
      <c r="C22" s="1132">
        <v>6804.3086770082973</v>
      </c>
      <c r="D22" s="316">
        <v>6363.3531981836386</v>
      </c>
      <c r="E22" s="316">
        <v>5061.630000000001</v>
      </c>
      <c r="F22" s="316">
        <v>6532.8600000000024</v>
      </c>
      <c r="G22" s="316">
        <v>4964.9378226310027</v>
      </c>
      <c r="H22" s="316">
        <v>5619.8399999999983</v>
      </c>
      <c r="I22" s="316">
        <v>4553.3899999999985</v>
      </c>
      <c r="J22" s="316">
        <v>5478.4930000000004</v>
      </c>
      <c r="K22" s="316">
        <v>5699.8979999999983</v>
      </c>
    </row>
    <row r="23" spans="1:16" s="142" customFormat="1" ht="12" customHeight="1">
      <c r="A23" s="315" t="s">
        <v>1411</v>
      </c>
      <c r="B23" s="315"/>
      <c r="C23" s="1132">
        <v>6678.7810270082955</v>
      </c>
      <c r="D23" s="316">
        <v>6238.388821183602</v>
      </c>
      <c r="E23" s="316">
        <v>4951.8010000000013</v>
      </c>
      <c r="F23" s="316">
        <v>6518.7060000000019</v>
      </c>
      <c r="G23" s="316">
        <v>4964.9378226310027</v>
      </c>
      <c r="H23" s="316">
        <v>5619.8399999999983</v>
      </c>
      <c r="I23" s="316">
        <v>4553.3899999999985</v>
      </c>
      <c r="J23" s="316">
        <v>5478.4930000000004</v>
      </c>
      <c r="K23" s="316">
        <v>5699.8979999999983</v>
      </c>
    </row>
    <row r="24" spans="1:16" s="63" customFormat="1" ht="7.5" customHeight="1">
      <c r="D24" s="2251"/>
      <c r="E24" s="2251"/>
      <c r="F24" s="2251"/>
      <c r="G24" s="2251"/>
      <c r="H24" s="2251"/>
      <c r="I24" s="2251"/>
      <c r="J24" s="2251"/>
      <c r="K24" s="2251"/>
    </row>
    <row r="25" spans="1:16" s="63" customFormat="1" ht="12.75" customHeight="1">
      <c r="A25" s="2528" t="s">
        <v>1238</v>
      </c>
      <c r="B25" s="2528"/>
      <c r="C25" s="2528"/>
      <c r="D25" s="2528"/>
      <c r="E25" s="2528"/>
      <c r="F25" s="2528"/>
      <c r="G25" s="2528"/>
      <c r="H25" s="2528"/>
      <c r="I25" s="2528"/>
      <c r="J25" s="2528"/>
      <c r="K25" s="2528"/>
      <c r="P25" s="2267"/>
    </row>
    <row r="26" spans="1:16" s="63" customFormat="1" ht="12.75" customHeight="1">
      <c r="A26" s="2519" t="s">
        <v>1854</v>
      </c>
      <c r="B26" s="2519"/>
      <c r="C26" s="2519"/>
      <c r="D26" s="2519"/>
      <c r="E26" s="2519"/>
      <c r="F26" s="2519"/>
      <c r="G26" s="2519"/>
      <c r="H26" s="2519"/>
      <c r="I26" s="2519"/>
      <c r="J26" s="2519"/>
      <c r="K26" s="2519"/>
    </row>
    <row r="27" spans="1:16" s="63" customFormat="1" ht="12.75" customHeight="1">
      <c r="A27" s="2519" t="s">
        <v>1853</v>
      </c>
      <c r="B27" s="2519"/>
      <c r="C27" s="2519"/>
      <c r="D27" s="2519"/>
      <c r="E27" s="2519"/>
      <c r="F27" s="2519"/>
      <c r="G27" s="2519"/>
      <c r="H27" s="2519"/>
      <c r="I27" s="2519"/>
      <c r="J27" s="2519"/>
      <c r="K27" s="2519"/>
    </row>
    <row r="28" spans="1:16" s="63" customFormat="1" ht="21.75" customHeight="1">
      <c r="A28" s="2528" t="s">
        <v>0</v>
      </c>
      <c r="B28" s="2528"/>
      <c r="C28" s="2528"/>
      <c r="D28" s="2528"/>
      <c r="E28" s="2528"/>
      <c r="F28" s="2528"/>
      <c r="G28" s="2528"/>
      <c r="H28" s="2528"/>
      <c r="I28" s="2528"/>
      <c r="J28" s="2528"/>
      <c r="K28" s="2528"/>
    </row>
    <row r="29" spans="1:16" s="63" customFormat="1" ht="15.95" customHeight="1">
      <c r="C29" s="542"/>
      <c r="D29" s="542"/>
      <c r="E29" s="542"/>
      <c r="F29" s="542"/>
      <c r="G29" s="542"/>
      <c r="H29" s="542"/>
    </row>
    <row r="30" spans="1:16" s="485" customFormat="1" ht="18.75" customHeight="1">
      <c r="A30" s="484" t="s">
        <v>602</v>
      </c>
      <c r="B30" s="484"/>
    </row>
    <row r="31" spans="1:16" s="50" customFormat="1" ht="12" customHeight="1"/>
    <row r="32" spans="1:16" s="142" customFormat="1" ht="13.5" customHeight="1">
      <c r="A32" s="70" t="s">
        <v>1</v>
      </c>
      <c r="B32" s="70"/>
      <c r="C32" s="1126" t="s">
        <v>1814</v>
      </c>
      <c r="D32" s="302" t="s">
        <v>1745</v>
      </c>
      <c r="E32" s="302" t="s">
        <v>1660</v>
      </c>
      <c r="F32" s="302" t="s">
        <v>1362</v>
      </c>
      <c r="G32" s="302" t="s">
        <v>1322</v>
      </c>
      <c r="H32" s="302" t="s">
        <v>1246</v>
      </c>
      <c r="I32" s="302" t="s">
        <v>1146</v>
      </c>
      <c r="J32" s="302" t="s">
        <v>1099</v>
      </c>
      <c r="K32" s="302" t="s">
        <v>972</v>
      </c>
    </row>
    <row r="33" spans="1:14" s="142" customFormat="1" ht="12" customHeight="1">
      <c r="A33" s="304" t="s">
        <v>13</v>
      </c>
      <c r="B33" s="304"/>
      <c r="C33" s="1133">
        <v>9062.4727820934968</v>
      </c>
      <c r="D33" s="537">
        <v>8980.9542537560046</v>
      </c>
      <c r="E33" s="537">
        <v>8728.1949999999997</v>
      </c>
      <c r="F33" s="537">
        <v>8586.7000000000007</v>
      </c>
      <c r="G33" s="537">
        <v>8700.373999999998</v>
      </c>
      <c r="H33" s="537">
        <v>8227.9419999999991</v>
      </c>
      <c r="I33" s="537">
        <v>7867.3459999999995</v>
      </c>
      <c r="J33" s="537">
        <v>7691.2430000000004</v>
      </c>
      <c r="K33" s="537">
        <v>7939.7079999999996</v>
      </c>
    </row>
    <row r="34" spans="1:14" s="1748" customFormat="1" ht="12" customHeight="1">
      <c r="A34" s="1752" t="s">
        <v>1108</v>
      </c>
      <c r="B34" s="2379"/>
      <c r="C34" s="1982">
        <v>2081.6725807893395</v>
      </c>
      <c r="D34" s="1754">
        <v>2079.8216870692604</v>
      </c>
      <c r="E34" s="1754">
        <v>2489.1150000000002</v>
      </c>
      <c r="F34" s="1754">
        <v>2211.672</v>
      </c>
      <c r="G34" s="1754">
        <v>2313.3199999999997</v>
      </c>
      <c r="H34" s="1754">
        <v>2229.3130000000001</v>
      </c>
      <c r="I34" s="1754">
        <v>2241.7800000000002</v>
      </c>
      <c r="J34" s="1754">
        <v>2184.5039999999999</v>
      </c>
      <c r="K34" s="1754">
        <v>2146.8404339999997</v>
      </c>
    </row>
    <row r="35" spans="1:14" s="1748" customFormat="1" ht="12" customHeight="1">
      <c r="A35" s="1752" t="s">
        <v>31</v>
      </c>
      <c r="B35" s="2379"/>
      <c r="C35" s="1982">
        <v>2168.00389435846</v>
      </c>
      <c r="D35" s="1754">
        <v>1012.4959344852407</v>
      </c>
      <c r="E35" s="1754">
        <v>1228.0070000000001</v>
      </c>
      <c r="F35" s="1754">
        <v>1589.6389999999999</v>
      </c>
      <c r="G35" s="1754">
        <v>-229.17700000000059</v>
      </c>
      <c r="H35" s="1754">
        <v>1368.0719999999999</v>
      </c>
      <c r="I35" s="1754">
        <v>1099.077</v>
      </c>
      <c r="J35" s="1754">
        <v>2684.9929999999999</v>
      </c>
      <c r="K35" s="1754">
        <v>2160.802249561531</v>
      </c>
    </row>
    <row r="36" spans="1:14" s="1748" customFormat="1" ht="12" customHeight="1">
      <c r="A36" s="1752" t="s">
        <v>1109</v>
      </c>
      <c r="B36" s="2379"/>
      <c r="C36" s="1982">
        <v>-662.49566400000015</v>
      </c>
      <c r="D36" s="1754">
        <v>63.516971999999981</v>
      </c>
      <c r="E36" s="1754">
        <v>157.869</v>
      </c>
      <c r="F36" s="1754">
        <v>51.587000000000003</v>
      </c>
      <c r="G36" s="1754">
        <v>184.71899999999997</v>
      </c>
      <c r="H36" s="1754">
        <v>136.417</v>
      </c>
      <c r="I36" s="1754">
        <v>182.69499999999999</v>
      </c>
      <c r="J36" s="1754">
        <v>105.239</v>
      </c>
      <c r="K36" s="1754">
        <v>365.11982300000022</v>
      </c>
    </row>
    <row r="37" spans="1:14" s="1748" customFormat="1" ht="12" customHeight="1">
      <c r="A37" s="1752" t="s">
        <v>1703</v>
      </c>
      <c r="B37" s="2379"/>
      <c r="C37" s="1982">
        <v>141.036745</v>
      </c>
      <c r="D37" s="1754">
        <v>127.56568300000004</v>
      </c>
      <c r="E37" s="1754">
        <v>152.636</v>
      </c>
      <c r="F37" s="1754">
        <v>99.268000000000001</v>
      </c>
      <c r="G37" s="1754">
        <v>129.18700000000001</v>
      </c>
      <c r="H37" s="1754">
        <v>121.23699999999999</v>
      </c>
      <c r="I37" s="1754">
        <v>139.202</v>
      </c>
      <c r="J37" s="1754">
        <v>101.854</v>
      </c>
      <c r="K37" s="1754">
        <v>121.70300000000003</v>
      </c>
    </row>
    <row r="38" spans="1:14" s="1748" customFormat="1" ht="12" customHeight="1">
      <c r="A38" s="1752" t="s">
        <v>1110</v>
      </c>
      <c r="B38" s="2379"/>
      <c r="C38" s="1982">
        <v>129.040264948703</v>
      </c>
      <c r="D38" s="1930">
        <v>247.17708476680195</v>
      </c>
      <c r="E38" s="1930">
        <v>220.98100000000002</v>
      </c>
      <c r="F38" s="1930">
        <v>361.49700000000001</v>
      </c>
      <c r="G38" s="1930">
        <v>445.60899999999987</v>
      </c>
      <c r="H38" s="1930">
        <v>256.47199999999998</v>
      </c>
      <c r="I38" s="1930">
        <v>391.197</v>
      </c>
      <c r="J38" s="1930">
        <v>396.74200000000002</v>
      </c>
      <c r="K38" s="1930">
        <v>342.86266000000012</v>
      </c>
    </row>
    <row r="39" spans="1:14" s="142" customFormat="1" ht="12" customHeight="1">
      <c r="A39" s="1751" t="s">
        <v>175</v>
      </c>
      <c r="B39" s="1746"/>
      <c r="C39" s="1747">
        <v>3857.2578210965021</v>
      </c>
      <c r="D39" s="1755">
        <v>3530.5773613213032</v>
      </c>
      <c r="E39" s="1755">
        <v>4248.6080000000002</v>
      </c>
      <c r="F39" s="1755">
        <v>4313.6629999999996</v>
      </c>
      <c r="G39" s="1755">
        <v>2843.657999999999</v>
      </c>
      <c r="H39" s="1755">
        <v>4111.5110000000004</v>
      </c>
      <c r="I39" s="1755">
        <v>4053.951</v>
      </c>
      <c r="J39" s="1755">
        <v>5473.3319999999994</v>
      </c>
      <c r="K39" s="1755">
        <v>5137.3281665615314</v>
      </c>
    </row>
    <row r="40" spans="1:14" s="142" customFormat="1" ht="12" customHeight="1">
      <c r="A40" s="308" t="s">
        <v>120</v>
      </c>
      <c r="B40" s="308"/>
      <c r="C40" s="1444">
        <v>12919.730603189999</v>
      </c>
      <c r="D40" s="538">
        <v>12511.531615077307</v>
      </c>
      <c r="E40" s="538">
        <v>12976.803</v>
      </c>
      <c r="F40" s="538">
        <v>12900.363000000001</v>
      </c>
      <c r="G40" s="538">
        <v>11544.031999999997</v>
      </c>
      <c r="H40" s="538">
        <v>12339.453</v>
      </c>
      <c r="I40" s="538">
        <v>11921.296999999999</v>
      </c>
      <c r="J40" s="538">
        <v>13164.575000000001</v>
      </c>
      <c r="K40" s="538">
        <v>13077.036112561531</v>
      </c>
    </row>
    <row r="41" spans="1:14" s="142" customFormat="1" ht="12" customHeight="1">
      <c r="A41" s="306" t="s">
        <v>170</v>
      </c>
      <c r="B41" s="306"/>
      <c r="C41" s="1965">
        <v>-5416.3403266376999</v>
      </c>
      <c r="D41" s="537">
        <v>-5103.1785144625692</v>
      </c>
      <c r="E41" s="537">
        <v>-5311.9466442339999</v>
      </c>
      <c r="F41" s="537">
        <v>-5215.1909999999998</v>
      </c>
      <c r="G41" s="1968">
        <v>-5045.4661773689959</v>
      </c>
      <c r="H41" s="1968">
        <v>-5088.1729999999998</v>
      </c>
      <c r="I41" s="1968">
        <v>-5149.7380000000003</v>
      </c>
      <c r="J41" s="1968">
        <v>-5168.4679999999998</v>
      </c>
      <c r="K41" s="1968">
        <v>-5162.5169999999998</v>
      </c>
    </row>
    <row r="42" spans="1:14" s="142" customFormat="1" ht="12" customHeight="1">
      <c r="A42" s="306" t="s">
        <v>1699</v>
      </c>
      <c r="B42" s="306"/>
      <c r="C42" s="1965">
        <v>1811.4996031972</v>
      </c>
      <c r="D42" s="537">
        <v>-216.13340049760001</v>
      </c>
      <c r="E42" s="537">
        <v>-215.033355766</v>
      </c>
      <c r="F42" s="537">
        <v>-222.91399999999999</v>
      </c>
      <c r="G42" s="1968">
        <v>-42.146999999999998</v>
      </c>
      <c r="H42" s="1968">
        <v>-74.231999999999999</v>
      </c>
      <c r="I42" s="1968">
        <v>-82.91</v>
      </c>
      <c r="J42" s="1968">
        <v>-23.513999999999999</v>
      </c>
      <c r="K42" s="1968">
        <v>212.42499999999998</v>
      </c>
      <c r="L42" s="536"/>
      <c r="M42" s="536"/>
    </row>
    <row r="43" spans="1:14" s="142" customFormat="1" ht="12" customHeight="1">
      <c r="A43" s="306" t="s">
        <v>169</v>
      </c>
      <c r="B43" s="306"/>
      <c r="C43" s="1130">
        <v>-21.065000000000001</v>
      </c>
      <c r="D43" s="393">
        <v>0</v>
      </c>
      <c r="E43" s="393">
        <v>0</v>
      </c>
      <c r="F43" s="393">
        <v>0</v>
      </c>
      <c r="G43" s="393">
        <v>0</v>
      </c>
      <c r="H43" s="1968">
        <v>0</v>
      </c>
      <c r="I43" s="1968">
        <v>-1E-3</v>
      </c>
      <c r="J43" s="393">
        <v>0</v>
      </c>
      <c r="K43" s="393">
        <v>-557.44299999999998</v>
      </c>
    </row>
    <row r="44" spans="1:14" s="142" customFormat="1" ht="12" customHeight="1">
      <c r="A44" s="2283" t="s">
        <v>250</v>
      </c>
      <c r="B44" s="2284"/>
      <c r="C44" s="1129">
        <v>9293.824879749498</v>
      </c>
      <c r="D44" s="312">
        <v>7192.219700117138</v>
      </c>
      <c r="E44" s="312">
        <v>7449.8230000000003</v>
      </c>
      <c r="F44" s="539">
        <v>7462.2580000000016</v>
      </c>
      <c r="G44" s="539">
        <v>6456.4188226310016</v>
      </c>
      <c r="H44" s="539">
        <v>7177.0479999999998</v>
      </c>
      <c r="I44" s="539">
        <v>6688.6479999999983</v>
      </c>
      <c r="J44" s="539">
        <v>7972.5930000000008</v>
      </c>
      <c r="K44" s="539">
        <v>7569.501112561531</v>
      </c>
    </row>
    <row r="45" spans="1:14" s="142" customFormat="1" ht="12" customHeight="1">
      <c r="A45" s="2285" t="s">
        <v>30</v>
      </c>
      <c r="B45" s="2285"/>
      <c r="C45" s="1965">
        <v>-8.8225439219000066</v>
      </c>
      <c r="D45" s="537">
        <v>-2.6727484863000015</v>
      </c>
      <c r="E45" s="537">
        <v>44.67</v>
      </c>
      <c r="F45" s="537">
        <v>11.621</v>
      </c>
      <c r="G45" s="537">
        <v>41.501999999999995</v>
      </c>
      <c r="H45" s="1968">
        <v>13.308999999999999</v>
      </c>
      <c r="I45" s="537">
        <v>-2.6960000000000002</v>
      </c>
      <c r="J45" s="537">
        <v>0</v>
      </c>
      <c r="K45" s="537">
        <v>153.24799999999999</v>
      </c>
    </row>
    <row r="46" spans="1:14" s="142" customFormat="1" ht="12" customHeight="1">
      <c r="A46" s="328" t="s">
        <v>255</v>
      </c>
      <c r="B46" s="306"/>
      <c r="C46" s="1131">
        <v>-1420.4156189323003</v>
      </c>
      <c r="D46" s="537">
        <v>391.72359211649996</v>
      </c>
      <c r="E46" s="537">
        <v>-666.59400000000005</v>
      </c>
      <c r="F46" s="537">
        <v>-574.58500000000004</v>
      </c>
      <c r="G46" s="540">
        <v>-821.44100000000003</v>
      </c>
      <c r="H46" s="1929">
        <v>-183.23400000000001</v>
      </c>
      <c r="I46" s="540">
        <v>-554.05499999999995</v>
      </c>
      <c r="J46" s="540">
        <v>-80.165999999999997</v>
      </c>
      <c r="K46" s="537">
        <v>-35.85</v>
      </c>
    </row>
    <row r="47" spans="1:14" s="142" customFormat="1" ht="12" customHeight="1">
      <c r="A47" s="326" t="s">
        <v>9</v>
      </c>
      <c r="B47" s="637"/>
      <c r="C47" s="1965">
        <v>7864.5867168952973</v>
      </c>
      <c r="D47" s="539">
        <v>7581.2705437473378</v>
      </c>
      <c r="E47" s="539">
        <v>6827.8990000000003</v>
      </c>
      <c r="F47" s="539">
        <v>6899.2940000000017</v>
      </c>
      <c r="G47" s="539">
        <v>5676.4798226310022</v>
      </c>
      <c r="H47" s="539">
        <v>7007.1229999999996</v>
      </c>
      <c r="I47" s="539">
        <v>6131.8969999999981</v>
      </c>
      <c r="J47" s="539">
        <v>7892.4270000000006</v>
      </c>
      <c r="K47" s="539">
        <v>7686.8991125615303</v>
      </c>
    </row>
    <row r="48" spans="1:14" s="142" customFormat="1" ht="12" customHeight="1">
      <c r="A48" s="306" t="s">
        <v>1113</v>
      </c>
      <c r="B48" s="306"/>
      <c r="C48" s="1965">
        <v>-1085.0654302269986</v>
      </c>
      <c r="D48" s="1968">
        <v>-1884.4100095637007</v>
      </c>
      <c r="E48" s="1968">
        <v>-1710.0309999999999</v>
      </c>
      <c r="F48" s="1968">
        <v>-1641</v>
      </c>
      <c r="G48" s="1968">
        <v>-1099.0069999999996</v>
      </c>
      <c r="H48" s="1968">
        <v>-1706.9159999999999</v>
      </c>
      <c r="I48" s="1968">
        <v>-1591.3040000000001</v>
      </c>
      <c r="J48" s="1968">
        <v>-1959.9300799999999</v>
      </c>
      <c r="K48" s="1968">
        <v>-1405.99871151723</v>
      </c>
      <c r="L48" s="536" t="s">
        <v>0</v>
      </c>
      <c r="M48" s="536"/>
      <c r="N48" s="536"/>
    </row>
    <row r="49" spans="1:17" s="142" customFormat="1" ht="12" customHeight="1">
      <c r="A49" s="640" t="s">
        <v>196</v>
      </c>
      <c r="B49" s="641"/>
      <c r="C49" s="1965">
        <v>27.927850339999999</v>
      </c>
      <c r="D49" s="537">
        <v>-14.483456000000004</v>
      </c>
      <c r="E49" s="537">
        <v>-17.026</v>
      </c>
      <c r="F49" s="537">
        <v>-47.280999999999999</v>
      </c>
      <c r="G49" s="537">
        <v>16.465000000000003</v>
      </c>
      <c r="H49" s="1968">
        <v>-8.2029999999999994</v>
      </c>
      <c r="I49" s="393">
        <v>-11.491</v>
      </c>
      <c r="J49" s="537">
        <v>-18.994</v>
      </c>
      <c r="K49" s="393">
        <v>8.7170000000000005</v>
      </c>
    </row>
    <row r="50" spans="1:17" s="142" customFormat="1" ht="12" customHeight="1">
      <c r="A50" s="315" t="s">
        <v>10</v>
      </c>
      <c r="B50" s="315"/>
      <c r="C50" s="1132">
        <v>6807.4491370082987</v>
      </c>
      <c r="D50" s="541">
        <v>5682.3770781836374</v>
      </c>
      <c r="E50" s="541">
        <v>5100.8420000000006</v>
      </c>
      <c r="F50" s="541">
        <v>5211.0130000000017</v>
      </c>
      <c r="G50" s="541">
        <v>4593.9378226310027</v>
      </c>
      <c r="H50" s="541">
        <v>5292.003999999999</v>
      </c>
      <c r="I50" s="541">
        <v>4529.101999999998</v>
      </c>
      <c r="J50" s="541">
        <v>5913.4029200000004</v>
      </c>
      <c r="K50" s="541">
        <v>6289.6174010443001</v>
      </c>
      <c r="M50" s="2191" t="s">
        <v>0</v>
      </c>
      <c r="N50" s="2192" t="s">
        <v>0</v>
      </c>
    </row>
    <row r="51" spans="1:17" s="142" customFormat="1" ht="12" customHeight="1">
      <c r="A51" s="315" t="s">
        <v>1411</v>
      </c>
      <c r="B51" s="315"/>
      <c r="C51" s="1132">
        <v>6681.921487008296</v>
      </c>
      <c r="D51" s="316">
        <v>5557.4127011836026</v>
      </c>
      <c r="E51" s="316">
        <v>4990.8590000000004</v>
      </c>
      <c r="F51" s="316">
        <v>5196.8590000000013</v>
      </c>
      <c r="G51" s="316">
        <v>4593.9378226310027</v>
      </c>
      <c r="H51" s="316">
        <v>5292.003999999999</v>
      </c>
      <c r="I51" s="316">
        <v>4529.101999999998</v>
      </c>
      <c r="J51" s="316">
        <v>5913.4029200000004</v>
      </c>
      <c r="K51" s="316">
        <v>6289.6174010443001</v>
      </c>
    </row>
    <row r="52" spans="1:17" s="63" customFormat="1" ht="7.5" customHeight="1"/>
    <row r="53" spans="1:17" s="287" customFormat="1" ht="21.75" customHeight="1">
      <c r="A53" s="2528" t="s">
        <v>0</v>
      </c>
      <c r="B53" s="2528"/>
      <c r="C53" s="2528"/>
      <c r="D53" s="2528"/>
      <c r="E53" s="2528"/>
      <c r="F53" s="2528"/>
      <c r="G53" s="2528"/>
      <c r="H53" s="2528"/>
      <c r="I53" s="2528"/>
      <c r="J53" s="2528"/>
      <c r="K53" s="2528"/>
    </row>
    <row r="54" spans="1:17" s="98" customFormat="1" ht="22.5" customHeight="1">
      <c r="A54" s="636"/>
      <c r="B54" s="636"/>
      <c r="C54" s="642"/>
      <c r="D54" s="642"/>
      <c r="E54" s="642"/>
      <c r="F54" s="642"/>
      <c r="G54" s="642"/>
      <c r="H54" s="642"/>
      <c r="I54" s="642"/>
      <c r="J54" s="642"/>
      <c r="K54" s="642"/>
    </row>
    <row r="55" spans="1:17" s="485" customFormat="1" ht="18.75" customHeight="1">
      <c r="A55" s="484" t="s">
        <v>1845</v>
      </c>
      <c r="B55" s="484"/>
      <c r="M55" s="287"/>
      <c r="N55" s="287"/>
      <c r="O55" s="287"/>
    </row>
    <row r="56" spans="1:17" s="50" customFormat="1" ht="12" customHeight="1">
      <c r="M56" s="1892"/>
      <c r="N56" s="1518"/>
      <c r="O56" s="1518"/>
      <c r="P56" s="1518"/>
      <c r="Q56" s="2424"/>
    </row>
    <row r="57" spans="1:17" s="52" customFormat="1" ht="13.5" customHeight="1">
      <c r="A57" s="70" t="s">
        <v>1</v>
      </c>
      <c r="B57" s="70"/>
      <c r="C57" s="1126" t="s">
        <v>1814</v>
      </c>
      <c r="D57" s="302" t="s">
        <v>1745</v>
      </c>
      <c r="E57" s="302" t="s">
        <v>1660</v>
      </c>
      <c r="F57" s="302" t="s">
        <v>1362</v>
      </c>
      <c r="G57" s="302" t="s">
        <v>1322</v>
      </c>
      <c r="H57" s="302" t="s">
        <v>1246</v>
      </c>
      <c r="I57" s="302" t="s">
        <v>1146</v>
      </c>
      <c r="J57" s="302" t="s">
        <v>1099</v>
      </c>
      <c r="K57" s="302" t="s">
        <v>972</v>
      </c>
      <c r="N57" s="287"/>
      <c r="O57" s="287"/>
      <c r="P57" s="287"/>
    </row>
    <row r="58" spans="1:17" s="52" customFormat="1" ht="12" customHeight="1">
      <c r="A58" s="306" t="s">
        <v>1846</v>
      </c>
      <c r="B58" s="306"/>
      <c r="C58" s="1965">
        <v>628.42578367969998</v>
      </c>
      <c r="D58" s="1967">
        <v>507.54539035669995</v>
      </c>
      <c r="E58" s="1967">
        <v>572.62239864800006</v>
      </c>
      <c r="F58" s="1967">
        <v>621.98686573400039</v>
      </c>
      <c r="G58" s="1967">
        <v>548.71577392600011</v>
      </c>
      <c r="H58" s="1966">
        <v>454</v>
      </c>
      <c r="I58" s="1967">
        <v>445.79995735199992</v>
      </c>
      <c r="J58" s="305">
        <v>459.2962656809998</v>
      </c>
      <c r="K58" s="305">
        <v>458.65158130699956</v>
      </c>
      <c r="M58" s="1756"/>
      <c r="N58" s="1518"/>
      <c r="O58" s="1518"/>
      <c r="P58" s="1518"/>
      <c r="Q58" s="2424"/>
    </row>
    <row r="59" spans="1:17" s="52" customFormat="1" ht="21" customHeight="1">
      <c r="A59" s="2529" t="s">
        <v>1847</v>
      </c>
      <c r="B59" s="2530"/>
      <c r="C59" s="2407">
        <v>781.93971961769898</v>
      </c>
      <c r="D59" s="2408">
        <v>474.16040165099923</v>
      </c>
      <c r="E59" s="2408">
        <v>440.48506935199993</v>
      </c>
      <c r="F59" s="2408">
        <v>510.12083830299986</v>
      </c>
      <c r="G59" s="2408">
        <v>94.00646807399994</v>
      </c>
      <c r="H59" s="2408">
        <v>516.17338500000005</v>
      </c>
      <c r="I59" s="2408">
        <v>337.39540564300006</v>
      </c>
      <c r="J59" s="2409">
        <v>442.437666541</v>
      </c>
      <c r="K59" s="2409">
        <v>446.22216669300053</v>
      </c>
      <c r="N59" s="287"/>
      <c r="O59" s="287"/>
      <c r="P59" s="287"/>
      <c r="Q59" s="624"/>
    </row>
    <row r="60" spans="1:17" s="1756" customFormat="1" ht="12" customHeight="1">
      <c r="A60" s="304" t="s">
        <v>1848</v>
      </c>
      <c r="B60" s="304"/>
      <c r="C60" s="1965">
        <v>-235</v>
      </c>
      <c r="D60" s="1967">
        <v>-582</v>
      </c>
      <c r="E60" s="1967">
        <v>-132</v>
      </c>
      <c r="F60" s="1967">
        <v>140</v>
      </c>
      <c r="G60" s="1967">
        <v>-196</v>
      </c>
      <c r="H60" s="1967">
        <v>200</v>
      </c>
      <c r="I60" s="1967">
        <v>150</v>
      </c>
      <c r="J60" s="1966">
        <v>148</v>
      </c>
      <c r="K60" s="1966">
        <v>119.824074</v>
      </c>
      <c r="N60" s="287"/>
      <c r="O60" s="287"/>
      <c r="P60" s="287"/>
      <c r="Q60" s="624"/>
    </row>
    <row r="61" spans="1:17" s="1756" customFormat="1" ht="12" customHeight="1">
      <c r="A61" s="304" t="s">
        <v>1849</v>
      </c>
      <c r="B61" s="304"/>
      <c r="C61" s="1965">
        <v>187.23690879520001</v>
      </c>
      <c r="D61" s="1967">
        <v>228.32969025609998</v>
      </c>
      <c r="E61" s="1967">
        <v>233.17150546799999</v>
      </c>
      <c r="F61" s="1967">
        <v>226.92270690399999</v>
      </c>
      <c r="G61" s="1967">
        <v>232.01704934399999</v>
      </c>
      <c r="H61" s="1967">
        <v>210.600236303</v>
      </c>
      <c r="I61" s="1967">
        <v>201.01240121800001</v>
      </c>
      <c r="J61" s="1966">
        <v>235.31647406899998</v>
      </c>
      <c r="K61" s="1966">
        <v>216.744956288</v>
      </c>
      <c r="N61" s="287"/>
      <c r="O61" s="287"/>
      <c r="P61" s="287"/>
      <c r="Q61" s="624"/>
    </row>
    <row r="62" spans="1:17" s="1756" customFormat="1" ht="12" customHeight="1">
      <c r="A62" s="304" t="s">
        <v>1992</v>
      </c>
      <c r="B62" s="304"/>
      <c r="C62" s="1965">
        <v>-4.3020000000000209</v>
      </c>
      <c r="D62" s="1967">
        <v>932.84400000000005</v>
      </c>
      <c r="E62" s="1967">
        <v>-53.712000000000003</v>
      </c>
      <c r="F62" s="1967">
        <v>1810</v>
      </c>
      <c r="G62" s="1967">
        <v>508.00900000000001</v>
      </c>
      <c r="H62" s="1967">
        <v>448.83600000000001</v>
      </c>
      <c r="I62" s="1967">
        <v>33.197999999999979</v>
      </c>
      <c r="J62" s="1966">
        <v>-595.90415246364228</v>
      </c>
      <c r="K62" s="1966">
        <v>-819.05611256153111</v>
      </c>
      <c r="N62" s="287"/>
      <c r="O62" s="287"/>
      <c r="P62" s="287"/>
      <c r="Q62" s="624"/>
    </row>
    <row r="63" spans="1:17" s="1756" customFormat="1" ht="12" customHeight="1">
      <c r="A63" s="304" t="s">
        <v>1993</v>
      </c>
      <c r="B63" s="304"/>
      <c r="C63" s="1965">
        <v>366.58498199999997</v>
      </c>
      <c r="D63" s="1967">
        <v>-414.05906400000003</v>
      </c>
      <c r="E63" s="1967">
        <v>252.449985</v>
      </c>
      <c r="F63" s="1967">
        <v>-24.028009000000001</v>
      </c>
      <c r="G63" s="1967">
        <v>-488.88226100000003</v>
      </c>
      <c r="H63" s="1967">
        <v>-108.173385</v>
      </c>
      <c r="I63" s="1967">
        <v>0</v>
      </c>
      <c r="J63" s="1966">
        <v>0</v>
      </c>
      <c r="K63" s="1966">
        <v>0</v>
      </c>
      <c r="N63" s="287"/>
      <c r="O63" s="287"/>
      <c r="P63" s="287"/>
      <c r="Q63" s="624"/>
    </row>
    <row r="64" spans="1:17" s="52" customFormat="1" ht="12" customHeight="1">
      <c r="A64" s="306" t="s">
        <v>1850</v>
      </c>
      <c r="B64" s="2305"/>
      <c r="C64" s="1133">
        <v>438.9027592031847</v>
      </c>
      <c r="D64" s="1968">
        <v>798.21181859860087</v>
      </c>
      <c r="E64" s="1968">
        <v>-138.72559868599384</v>
      </c>
      <c r="F64" s="1968">
        <v>115</v>
      </c>
      <c r="G64" s="1968">
        <v>-419</v>
      </c>
      <c r="H64" s="1968">
        <v>95</v>
      </c>
      <c r="I64" s="1968">
        <v>-35</v>
      </c>
      <c r="J64" s="385">
        <v>1400</v>
      </c>
      <c r="K64" s="385">
        <v>919</v>
      </c>
      <c r="N64" s="287"/>
      <c r="O64" s="287"/>
      <c r="P64" s="287"/>
    </row>
    <row r="65" spans="1:17" s="52" customFormat="1" ht="12" customHeight="1">
      <c r="A65" s="331" t="s">
        <v>31</v>
      </c>
      <c r="B65" s="331"/>
      <c r="C65" s="1969">
        <v>2163.7881532957836</v>
      </c>
      <c r="D65" s="1970">
        <v>1945.0322368624002</v>
      </c>
      <c r="E65" s="1970">
        <v>1174.2913597820061</v>
      </c>
      <c r="F65" s="1970">
        <v>3400.0024019410002</v>
      </c>
      <c r="G65" s="1970">
        <v>278.86603034400014</v>
      </c>
      <c r="H65" s="1970">
        <v>1816.5362363029999</v>
      </c>
      <c r="I65" s="1970">
        <v>1132.4057642130001</v>
      </c>
      <c r="J65" s="587">
        <v>2089.1462538273572</v>
      </c>
      <c r="K65" s="587">
        <v>1341.3866657264689</v>
      </c>
      <c r="M65" s="2191"/>
      <c r="N65" s="287"/>
      <c r="O65" s="287"/>
      <c r="P65" s="287"/>
    </row>
    <row r="66" spans="1:17" s="50" customFormat="1" ht="19.5" customHeight="1">
      <c r="M66" s="1892"/>
      <c r="N66" s="1518"/>
      <c r="O66" s="1518"/>
      <c r="P66" s="1518"/>
      <c r="Q66" s="2424"/>
    </row>
    <row r="67" spans="1:17" s="50" customFormat="1" ht="12" customHeight="1">
      <c r="A67" s="2412" t="s">
        <v>1670</v>
      </c>
      <c r="M67" s="1892"/>
      <c r="N67" s="1518"/>
      <c r="O67" s="1518"/>
      <c r="P67" s="1518"/>
      <c r="Q67" s="2424"/>
    </row>
    <row r="68" spans="1:17" s="1756" customFormat="1" ht="13.5" customHeight="1">
      <c r="A68" s="70" t="s">
        <v>1</v>
      </c>
      <c r="B68" s="70"/>
      <c r="C68" s="1126" t="s">
        <v>1363</v>
      </c>
      <c r="D68" s="302" t="s">
        <v>1069</v>
      </c>
      <c r="E68" s="302" t="s">
        <v>213</v>
      </c>
      <c r="F68" s="302" t="s">
        <v>211</v>
      </c>
      <c r="G68" s="2413"/>
      <c r="H68" s="2414"/>
      <c r="I68" s="2414"/>
      <c r="J68" s="2414"/>
      <c r="K68" s="2414"/>
      <c r="M68" s="470"/>
      <c r="N68" s="1518"/>
      <c r="O68" s="1518"/>
      <c r="P68" s="1518"/>
      <c r="Q68" s="470"/>
    </row>
    <row r="69" spans="1:17" s="1756" customFormat="1" ht="12" customHeight="1">
      <c r="A69" s="306" t="s">
        <v>1846</v>
      </c>
      <c r="B69" s="306"/>
      <c r="C69" s="1965">
        <v>2330.5804384184003</v>
      </c>
      <c r="D69" s="1967">
        <v>1908.2657346919989</v>
      </c>
      <c r="E69" s="1967">
        <v>1809.5225285380006</v>
      </c>
      <c r="F69" s="1967">
        <v>1876</v>
      </c>
      <c r="G69" s="2415"/>
      <c r="H69" s="2416"/>
      <c r="I69" s="2417"/>
      <c r="J69" s="2416"/>
      <c r="K69" s="2416"/>
      <c r="M69" s="470"/>
      <c r="N69" s="1518"/>
      <c r="O69" s="1518"/>
      <c r="P69" s="1518"/>
      <c r="Q69" s="2424"/>
    </row>
    <row r="70" spans="1:17" s="1756" customFormat="1" ht="21" customHeight="1">
      <c r="A70" s="2529" t="s">
        <v>1847</v>
      </c>
      <c r="B70" s="2530"/>
      <c r="C70" s="2407">
        <v>2206.7060289236979</v>
      </c>
      <c r="D70" s="2408">
        <v>1282.0406535250011</v>
      </c>
      <c r="E70" s="2408">
        <v>1894.7388519329998</v>
      </c>
      <c r="F70" s="2408">
        <v>2593</v>
      </c>
      <c r="G70" s="2418"/>
      <c r="H70" s="2419"/>
      <c r="I70" s="2419"/>
      <c r="J70" s="2420"/>
      <c r="K70" s="2420"/>
      <c r="N70" s="287"/>
      <c r="O70" s="287"/>
      <c r="P70" s="287"/>
      <c r="Q70" s="624"/>
    </row>
    <row r="71" spans="1:17" s="1756" customFormat="1" ht="12" customHeight="1">
      <c r="A71" s="304" t="s">
        <v>1848</v>
      </c>
      <c r="B71" s="304"/>
      <c r="C71" s="1965">
        <v>-809</v>
      </c>
      <c r="D71" s="1967">
        <v>302.12779899999998</v>
      </c>
      <c r="E71" s="1967">
        <v>134</v>
      </c>
      <c r="F71" s="1967">
        <v>1184</v>
      </c>
      <c r="G71" s="2415"/>
      <c r="H71" s="2417"/>
      <c r="I71" s="2417"/>
      <c r="J71" s="2416"/>
      <c r="K71" s="2416"/>
      <c r="N71" s="287"/>
      <c r="O71" s="287"/>
      <c r="P71" s="287"/>
      <c r="Q71" s="624"/>
    </row>
    <row r="72" spans="1:17" s="1756" customFormat="1" ht="12" customHeight="1">
      <c r="A72" s="304" t="s">
        <v>1849</v>
      </c>
      <c r="B72" s="304"/>
      <c r="C72" s="1965">
        <v>875.66081142329995</v>
      </c>
      <c r="D72" s="1967">
        <v>878.94616093400009</v>
      </c>
      <c r="E72" s="1967">
        <v>827.62972163699999</v>
      </c>
      <c r="F72" s="1967">
        <v>519.24886984</v>
      </c>
      <c r="G72" s="2415"/>
      <c r="H72" s="2417"/>
      <c r="I72" s="2417"/>
      <c r="J72" s="2416"/>
      <c r="K72" s="2416"/>
      <c r="N72" s="287"/>
      <c r="O72" s="287"/>
      <c r="P72" s="287"/>
      <c r="Q72" s="624"/>
    </row>
    <row r="73" spans="1:17" s="1756" customFormat="1" ht="12" customHeight="1">
      <c r="A73" s="304" t="s">
        <v>1992</v>
      </c>
      <c r="B73" s="304"/>
      <c r="C73" s="1965">
        <v>2684.83</v>
      </c>
      <c r="D73" s="1967">
        <v>394.13884753635773</v>
      </c>
      <c r="E73" s="1967">
        <v>-1363</v>
      </c>
      <c r="F73" s="1967">
        <v>-1685</v>
      </c>
      <c r="G73" s="2415"/>
      <c r="H73" s="2417"/>
      <c r="I73" s="2417"/>
      <c r="J73" s="2416"/>
      <c r="K73" s="2416"/>
      <c r="N73" s="287"/>
      <c r="O73" s="287"/>
      <c r="P73" s="287"/>
      <c r="Q73" s="624"/>
    </row>
    <row r="74" spans="1:17" s="1756" customFormat="1" ht="12" customHeight="1">
      <c r="A74" s="304" t="s">
        <v>1993</v>
      </c>
      <c r="B74" s="304"/>
      <c r="C74" s="1965">
        <v>180.94789399999993</v>
      </c>
      <c r="D74" s="1967">
        <v>-597.05564600000002</v>
      </c>
      <c r="E74" s="1967">
        <v>0</v>
      </c>
      <c r="F74" s="1967">
        <v>0</v>
      </c>
      <c r="G74" s="2415"/>
      <c r="H74" s="2417"/>
      <c r="I74" s="2417"/>
      <c r="J74" s="2416"/>
      <c r="K74" s="2416"/>
      <c r="N74" s="287"/>
      <c r="O74" s="287"/>
      <c r="P74" s="287"/>
      <c r="Q74" s="624"/>
    </row>
    <row r="75" spans="1:17" s="1756" customFormat="1" ht="12" customHeight="1">
      <c r="A75" s="306" t="s">
        <v>1850</v>
      </c>
      <c r="B75" s="2305"/>
      <c r="C75" s="1133">
        <v>1213.1145778017856</v>
      </c>
      <c r="D75" s="1968">
        <v>1149</v>
      </c>
      <c r="E75" s="1968">
        <v>1729</v>
      </c>
      <c r="F75" s="1968">
        <v>-923</v>
      </c>
      <c r="G75" s="2421"/>
      <c r="H75" s="2422"/>
      <c r="I75" s="2422"/>
      <c r="J75" s="2422"/>
      <c r="K75" s="2422"/>
      <c r="N75" s="287"/>
      <c r="O75" s="287"/>
      <c r="P75" s="287"/>
    </row>
    <row r="76" spans="1:17" s="1756" customFormat="1" ht="12" customHeight="1">
      <c r="A76" s="331" t="s">
        <v>31</v>
      </c>
      <c r="B76" s="331"/>
      <c r="C76" s="1969">
        <v>8682.8397505671837</v>
      </c>
      <c r="D76" s="1970">
        <v>5317.463549687358</v>
      </c>
      <c r="E76" s="1970">
        <v>5031.7280708849994</v>
      </c>
      <c r="F76" s="1970">
        <v>3564.4831917420001</v>
      </c>
      <c r="G76" s="2423"/>
      <c r="H76" s="2410"/>
      <c r="I76" s="2410"/>
      <c r="J76" s="2411"/>
      <c r="K76" s="2411"/>
      <c r="M76" s="2191"/>
      <c r="N76" s="287"/>
      <c r="O76" s="287"/>
      <c r="P76" s="287"/>
    </row>
    <row r="77" spans="1:17" s="63" customFormat="1" ht="7.5" customHeight="1">
      <c r="C77" s="64"/>
      <c r="M77" s="287"/>
      <c r="N77" s="287"/>
      <c r="O77" s="287"/>
    </row>
    <row r="78" spans="1:17" s="63" customFormat="1" ht="66.75" customHeight="1">
      <c r="A78" s="2519" t="s">
        <v>1775</v>
      </c>
      <c r="B78" s="2519"/>
      <c r="C78" s="2519"/>
      <c r="D78" s="2519"/>
      <c r="E78" s="2519"/>
      <c r="F78" s="2519"/>
      <c r="G78" s="2519"/>
      <c r="H78" s="2519"/>
      <c r="I78" s="2519"/>
      <c r="J78" s="2519"/>
      <c r="K78" s="2519"/>
      <c r="L78" s="2425"/>
      <c r="M78" s="287"/>
      <c r="N78" s="287"/>
      <c r="O78" s="287"/>
    </row>
    <row r="79" spans="1:17" s="63" customFormat="1" ht="39" customHeight="1">
      <c r="A79" s="2519" t="s">
        <v>1991</v>
      </c>
      <c r="B79" s="2519"/>
      <c r="C79" s="2519"/>
      <c r="D79" s="2519"/>
      <c r="E79" s="2519"/>
      <c r="F79" s="2519"/>
      <c r="G79" s="2519"/>
      <c r="H79" s="2519"/>
      <c r="I79" s="2519"/>
      <c r="J79" s="2519"/>
      <c r="K79" s="2519"/>
      <c r="L79" s="2425"/>
      <c r="M79" s="287"/>
      <c r="N79" s="287"/>
      <c r="O79" s="287"/>
    </row>
    <row r="80" spans="1:17" s="98" customFormat="1" ht="22.5" customHeight="1">
      <c r="A80" s="636"/>
      <c r="B80" s="2193"/>
      <c r="C80" s="2194"/>
      <c r="D80" s="642"/>
      <c r="E80" s="642"/>
      <c r="F80" s="642"/>
      <c r="G80" s="642"/>
      <c r="H80" s="642"/>
      <c r="I80" s="642"/>
      <c r="J80" s="642"/>
      <c r="K80" s="642"/>
    </row>
    <row r="81" spans="1:12" s="485" customFormat="1" ht="18.75" customHeight="1">
      <c r="A81" s="484" t="s">
        <v>980</v>
      </c>
      <c r="B81" s="484"/>
    </row>
    <row r="82" spans="1:12" s="50" customFormat="1" ht="12.75" customHeight="1"/>
    <row r="83" spans="1:12" s="52" customFormat="1" ht="13.5" customHeight="1">
      <c r="A83" s="68" t="s">
        <v>1</v>
      </c>
      <c r="B83" s="68"/>
      <c r="C83" s="1126" t="s">
        <v>1814</v>
      </c>
      <c r="D83" s="302" t="s">
        <v>1745</v>
      </c>
      <c r="E83" s="302" t="s">
        <v>1660</v>
      </c>
      <c r="F83" s="302" t="s">
        <v>1362</v>
      </c>
      <c r="G83" s="302" t="s">
        <v>1322</v>
      </c>
      <c r="H83" s="302" t="s">
        <v>1246</v>
      </c>
      <c r="I83" s="302" t="s">
        <v>1146</v>
      </c>
      <c r="J83" s="302" t="s">
        <v>1099</v>
      </c>
      <c r="K83" s="302" t="s">
        <v>972</v>
      </c>
    </row>
    <row r="84" spans="1:12" s="79" customFormat="1" ht="12" customHeight="1">
      <c r="A84" s="174" t="s">
        <v>59</v>
      </c>
      <c r="B84" s="639"/>
      <c r="C84" s="1134">
        <v>13934.356214840496</v>
      </c>
      <c r="D84" s="1583">
        <v>14348.257479610002</v>
      </c>
      <c r="E84" s="175">
        <v>14424.754842</v>
      </c>
      <c r="F84" s="175">
        <v>14824.741658000001</v>
      </c>
      <c r="G84" s="175">
        <v>15533.074932000001</v>
      </c>
      <c r="H84" s="175">
        <v>15290.857004999998</v>
      </c>
      <c r="I84" s="175">
        <v>15425.848549</v>
      </c>
      <c r="J84" s="175">
        <v>15195.696543</v>
      </c>
      <c r="K84" s="175">
        <v>15416.607129000004</v>
      </c>
    </row>
    <row r="85" spans="1:12" s="79" customFormat="1" ht="12" customHeight="1">
      <c r="A85" s="176" t="s">
        <v>60</v>
      </c>
      <c r="B85" s="176"/>
      <c r="C85" s="1135">
        <v>-4871.8834327470031</v>
      </c>
      <c r="D85" s="1584">
        <v>-5367.303225853997</v>
      </c>
      <c r="E85" s="177">
        <v>-5696.5594279999996</v>
      </c>
      <c r="F85" s="177">
        <v>-6238.042015</v>
      </c>
      <c r="G85" s="177">
        <v>-6832.7015279999996</v>
      </c>
      <c r="H85" s="177">
        <v>-7062.9146979999996</v>
      </c>
      <c r="I85" s="177">
        <v>-7558.5028940000002</v>
      </c>
      <c r="J85" s="177">
        <v>-7504.4511210000001</v>
      </c>
      <c r="K85" s="177">
        <v>-7476.8993840000003</v>
      </c>
    </row>
    <row r="86" spans="1:12" s="79" customFormat="1" ht="12" customHeight="1">
      <c r="A86" s="178" t="s">
        <v>13</v>
      </c>
      <c r="B86" s="178"/>
      <c r="C86" s="1136">
        <v>9062.4727820934968</v>
      </c>
      <c r="D86" s="1585">
        <v>8980.9542537560046</v>
      </c>
      <c r="E86" s="179">
        <v>8728.1954140000016</v>
      </c>
      <c r="F86" s="179">
        <v>8586.6996429999999</v>
      </c>
      <c r="G86" s="179">
        <v>8700.3734040000018</v>
      </c>
      <c r="H86" s="179">
        <v>8227.9423079999979</v>
      </c>
      <c r="I86" s="179">
        <v>7867.3456540000006</v>
      </c>
      <c r="J86" s="179">
        <v>7691.245422</v>
      </c>
      <c r="K86" s="179">
        <v>7939.7077449999997</v>
      </c>
    </row>
    <row r="87" spans="1:12" s="79" customFormat="1" ht="12" customHeight="1">
      <c r="A87" s="174" t="s">
        <v>260</v>
      </c>
      <c r="B87" s="639"/>
      <c r="C87" s="1134">
        <v>2915.7612840567999</v>
      </c>
      <c r="D87" s="1583">
        <v>2867.0682882118999</v>
      </c>
      <c r="E87" s="175">
        <v>3244.4634890000002</v>
      </c>
      <c r="F87" s="175">
        <v>2935.8895619999998</v>
      </c>
      <c r="G87" s="175">
        <v>3007.6208350000024</v>
      </c>
      <c r="H87" s="175">
        <v>2851.6168229999994</v>
      </c>
      <c r="I87" s="175">
        <v>2858.3582999999999</v>
      </c>
      <c r="J87" s="175">
        <v>2847.8696190000001</v>
      </c>
      <c r="K87" s="175">
        <v>2780.3916680000002</v>
      </c>
      <c r="L87" s="82"/>
    </row>
    <row r="88" spans="1:12" s="79" customFormat="1" ht="12" customHeight="1">
      <c r="A88" s="72" t="s">
        <v>261</v>
      </c>
      <c r="B88" s="72"/>
      <c r="C88" s="1137">
        <v>-834.08870326746046</v>
      </c>
      <c r="D88" s="1586">
        <v>-787.24660114263975</v>
      </c>
      <c r="E88" s="180">
        <v>-755.34824600000002</v>
      </c>
      <c r="F88" s="180">
        <v>-724.21740199999999</v>
      </c>
      <c r="G88" s="180">
        <v>-694.30043799999999</v>
      </c>
      <c r="H88" s="180">
        <v>-622.30408199999999</v>
      </c>
      <c r="I88" s="180">
        <v>-616.578485</v>
      </c>
      <c r="J88" s="180">
        <v>-663.36513600000001</v>
      </c>
      <c r="K88" s="180">
        <v>-633.55123500000002</v>
      </c>
    </row>
    <row r="89" spans="1:12" s="79" customFormat="1" ht="12" customHeight="1">
      <c r="A89" s="72" t="s">
        <v>1856</v>
      </c>
      <c r="B89" s="72"/>
      <c r="C89" s="1137">
        <v>2163.7018943584599</v>
      </c>
      <c r="D89" s="1586">
        <v>1945.3399344852405</v>
      </c>
      <c r="E89" s="180">
        <v>1173.7952229999996</v>
      </c>
      <c r="F89" s="180">
        <v>3400.0709940000002</v>
      </c>
      <c r="G89" s="180">
        <v>278.82329699999991</v>
      </c>
      <c r="H89" s="180">
        <v>1816.9076810000001</v>
      </c>
      <c r="I89" s="180">
        <v>1132.275678</v>
      </c>
      <c r="J89" s="180">
        <v>2089.0894130000001</v>
      </c>
      <c r="K89" s="180">
        <v>1341.7461370000005</v>
      </c>
    </row>
    <row r="90" spans="1:12" s="79" customFormat="1" ht="12" customHeight="1">
      <c r="A90" s="72" t="s">
        <v>1112</v>
      </c>
      <c r="B90" s="199"/>
      <c r="C90" s="1137">
        <v>-909.50663300000008</v>
      </c>
      <c r="D90" s="1586">
        <v>-156.19821900000002</v>
      </c>
      <c r="E90" s="180">
        <v>-87.435887000000008</v>
      </c>
      <c r="F90" s="180">
        <v>-97.671583999999996</v>
      </c>
      <c r="G90" s="180">
        <v>-114.853078</v>
      </c>
      <c r="H90" s="180">
        <v>-86.741377999999997</v>
      </c>
      <c r="I90" s="180">
        <v>152.37209899999999</v>
      </c>
      <c r="J90" s="180">
        <v>-29.985506000000001</v>
      </c>
      <c r="K90" s="180">
        <v>149.44740699999994</v>
      </c>
      <c r="L90" s="82"/>
    </row>
    <row r="91" spans="1:12" s="79" customFormat="1" ht="12" customHeight="1">
      <c r="A91" s="72" t="s">
        <v>1111</v>
      </c>
      <c r="B91" s="199"/>
      <c r="C91" s="1137">
        <v>247.01096899999993</v>
      </c>
      <c r="D91" s="1586">
        <v>219.715191</v>
      </c>
      <c r="E91" s="180">
        <v>245.30462</v>
      </c>
      <c r="F91" s="180">
        <v>149.258511</v>
      </c>
      <c r="G91" s="180">
        <v>299.5722219999999</v>
      </c>
      <c r="H91" s="180">
        <v>223.15795299999999</v>
      </c>
      <c r="I91" s="180">
        <v>30.322784000000013</v>
      </c>
      <c r="J91" s="180">
        <v>135.224076</v>
      </c>
      <c r="K91" s="180">
        <v>215.67241599999997</v>
      </c>
      <c r="L91" s="82"/>
    </row>
    <row r="92" spans="1:12" s="79" customFormat="1" ht="12" customHeight="1">
      <c r="A92" s="72" t="s">
        <v>1703</v>
      </c>
      <c r="B92" s="199"/>
      <c r="C92" s="1137">
        <v>141.036745</v>
      </c>
      <c r="D92" s="1586">
        <v>127.56568300000004</v>
      </c>
      <c r="E92" s="180">
        <v>152.636</v>
      </c>
      <c r="F92" s="180">
        <v>99.268000000000001</v>
      </c>
      <c r="G92" s="180">
        <v>129.18700000000001</v>
      </c>
      <c r="H92" s="180">
        <v>121.23680000000002</v>
      </c>
      <c r="I92" s="180">
        <v>139.2022</v>
      </c>
      <c r="J92" s="180">
        <v>101.854</v>
      </c>
      <c r="K92" s="180">
        <v>121.70300000000003</v>
      </c>
      <c r="L92" s="82"/>
    </row>
    <row r="93" spans="1:12" s="79" customFormat="1" ht="12" customHeight="1">
      <c r="A93" s="202" t="s">
        <v>1125</v>
      </c>
      <c r="B93" s="202"/>
      <c r="C93" s="1137">
        <v>-27.964288120000006</v>
      </c>
      <c r="D93" s="1586">
        <v>-1.1495814800000019</v>
      </c>
      <c r="E93" s="180">
        <v>-73.647164000000004</v>
      </c>
      <c r="F93" s="180">
        <v>30.424531999999999</v>
      </c>
      <c r="G93" s="180">
        <v>43.500759999999971</v>
      </c>
      <c r="H93" s="180">
        <v>41.298863000000011</v>
      </c>
      <c r="I93" s="180">
        <v>34.008324999999999</v>
      </c>
      <c r="J93" s="180">
        <v>107.11263599999999</v>
      </c>
      <c r="K93" s="180">
        <v>117.60681</v>
      </c>
    </row>
    <row r="94" spans="1:12" s="79" customFormat="1" ht="12" customHeight="1">
      <c r="A94" s="202" t="s">
        <v>210</v>
      </c>
      <c r="B94" s="202"/>
      <c r="C94" s="1137">
        <v>121.93525741999997</v>
      </c>
      <c r="D94" s="1586">
        <v>143.14083719000001</v>
      </c>
      <c r="E94" s="180">
        <v>2.0566439999999995</v>
      </c>
      <c r="F94" s="180">
        <v>1.9456100000000001</v>
      </c>
      <c r="G94" s="180">
        <v>89.087592999999984</v>
      </c>
      <c r="H94" s="180">
        <v>-16.580748</v>
      </c>
      <c r="I94" s="180">
        <v>-3.3336269999999999</v>
      </c>
      <c r="J94" s="180">
        <v>12.927913</v>
      </c>
      <c r="K94" s="180">
        <v>-78.873151000000007</v>
      </c>
    </row>
    <row r="95" spans="1:12" s="79" customFormat="1" ht="12" customHeight="1">
      <c r="A95" s="176" t="s">
        <v>16</v>
      </c>
      <c r="B95" s="176"/>
      <c r="C95" s="1135">
        <v>35.069295648703019</v>
      </c>
      <c r="D95" s="1584">
        <v>105.18582905680194</v>
      </c>
      <c r="E95" s="177">
        <v>292.57101900000004</v>
      </c>
      <c r="F95" s="177">
        <v>329.12696</v>
      </c>
      <c r="G95" s="177">
        <v>313.02029000000005</v>
      </c>
      <c r="H95" s="177">
        <v>231.75431900000001</v>
      </c>
      <c r="I95" s="177">
        <v>360.52200900000003</v>
      </c>
      <c r="J95" s="177">
        <v>276.70159899999999</v>
      </c>
      <c r="K95" s="177">
        <v>304.12900100000002</v>
      </c>
    </row>
    <row r="96" spans="1:12" s="79" customFormat="1" ht="12" customHeight="1">
      <c r="A96" s="178" t="s">
        <v>4</v>
      </c>
      <c r="B96" s="178"/>
      <c r="C96" s="1136">
        <v>3852.9558210964988</v>
      </c>
      <c r="D96" s="1585">
        <v>4463.4213613213024</v>
      </c>
      <c r="E96" s="179">
        <v>4194.3956989999997</v>
      </c>
      <c r="F96" s="179">
        <v>6124.0951830000004</v>
      </c>
      <c r="G96" s="179">
        <v>3351.6584800000001</v>
      </c>
      <c r="H96" s="179">
        <v>4560.3462319999999</v>
      </c>
      <c r="I96" s="179">
        <v>4087.1492820000003</v>
      </c>
      <c r="J96" s="179">
        <v>4877.4286140000004</v>
      </c>
      <c r="K96" s="179">
        <v>4318.2720519999984</v>
      </c>
      <c r="L96" s="82"/>
    </row>
    <row r="97" spans="1:11" s="79" customFormat="1" ht="12" customHeight="1">
      <c r="A97" s="178" t="s">
        <v>120</v>
      </c>
      <c r="B97" s="178"/>
      <c r="C97" s="1136">
        <v>12915.428603189997</v>
      </c>
      <c r="D97" s="1585">
        <v>13444.375615077308</v>
      </c>
      <c r="E97" s="179">
        <v>12922.591113</v>
      </c>
      <c r="F97" s="179">
        <v>14710.794825999999</v>
      </c>
      <c r="G97" s="179">
        <v>12052.031884999997</v>
      </c>
      <c r="H97" s="179">
        <v>12788.288538000001</v>
      </c>
      <c r="I97" s="179">
        <v>11954.494938</v>
      </c>
      <c r="J97" s="179">
        <v>12568.674035</v>
      </c>
      <c r="K97" s="179">
        <v>12257.979798</v>
      </c>
    </row>
    <row r="98" spans="1:11" s="79" customFormat="1" ht="12" customHeight="1">
      <c r="A98" s="2286" t="s">
        <v>61</v>
      </c>
      <c r="B98" s="2287"/>
      <c r="C98" s="1134">
        <v>-1105.5583986256497</v>
      </c>
      <c r="D98" s="1583">
        <v>-2904.9484424294496</v>
      </c>
      <c r="E98" s="175">
        <v>-2953.0710669999999</v>
      </c>
      <c r="F98" s="175">
        <v>-2858.599991</v>
      </c>
      <c r="G98" s="175">
        <v>-2620.4811770000001</v>
      </c>
      <c r="H98" s="175">
        <v>-2751.8043630000002</v>
      </c>
      <c r="I98" s="175">
        <v>-2789.3729340000004</v>
      </c>
      <c r="J98" s="175">
        <v>-2710.148299</v>
      </c>
      <c r="K98" s="175">
        <v>-2676.5931930000006</v>
      </c>
    </row>
    <row r="99" spans="1:11" s="79" customFormat="1" ht="12" customHeight="1">
      <c r="A99" s="199" t="s">
        <v>62</v>
      </c>
      <c r="B99" s="199"/>
      <c r="C99" s="1137">
        <v>-1930.6861808454214</v>
      </c>
      <c r="D99" s="1586">
        <v>-1806.3120316300792</v>
      </c>
      <c r="E99" s="180">
        <v>-2055.9264089999997</v>
      </c>
      <c r="F99" s="180">
        <v>-1996.8879340000001</v>
      </c>
      <c r="G99" s="180">
        <v>-1895.9651329999997</v>
      </c>
      <c r="H99" s="180">
        <v>-1847.713608</v>
      </c>
      <c r="I99" s="180">
        <v>-1956.9848860000002</v>
      </c>
      <c r="J99" s="180">
        <v>-1943.9599029999999</v>
      </c>
      <c r="K99" s="180">
        <v>-1743.0333580000006</v>
      </c>
    </row>
    <row r="100" spans="1:11" s="79" customFormat="1" ht="12" customHeight="1">
      <c r="A100" s="2288" t="s">
        <v>249</v>
      </c>
      <c r="B100" s="2288"/>
      <c r="C100" s="1135">
        <v>-589.66114396945977</v>
      </c>
      <c r="D100" s="1584">
        <v>-608.05144090064005</v>
      </c>
      <c r="E100" s="177">
        <v>-517.9823439999999</v>
      </c>
      <c r="F100" s="177">
        <v>-582.61728800000003</v>
      </c>
      <c r="G100" s="177">
        <v>-571.1661620000001</v>
      </c>
      <c r="H100" s="177">
        <v>-562.88655999999992</v>
      </c>
      <c r="I100" s="177">
        <v>-486.29113500000005</v>
      </c>
      <c r="J100" s="177">
        <v>-537.87353599999994</v>
      </c>
      <c r="K100" s="177">
        <v>-1087.9089269999997</v>
      </c>
    </row>
    <row r="101" spans="1:11" s="79" customFormat="1" ht="12" customHeight="1">
      <c r="A101" s="2289" t="s">
        <v>7</v>
      </c>
      <c r="B101" s="2289"/>
      <c r="C101" s="1136">
        <v>-3625.9057234404991</v>
      </c>
      <c r="D101" s="1585">
        <v>-5319.3119149601689</v>
      </c>
      <c r="E101" s="179">
        <v>-5526.9798199999996</v>
      </c>
      <c r="F101" s="179">
        <v>-5438.1052129999998</v>
      </c>
      <c r="G101" s="179">
        <v>-5087.6124729999992</v>
      </c>
      <c r="H101" s="179">
        <v>-5162.4045300000016</v>
      </c>
      <c r="I101" s="179">
        <v>-5232.6489549999988</v>
      </c>
      <c r="J101" s="179">
        <v>-5191.9817380000004</v>
      </c>
      <c r="K101" s="179">
        <v>-5507.535477999998</v>
      </c>
    </row>
    <row r="102" spans="1:11" s="79" customFormat="1" ht="12" customHeight="1">
      <c r="A102" s="2290" t="s">
        <v>250</v>
      </c>
      <c r="B102" s="2291"/>
      <c r="C102" s="1138">
        <v>9289.5228797494929</v>
      </c>
      <c r="D102" s="1587">
        <v>8125.063700117139</v>
      </c>
      <c r="E102" s="181">
        <v>7395.6112929999999</v>
      </c>
      <c r="F102" s="181">
        <v>9272.6896130000005</v>
      </c>
      <c r="G102" s="181">
        <v>6964.4194119999993</v>
      </c>
      <c r="H102" s="181">
        <v>7625.8840080000009</v>
      </c>
      <c r="I102" s="181">
        <v>6721.8459830000011</v>
      </c>
      <c r="J102" s="181">
        <v>7376.6922969999996</v>
      </c>
      <c r="K102" s="181">
        <v>6750.4443210000027</v>
      </c>
    </row>
    <row r="103" spans="1:11" s="79" customFormat="1" ht="12" customHeight="1">
      <c r="A103" s="199" t="s">
        <v>30</v>
      </c>
      <c r="B103" s="199"/>
      <c r="C103" s="1137">
        <v>-8.8225439219000066</v>
      </c>
      <c r="D103" s="1586">
        <v>-2.6727484863000015</v>
      </c>
      <c r="E103" s="180">
        <v>44.670144000000001</v>
      </c>
      <c r="F103" s="180">
        <v>11.620803</v>
      </c>
      <c r="G103" s="180">
        <v>41.501221999999999</v>
      </c>
      <c r="H103" s="180">
        <v>13.309177</v>
      </c>
      <c r="I103" s="180">
        <v>-2.6955580000000001</v>
      </c>
      <c r="J103" s="180">
        <v>-2.4135E-2</v>
      </c>
      <c r="K103" s="180">
        <v>153.247581</v>
      </c>
    </row>
    <row r="104" spans="1:11" s="79" customFormat="1" ht="12" customHeight="1">
      <c r="A104" s="2292" t="s">
        <v>255</v>
      </c>
      <c r="B104" s="2292"/>
      <c r="C104" s="1135">
        <v>-1420.4156189323003</v>
      </c>
      <c r="D104" s="1584">
        <v>391.72359211649996</v>
      </c>
      <c r="E104" s="177">
        <v>-666.59406899999999</v>
      </c>
      <c r="F104" s="177">
        <v>-574.58509400000003</v>
      </c>
      <c r="G104" s="177">
        <v>-821.441281</v>
      </c>
      <c r="H104" s="177">
        <v>-183.23438400000009</v>
      </c>
      <c r="I104" s="177">
        <v>-554.05482199999994</v>
      </c>
      <c r="J104" s="177">
        <v>-80.165571</v>
      </c>
      <c r="K104" s="177">
        <v>-35.850103000000217</v>
      </c>
    </row>
    <row r="105" spans="1:11" s="79" customFormat="1" ht="12" customHeight="1">
      <c r="A105" s="2290" t="s">
        <v>9</v>
      </c>
      <c r="B105" s="2291"/>
      <c r="C105" s="1138">
        <v>7860.2847168951994</v>
      </c>
      <c r="D105" s="1587">
        <v>8514.1145437473388</v>
      </c>
      <c r="E105" s="181">
        <v>6773.6873689999993</v>
      </c>
      <c r="F105" s="181">
        <v>8709.7253220000002</v>
      </c>
      <c r="G105" s="181">
        <v>6184.4793530000006</v>
      </c>
      <c r="H105" s="181">
        <v>7455.9588009999989</v>
      </c>
      <c r="I105" s="181">
        <v>6165.0956029999998</v>
      </c>
      <c r="J105" s="181">
        <v>7296.5025910000004</v>
      </c>
      <c r="K105" s="181">
        <v>6867.8417979999995</v>
      </c>
    </row>
    <row r="106" spans="1:11" s="79" customFormat="1" ht="12" customHeight="1">
      <c r="A106" s="2293" t="s">
        <v>1113</v>
      </c>
      <c r="B106" s="199"/>
      <c r="C106" s="1137">
        <v>-1083.9038902269986</v>
      </c>
      <c r="D106" s="1586">
        <v>-2136.2778895637007</v>
      </c>
      <c r="E106" s="180">
        <v>-1695.03051</v>
      </c>
      <c r="F106" s="180">
        <v>-2129.585247</v>
      </c>
      <c r="G106" s="180">
        <v>-1236.0065220000001</v>
      </c>
      <c r="H106" s="180">
        <v>-1827.9159850000001</v>
      </c>
      <c r="I106" s="180">
        <v>-1600.2154169999999</v>
      </c>
      <c r="J106" s="180">
        <v>-1799.0358200000001</v>
      </c>
      <c r="K106" s="180">
        <v>-1176.6620249999996</v>
      </c>
    </row>
    <row r="107" spans="1:11" s="79" customFormat="1" ht="12" customHeight="1">
      <c r="A107" s="182" t="s">
        <v>196</v>
      </c>
      <c r="B107" s="182"/>
      <c r="C107" s="1135">
        <v>27.927850339999999</v>
      </c>
      <c r="D107" s="1584">
        <v>-14.483456000000004</v>
      </c>
      <c r="E107" s="177">
        <v>-17.026275999999996</v>
      </c>
      <c r="F107" s="177">
        <v>-47.281469999999999</v>
      </c>
      <c r="G107" s="177">
        <v>16.465462000000002</v>
      </c>
      <c r="H107" s="177">
        <v>-8.203000000000003</v>
      </c>
      <c r="I107" s="177">
        <v>-11.491</v>
      </c>
      <c r="J107" s="177">
        <v>-18.994</v>
      </c>
      <c r="K107" s="177">
        <v>8.7167719999999989</v>
      </c>
    </row>
    <row r="108" spans="1:11" s="79" customFormat="1" ht="12" customHeight="1">
      <c r="A108" s="178" t="s">
        <v>10</v>
      </c>
      <c r="B108" s="178"/>
      <c r="C108" s="1136">
        <v>6804.3086770082009</v>
      </c>
      <c r="D108" s="1585">
        <v>6363.3531981836386</v>
      </c>
      <c r="E108" s="179">
        <v>5061.6305839999995</v>
      </c>
      <c r="F108" s="179">
        <v>6532.858604</v>
      </c>
      <c r="G108" s="179">
        <v>4964.9382940000005</v>
      </c>
      <c r="H108" s="179">
        <v>5619.8398160000015</v>
      </c>
      <c r="I108" s="179">
        <v>4553.3891859999994</v>
      </c>
      <c r="J108" s="179">
        <v>5478.4727709999997</v>
      </c>
      <c r="K108" s="179">
        <v>5699.8965449999996</v>
      </c>
    </row>
    <row r="109" spans="1:11" s="80" customFormat="1" ht="12" customHeight="1">
      <c r="A109" s="2085"/>
      <c r="B109" s="2085"/>
      <c r="C109" s="1427"/>
      <c r="D109" s="1427"/>
      <c r="E109" s="1427"/>
      <c r="F109" s="1427"/>
      <c r="G109" s="1427"/>
      <c r="H109" s="1427"/>
      <c r="I109" s="1427"/>
      <c r="J109" s="1427"/>
      <c r="K109" s="1427"/>
    </row>
    <row r="110" spans="1:11" s="79" customFormat="1" ht="12" customHeight="1">
      <c r="A110" s="2522" t="s">
        <v>1411</v>
      </c>
      <c r="B110" s="2523"/>
      <c r="C110" s="2082">
        <v>6678.7810270082955</v>
      </c>
      <c r="D110" s="2083">
        <v>6238.388821183602</v>
      </c>
      <c r="E110" s="2083">
        <v>4951.8019640000002</v>
      </c>
      <c r="F110" s="2083">
        <v>6518.7042789999996</v>
      </c>
      <c r="G110" s="2083">
        <v>4964.9382940000005</v>
      </c>
      <c r="H110" s="2083">
        <v>5619.8398160000015</v>
      </c>
      <c r="I110" s="2083">
        <v>4553.3891859999994</v>
      </c>
      <c r="J110" s="2083">
        <v>5478.4727709999997</v>
      </c>
      <c r="K110" s="2083">
        <v>5699.8965449999996</v>
      </c>
    </row>
    <row r="111" spans="1:11" s="79" customFormat="1" ht="12" customHeight="1">
      <c r="A111" s="182" t="s">
        <v>1377</v>
      </c>
      <c r="B111" s="182"/>
      <c r="C111" s="1135">
        <v>125.52764999999997</v>
      </c>
      <c r="D111" s="1584">
        <v>124.96437500000002</v>
      </c>
      <c r="E111" s="1584">
        <v>109.82862</v>
      </c>
      <c r="F111" s="1584">
        <v>14.154325</v>
      </c>
      <c r="G111" s="1584">
        <v>0</v>
      </c>
      <c r="H111" s="1584">
        <v>0</v>
      </c>
      <c r="I111" s="1584">
        <v>0</v>
      </c>
      <c r="J111" s="1584">
        <v>0</v>
      </c>
      <c r="K111" s="1584">
        <v>0</v>
      </c>
    </row>
    <row r="112" spans="1:11" s="79" customFormat="1" ht="12" customHeight="1">
      <c r="A112" s="178" t="s">
        <v>10</v>
      </c>
      <c r="B112" s="178"/>
      <c r="C112" s="1136">
        <v>6804.3086770082955</v>
      </c>
      <c r="D112" s="1585">
        <v>6363.3531961836015</v>
      </c>
      <c r="E112" s="1585">
        <v>5061.6305839999995</v>
      </c>
      <c r="F112" s="1585">
        <v>6532.858604</v>
      </c>
      <c r="G112" s="1585">
        <v>4964.9382940000005</v>
      </c>
      <c r="H112" s="1585">
        <v>5619.8398160000015</v>
      </c>
      <c r="I112" s="1585">
        <v>4553.3891859999994</v>
      </c>
      <c r="J112" s="1585">
        <v>5478.4727709999997</v>
      </c>
      <c r="K112" s="1585">
        <v>5699.8965449999996</v>
      </c>
    </row>
    <row r="113" spans="1:18" s="79" customFormat="1" ht="5.0999999999999996" customHeight="1">
      <c r="A113" s="183"/>
      <c r="B113" s="183"/>
      <c r="C113" s="1139"/>
      <c r="D113" s="1588"/>
      <c r="E113" s="184"/>
      <c r="F113" s="184"/>
      <c r="G113" s="184"/>
      <c r="H113" s="184"/>
      <c r="I113" s="184"/>
      <c r="J113" s="184"/>
      <c r="K113" s="184"/>
    </row>
    <row r="114" spans="1:18" s="79" customFormat="1" ht="12" customHeight="1">
      <c r="A114" s="72" t="s">
        <v>161</v>
      </c>
      <c r="B114" s="72"/>
      <c r="C114" s="1140">
        <v>4.1059807263177159</v>
      </c>
      <c r="D114" s="1589">
        <v>3.830963705526182</v>
      </c>
      <c r="E114" s="279">
        <v>3.0405424111337269</v>
      </c>
      <c r="F114" s="279">
        <v>4.0056607880149206</v>
      </c>
      <c r="G114" s="279">
        <v>3.0506149715608126</v>
      </c>
      <c r="H114" s="1589">
        <v>3.4502969952653961</v>
      </c>
      <c r="I114" s="1589">
        <v>2.7969167751622623</v>
      </c>
      <c r="J114" s="1589">
        <v>3.3694182715041046</v>
      </c>
      <c r="K114" s="1589">
        <v>3.500153044206332</v>
      </c>
    </row>
    <row r="115" spans="1:18" s="79" customFormat="1" ht="12" customHeight="1">
      <c r="A115" s="182" t="s">
        <v>162</v>
      </c>
      <c r="B115" s="182"/>
      <c r="C115" s="1141">
        <v>4.097726987080005</v>
      </c>
      <c r="D115" s="1590">
        <v>3.8398579241869641</v>
      </c>
      <c r="E115" s="280">
        <v>3.0509970116241125</v>
      </c>
      <c r="F115" s="280">
        <v>4.0347146493764239</v>
      </c>
      <c r="G115" s="280">
        <v>3.0404980714270149</v>
      </c>
      <c r="H115" s="1590">
        <v>3.4553332217734156</v>
      </c>
      <c r="I115" s="1590">
        <v>2.8039751155216162</v>
      </c>
      <c r="J115" s="1590">
        <v>3.3811001276205981</v>
      </c>
      <c r="K115" s="1590">
        <v>3.4948003091504272</v>
      </c>
    </row>
    <row r="116" spans="1:18" s="80" customFormat="1" ht="12" customHeight="1">
      <c r="A116" s="2085"/>
      <c r="B116" s="2085"/>
      <c r="C116" s="1427"/>
      <c r="D116" s="1427"/>
      <c r="E116" s="1427"/>
      <c r="F116" s="1427"/>
      <c r="G116" s="1427"/>
      <c r="H116" s="1427"/>
      <c r="I116" s="1427"/>
      <c r="J116" s="1427"/>
      <c r="K116" s="1427"/>
    </row>
    <row r="117" spans="1:18" s="80" customFormat="1" ht="12" customHeight="1">
      <c r="A117" s="2403" t="s">
        <v>1835</v>
      </c>
      <c r="B117" s="2085"/>
      <c r="C117" s="1427"/>
      <c r="D117" s="1427"/>
      <c r="E117" s="1427"/>
      <c r="F117" s="1427"/>
      <c r="G117" s="1427"/>
      <c r="H117" s="1427"/>
      <c r="I117" s="1427"/>
      <c r="J117" s="1427"/>
      <c r="K117" s="1427"/>
    </row>
    <row r="118" spans="1:18" s="79" customFormat="1" ht="12" customHeight="1">
      <c r="A118" s="2399" t="s">
        <v>1836</v>
      </c>
      <c r="B118" s="2399"/>
      <c r="C118" s="2400">
        <v>9.3322599999999998</v>
      </c>
      <c r="D118" s="2401">
        <v>9.1389087826086985</v>
      </c>
      <c r="E118" s="2402">
        <v>8.5719015384615407</v>
      </c>
      <c r="F118" s="2402">
        <v>8.73508</v>
      </c>
      <c r="G118" s="2402">
        <v>8.5906376086956513</v>
      </c>
      <c r="H118" s="2401">
        <v>8.2748074999999961</v>
      </c>
      <c r="I118" s="2401">
        <v>8.2117884615384629</v>
      </c>
      <c r="J118" s="2401">
        <v>8.3508800000000001</v>
      </c>
      <c r="K118" s="2401">
        <v>8.2408085869565237</v>
      </c>
    </row>
    <row r="119" spans="1:18" s="79" customFormat="1" ht="12" customHeight="1">
      <c r="A119" s="182" t="s">
        <v>1837</v>
      </c>
      <c r="B119" s="182"/>
      <c r="C119" s="1141">
        <v>8.5213900000000002</v>
      </c>
      <c r="D119" s="1590">
        <v>8.214704434782611</v>
      </c>
      <c r="E119" s="280">
        <v>7.7623273626373619</v>
      </c>
      <c r="F119" s="280">
        <v>7.7582300000000002</v>
      </c>
      <c r="G119" s="280">
        <v>6.8794848913043465</v>
      </c>
      <c r="H119" s="1590">
        <v>6.2443225</v>
      </c>
      <c r="I119" s="1590">
        <v>5.9885200000000003</v>
      </c>
      <c r="J119" s="1590">
        <v>6.0953099999999996</v>
      </c>
      <c r="K119" s="1590">
        <v>6.0557848913043451</v>
      </c>
    </row>
    <row r="120" spans="1:18" s="98" customFormat="1" ht="7.5" customHeight="1">
      <c r="A120" s="644"/>
      <c r="B120" s="644"/>
      <c r="M120" s="2426"/>
      <c r="N120" s="2426"/>
      <c r="O120" s="2426"/>
      <c r="P120" s="2426"/>
      <c r="Q120" s="2426"/>
      <c r="R120" s="2426"/>
    </row>
    <row r="121" spans="1:18" s="63" customFormat="1" ht="12.75" customHeight="1">
      <c r="A121" s="2519" t="s">
        <v>1855</v>
      </c>
      <c r="B121" s="2519"/>
      <c r="C121" s="2519"/>
      <c r="D121" s="2519"/>
      <c r="E121" s="2519"/>
      <c r="F121" s="2519"/>
      <c r="G121" s="2519"/>
      <c r="H121" s="2519"/>
      <c r="I121" s="2519"/>
      <c r="J121" s="2519"/>
      <c r="K121" s="2519"/>
    </row>
    <row r="122" spans="1:18" s="98" customFormat="1" ht="22.5" customHeight="1">
      <c r="A122" s="644"/>
      <c r="B122" s="644"/>
      <c r="M122" s="2426"/>
      <c r="N122" s="2426"/>
      <c r="O122" s="2426"/>
      <c r="P122" s="2426"/>
      <c r="Q122" s="2426"/>
      <c r="R122" s="2426"/>
    </row>
    <row r="123" spans="1:18" s="485" customFormat="1" ht="18.75" customHeight="1">
      <c r="A123" s="484" t="s">
        <v>1035</v>
      </c>
      <c r="B123" s="484"/>
    </row>
    <row r="124" spans="1:18" s="50" customFormat="1" ht="12.75" customHeight="1"/>
    <row r="125" spans="1:18" s="52" customFormat="1" ht="13.5" customHeight="1">
      <c r="A125" s="68" t="s">
        <v>1</v>
      </c>
      <c r="B125" s="68"/>
      <c r="C125" s="1126" t="s">
        <v>1814</v>
      </c>
      <c r="D125" s="302" t="s">
        <v>1745</v>
      </c>
      <c r="E125" s="302" t="s">
        <v>1660</v>
      </c>
      <c r="F125" s="302" t="s">
        <v>1362</v>
      </c>
      <c r="G125" s="302" t="s">
        <v>1322</v>
      </c>
      <c r="H125" s="302" t="s">
        <v>1246</v>
      </c>
      <c r="I125" s="302" t="s">
        <v>1146</v>
      </c>
      <c r="J125" s="302" t="s">
        <v>1099</v>
      </c>
      <c r="K125" s="302" t="s">
        <v>972</v>
      </c>
    </row>
    <row r="126" spans="1:18" s="79" customFormat="1" ht="12" customHeight="1">
      <c r="A126" s="178" t="s">
        <v>10</v>
      </c>
      <c r="B126" s="178"/>
      <c r="C126" s="1136">
        <v>6804.3086770083</v>
      </c>
      <c r="D126" s="1585">
        <v>6363.3531961836006</v>
      </c>
      <c r="E126" s="179">
        <v>5061.6305839999995</v>
      </c>
      <c r="F126" s="179">
        <v>6532.858604</v>
      </c>
      <c r="G126" s="179">
        <v>4964.9382940000005</v>
      </c>
      <c r="H126" s="179">
        <v>5619.8398160000015</v>
      </c>
      <c r="I126" s="179">
        <v>4553.3891859999994</v>
      </c>
      <c r="J126" s="179">
        <v>5478.4727709999997</v>
      </c>
      <c r="K126" s="179">
        <v>5699.8965449999996</v>
      </c>
    </row>
    <row r="127" spans="1:18" s="79" customFormat="1" ht="12" customHeight="1">
      <c r="A127" s="72" t="s">
        <v>1058</v>
      </c>
      <c r="B127" s="72"/>
      <c r="C127" s="1137">
        <v>30.763693570000019</v>
      </c>
      <c r="D127" s="1586">
        <v>-219.55453</v>
      </c>
      <c r="E127" s="180">
        <v>862.76139999999998</v>
      </c>
      <c r="F127" s="180">
        <v>-0.78500000000000003</v>
      </c>
      <c r="G127" s="180">
        <v>-1071.6040540000001</v>
      </c>
      <c r="H127" s="180">
        <v>-573.24376100000006</v>
      </c>
      <c r="I127" s="180">
        <v>-161.48245800000001</v>
      </c>
      <c r="J127" s="180">
        <v>-294.48984400000001</v>
      </c>
      <c r="K127" s="180">
        <v>-481.38845500000002</v>
      </c>
    </row>
    <row r="128" spans="1:18" s="79" customFormat="1" ht="12" customHeight="1">
      <c r="A128" s="72" t="s">
        <v>988</v>
      </c>
      <c r="B128" s="72"/>
      <c r="C128" s="1137">
        <v>-281.822</v>
      </c>
      <c r="D128" s="1586">
        <v>-130.94299999999998</v>
      </c>
      <c r="E128" s="180">
        <v>181.49199999999999</v>
      </c>
      <c r="F128" s="180">
        <v>27.231999999999999</v>
      </c>
      <c r="G128" s="180">
        <v>108.33100000000002</v>
      </c>
      <c r="H128" s="180">
        <v>41.137999999999991</v>
      </c>
      <c r="I128" s="180">
        <v>31.521000000000001</v>
      </c>
      <c r="J128" s="180">
        <v>10.438000000000001</v>
      </c>
      <c r="K128" s="180">
        <v>96.347999999999999</v>
      </c>
    </row>
    <row r="129" spans="1:12" s="79" customFormat="1" ht="21" customHeight="1">
      <c r="A129" s="2520" t="s">
        <v>989</v>
      </c>
      <c r="B129" s="2521"/>
      <c r="C129" s="1135">
        <v>281.822</v>
      </c>
      <c r="D129" s="1584">
        <v>130.94299999999998</v>
      </c>
      <c r="E129" s="177">
        <v>-181.49199999999999</v>
      </c>
      <c r="F129" s="177">
        <v>-27.231999999999999</v>
      </c>
      <c r="G129" s="177">
        <v>-108.33100000000002</v>
      </c>
      <c r="H129" s="177">
        <v>-41.137999999999991</v>
      </c>
      <c r="I129" s="177">
        <v>-31.521000000000001</v>
      </c>
      <c r="J129" s="177">
        <v>-10.438000000000001</v>
      </c>
      <c r="K129" s="177">
        <v>-96.347999999999999</v>
      </c>
      <c r="L129" s="82"/>
    </row>
    <row r="130" spans="1:12" s="79" customFormat="1" ht="21" customHeight="1">
      <c r="A130" s="2524" t="s">
        <v>990</v>
      </c>
      <c r="B130" s="2526"/>
      <c r="C130" s="1446">
        <v>30.763693570000019</v>
      </c>
      <c r="D130" s="1591">
        <v>-219.55453</v>
      </c>
      <c r="E130" s="1447">
        <v>862.76139999999998</v>
      </c>
      <c r="F130" s="1447">
        <v>-0.78500000000000014</v>
      </c>
      <c r="G130" s="1447">
        <v>-1071.6040540000001</v>
      </c>
      <c r="H130" s="1447">
        <v>-573.24376100000006</v>
      </c>
      <c r="I130" s="1447">
        <v>-161.48245800000001</v>
      </c>
      <c r="J130" s="1447">
        <v>-294.48984400000001</v>
      </c>
      <c r="K130" s="1447">
        <v>-481.38845500000002</v>
      </c>
      <c r="L130" s="82"/>
    </row>
    <row r="131" spans="1:12" s="79" customFormat="1" ht="12" customHeight="1">
      <c r="A131" s="1471" t="s">
        <v>991</v>
      </c>
      <c r="B131" s="1471"/>
      <c r="C131" s="1134">
        <v>2368.5291171635399</v>
      </c>
      <c r="D131" s="1583">
        <v>5325.9285860141808</v>
      </c>
      <c r="E131" s="175">
        <v>-697.09126900000001</v>
      </c>
      <c r="F131" s="175">
        <v>2614.9912690000001</v>
      </c>
      <c r="G131" s="175">
        <v>6294.3071049999999</v>
      </c>
      <c r="H131" s="175">
        <v>451.46619100000004</v>
      </c>
      <c r="I131" s="175">
        <v>1264.2844909999999</v>
      </c>
      <c r="J131" s="175">
        <v>-861.29490699999997</v>
      </c>
      <c r="K131" s="175">
        <v>985.87482100000034</v>
      </c>
    </row>
    <row r="132" spans="1:12" s="79" customFormat="1" ht="12" customHeight="1">
      <c r="A132" s="72" t="s">
        <v>1012</v>
      </c>
      <c r="B132" s="72"/>
      <c r="C132" s="1137">
        <v>-1577.5429999999997</v>
      </c>
      <c r="D132" s="1586">
        <v>-3410.9430000000002</v>
      </c>
      <c r="E132" s="180">
        <v>401.88400000000001</v>
      </c>
      <c r="F132" s="180">
        <v>-1616.0360000000001</v>
      </c>
      <c r="G132" s="180">
        <v>-3926.46</v>
      </c>
      <c r="H132" s="180">
        <v>-398.05700000000002</v>
      </c>
      <c r="I132" s="180">
        <v>-703.08999999999992</v>
      </c>
      <c r="J132" s="180">
        <v>501.45</v>
      </c>
      <c r="K132" s="180">
        <v>-326.97699999999986</v>
      </c>
    </row>
    <row r="133" spans="1:12" s="79" customFormat="1" ht="21" customHeight="1">
      <c r="A133" s="2520" t="s">
        <v>1946</v>
      </c>
      <c r="B133" s="2521"/>
      <c r="C133" s="1135">
        <v>888.62</v>
      </c>
      <c r="D133" s="1584"/>
      <c r="E133" s="177"/>
      <c r="F133" s="177"/>
      <c r="G133" s="177"/>
      <c r="H133" s="177"/>
      <c r="I133" s="177"/>
      <c r="J133" s="177"/>
      <c r="K133" s="177"/>
    </row>
    <row r="134" spans="1:12" s="79" customFormat="1" ht="21" customHeight="1">
      <c r="A134" s="2524" t="s">
        <v>994</v>
      </c>
      <c r="B134" s="2526"/>
      <c r="C134" s="1446">
        <v>1679.6061171635406</v>
      </c>
      <c r="D134" s="1591">
        <v>1914.9855860141802</v>
      </c>
      <c r="E134" s="1447">
        <v>-295.207269</v>
      </c>
      <c r="F134" s="1447">
        <v>998.95526900000004</v>
      </c>
      <c r="G134" s="1447">
        <v>2367.8471049999998</v>
      </c>
      <c r="H134" s="1447">
        <v>53.409191000000021</v>
      </c>
      <c r="I134" s="1447">
        <v>561.19449099999997</v>
      </c>
      <c r="J134" s="1447">
        <v>-359.84490699999998</v>
      </c>
      <c r="K134" s="1447">
        <v>658.89782100000002</v>
      </c>
      <c r="L134" s="82"/>
    </row>
    <row r="135" spans="1:12" s="79" customFormat="1" ht="12" customHeight="1">
      <c r="A135" s="178" t="s">
        <v>992</v>
      </c>
      <c r="B135" s="178"/>
      <c r="C135" s="1136">
        <v>1710.3698107335404</v>
      </c>
      <c r="D135" s="1585">
        <v>1695.4310560141803</v>
      </c>
      <c r="E135" s="179">
        <v>567.55413099999998</v>
      </c>
      <c r="F135" s="179">
        <v>998.17026900000008</v>
      </c>
      <c r="G135" s="179">
        <v>1296.2430509999999</v>
      </c>
      <c r="H135" s="179">
        <v>-519.83456999999999</v>
      </c>
      <c r="I135" s="179">
        <v>399.71203300000002</v>
      </c>
      <c r="J135" s="179">
        <v>-654.33475099999998</v>
      </c>
      <c r="K135" s="179">
        <v>177.509366</v>
      </c>
    </row>
    <row r="136" spans="1:12" s="81" customFormat="1" ht="12" customHeight="1">
      <c r="A136" s="1468" t="s">
        <v>993</v>
      </c>
      <c r="B136" s="1468"/>
      <c r="C136" s="1469">
        <v>8514.6784877418431</v>
      </c>
      <c r="D136" s="1592">
        <v>8058.7842521977791</v>
      </c>
      <c r="E136" s="1470">
        <v>5629.1847150000003</v>
      </c>
      <c r="F136" s="1470">
        <v>7531.0288730000002</v>
      </c>
      <c r="G136" s="1470">
        <v>6261.1813430000002</v>
      </c>
      <c r="H136" s="1470">
        <v>5100.0052459999988</v>
      </c>
      <c r="I136" s="1470">
        <v>4953.1012210000008</v>
      </c>
      <c r="J136" s="1470">
        <v>4824.138019</v>
      </c>
      <c r="K136" s="1470">
        <v>5877.4059099999977</v>
      </c>
      <c r="L136" s="1448"/>
    </row>
    <row r="137" spans="1:12" s="63" customFormat="1" ht="7.5" customHeight="1"/>
    <row r="138" spans="1:12" s="1472" customFormat="1" ht="30" customHeight="1">
      <c r="A138" s="2527" t="s">
        <v>1947</v>
      </c>
      <c r="B138" s="2527"/>
      <c r="C138" s="2527"/>
      <c r="D138" s="2527"/>
      <c r="E138" s="2527"/>
      <c r="F138" s="2527"/>
      <c r="G138" s="2527"/>
      <c r="H138" s="2527"/>
      <c r="I138" s="2527"/>
      <c r="J138" s="2527"/>
      <c r="K138" s="2527"/>
    </row>
    <row r="139" spans="1:12" s="98" customFormat="1" ht="22.5" customHeight="1">
      <c r="A139" s="636"/>
      <c r="B139" s="636"/>
      <c r="C139" s="642"/>
      <c r="D139" s="642"/>
      <c r="E139" s="642"/>
      <c r="F139" s="642"/>
      <c r="G139" s="642"/>
      <c r="H139" s="642"/>
      <c r="I139" s="642"/>
      <c r="J139" s="642"/>
      <c r="K139" s="642"/>
    </row>
    <row r="140" spans="1:12" s="485" customFormat="1" ht="18.75" customHeight="1">
      <c r="A140" s="486" t="s">
        <v>1036</v>
      </c>
      <c r="B140" s="486"/>
    </row>
    <row r="141" spans="1:12" s="50" customFormat="1" ht="12.75" customHeight="1"/>
    <row r="142" spans="1:12" s="52" customFormat="1" ht="13.5" customHeight="1">
      <c r="A142" s="68" t="s">
        <v>1</v>
      </c>
      <c r="B142" s="68"/>
      <c r="C142" s="1489"/>
      <c r="D142" s="1489"/>
      <c r="E142" s="1489"/>
      <c r="F142" s="1777"/>
      <c r="G142" s="1126" t="s">
        <v>1363</v>
      </c>
      <c r="H142" s="302" t="s">
        <v>1069</v>
      </c>
      <c r="I142" s="302" t="s">
        <v>213</v>
      </c>
      <c r="J142" s="464" t="s">
        <v>211</v>
      </c>
      <c r="K142" s="464" t="s">
        <v>173</v>
      </c>
    </row>
    <row r="143" spans="1:12" s="79" customFormat="1" ht="12" customHeight="1">
      <c r="A143" s="174" t="s">
        <v>59</v>
      </c>
      <c r="B143" s="1481"/>
      <c r="C143" s="1482"/>
      <c r="D143" s="1593"/>
      <c r="E143" s="2453"/>
      <c r="F143" s="1778"/>
      <c r="G143" s="1134">
        <v>57532.110194450499</v>
      </c>
      <c r="H143" s="1583">
        <v>61445.477029000001</v>
      </c>
      <c r="I143" s="1583">
        <v>60403.773218000002</v>
      </c>
      <c r="J143" s="175">
        <v>63068.313016</v>
      </c>
      <c r="K143" s="175">
        <v>60074.777682</v>
      </c>
    </row>
    <row r="144" spans="1:12" s="79" customFormat="1" ht="12" customHeight="1">
      <c r="A144" s="176" t="s">
        <v>60</v>
      </c>
      <c r="B144" s="176"/>
      <c r="C144" s="1483"/>
      <c r="D144" s="1483"/>
      <c r="E144" s="1483"/>
      <c r="F144" s="1779"/>
      <c r="G144" s="1135">
        <v>-22173.788101601</v>
      </c>
      <c r="H144" s="1584">
        <v>-28958.570241000001</v>
      </c>
      <c r="I144" s="1584">
        <v>-30211.863419000001</v>
      </c>
      <c r="J144" s="177">
        <v>-35852.500724999998</v>
      </c>
      <c r="K144" s="177">
        <v>-34822.572416000003</v>
      </c>
    </row>
    <row r="145" spans="1:11" s="79" customFormat="1" ht="12" customHeight="1">
      <c r="A145" s="178" t="s">
        <v>13</v>
      </c>
      <c r="B145" s="1468"/>
      <c r="C145" s="1484"/>
      <c r="D145" s="1594"/>
      <c r="E145" s="2454"/>
      <c r="F145" s="1780"/>
      <c r="G145" s="1136">
        <v>35358.322092849499</v>
      </c>
      <c r="H145" s="1585">
        <v>32486.906788</v>
      </c>
      <c r="I145" s="1585">
        <v>30191.909799000001</v>
      </c>
      <c r="J145" s="179">
        <v>27215.812290999998</v>
      </c>
      <c r="K145" s="179">
        <v>25252.205266000001</v>
      </c>
    </row>
    <row r="146" spans="1:11" s="79" customFormat="1" ht="12" customHeight="1">
      <c r="A146" s="174" t="s">
        <v>260</v>
      </c>
      <c r="B146" s="1481"/>
      <c r="C146" s="1482"/>
      <c r="D146" s="1593"/>
      <c r="E146" s="2453"/>
      <c r="F146" s="1778"/>
      <c r="G146" s="1134">
        <v>11963.1826232687</v>
      </c>
      <c r="H146" s="1583">
        <v>11565.465577000001</v>
      </c>
      <c r="I146" s="1583">
        <v>10915.860251</v>
      </c>
      <c r="J146" s="175">
        <v>10432.666128000001</v>
      </c>
      <c r="K146" s="175">
        <v>10146.933708</v>
      </c>
    </row>
    <row r="147" spans="1:11" s="79" customFormat="1" ht="12" customHeight="1">
      <c r="A147" s="199" t="s">
        <v>261</v>
      </c>
      <c r="B147" s="199"/>
      <c r="C147" s="1485"/>
      <c r="D147" s="1485"/>
      <c r="E147" s="1485"/>
      <c r="F147" s="1781"/>
      <c r="G147" s="1137">
        <v>-3100.9009524101002</v>
      </c>
      <c r="H147" s="1586">
        <v>-2596.5481410000002</v>
      </c>
      <c r="I147" s="1586">
        <v>-2378.7411390000002</v>
      </c>
      <c r="J147" s="180">
        <v>-2336.682937</v>
      </c>
      <c r="K147" s="180">
        <v>-2256.377469</v>
      </c>
    </row>
    <row r="148" spans="1:11" s="79" customFormat="1" ht="12" customHeight="1">
      <c r="A148" s="72" t="s">
        <v>1856</v>
      </c>
      <c r="B148" s="199"/>
      <c r="C148" s="1485"/>
      <c r="D148" s="1485"/>
      <c r="E148" s="1485"/>
      <c r="F148" s="1781"/>
      <c r="G148" s="1137">
        <v>8682.9080458437002</v>
      </c>
      <c r="H148" s="1586">
        <v>5317.0960690000002</v>
      </c>
      <c r="I148" s="1586">
        <v>5031.7280710000005</v>
      </c>
      <c r="J148" s="180">
        <v>3910.1286460000001</v>
      </c>
      <c r="K148" s="180">
        <v>7660.6859189999996</v>
      </c>
    </row>
    <row r="149" spans="1:11" s="79" customFormat="1" ht="12" customHeight="1">
      <c r="A149" s="199" t="s">
        <v>1112</v>
      </c>
      <c r="B149" s="199"/>
      <c r="C149" s="1485"/>
      <c r="D149" s="1485"/>
      <c r="E149" s="1485"/>
      <c r="F149" s="1781"/>
      <c r="G149" s="1137">
        <v>-1250.8123230000001</v>
      </c>
      <c r="H149" s="1586">
        <v>-79.207863000000003</v>
      </c>
      <c r="I149" s="1586">
        <v>554.10624099999995</v>
      </c>
      <c r="J149" s="180">
        <v>1032.222</v>
      </c>
      <c r="K149" s="180">
        <v>62.747</v>
      </c>
    </row>
    <row r="150" spans="1:11" s="79" customFormat="1" ht="12" customHeight="1">
      <c r="A150" s="199" t="s">
        <v>1111</v>
      </c>
      <c r="B150" s="199"/>
      <c r="C150" s="1485"/>
      <c r="D150" s="1485"/>
      <c r="E150" s="1485"/>
      <c r="F150" s="1781"/>
      <c r="G150" s="1137">
        <v>861.28929099999993</v>
      </c>
      <c r="H150" s="1586">
        <v>688.27703499999996</v>
      </c>
      <c r="I150" s="1586">
        <v>466.52666499999998</v>
      </c>
      <c r="J150" s="180">
        <v>-318.63600000000002</v>
      </c>
      <c r="K150" s="180">
        <v>88.393000000000001</v>
      </c>
    </row>
    <row r="151" spans="1:11" s="79" customFormat="1" ht="12" customHeight="1">
      <c r="A151" s="199" t="s">
        <v>1703</v>
      </c>
      <c r="B151" s="199"/>
      <c r="C151" s="1485"/>
      <c r="D151" s="1485"/>
      <c r="E151" s="1485"/>
      <c r="F151" s="1781"/>
      <c r="G151" s="1137">
        <v>520.50642800000003</v>
      </c>
      <c r="H151" s="1586">
        <v>491.48</v>
      </c>
      <c r="I151" s="1586">
        <v>417.76600000000002</v>
      </c>
      <c r="J151" s="180">
        <v>325.322</v>
      </c>
      <c r="K151" s="180">
        <v>244.23599999999999</v>
      </c>
    </row>
    <row r="152" spans="1:11" s="79" customFormat="1" ht="12" customHeight="1">
      <c r="A152" s="2085" t="s">
        <v>1125</v>
      </c>
      <c r="B152" s="2085"/>
      <c r="C152" s="1485"/>
      <c r="D152" s="1485"/>
      <c r="E152" s="1485"/>
      <c r="F152" s="1781"/>
      <c r="G152" s="1137">
        <v>-72.336501600000005</v>
      </c>
      <c r="H152" s="1586">
        <v>225.92058399999999</v>
      </c>
      <c r="I152" s="1586">
        <v>361.61129499999998</v>
      </c>
      <c r="J152" s="180">
        <v>788.57959500000004</v>
      </c>
      <c r="K152" s="180">
        <v>76.591695000000001</v>
      </c>
    </row>
    <row r="153" spans="1:11" s="79" customFormat="1" ht="12" customHeight="1">
      <c r="A153" s="2085" t="s">
        <v>210</v>
      </c>
      <c r="B153" s="2085"/>
      <c r="C153" s="1485"/>
      <c r="D153" s="1485"/>
      <c r="E153" s="1485"/>
      <c r="F153" s="1781"/>
      <c r="G153" s="1137">
        <v>269.07834860999998</v>
      </c>
      <c r="H153" s="1586">
        <v>82.101130999999995</v>
      </c>
      <c r="I153" s="1586">
        <v>-85.535297</v>
      </c>
      <c r="J153" s="180">
        <v>-340.14803999999998</v>
      </c>
      <c r="K153" s="180">
        <v>-32.201450999999999</v>
      </c>
    </row>
    <row r="154" spans="1:11" s="79" customFormat="1" ht="12" customHeight="1">
      <c r="A154" s="2292" t="s">
        <v>16</v>
      </c>
      <c r="B154" s="2292"/>
      <c r="C154" s="1483"/>
      <c r="D154" s="1483"/>
      <c r="E154" s="1483"/>
      <c r="F154" s="1779"/>
      <c r="G154" s="1135">
        <v>761.95310370550499</v>
      </c>
      <c r="H154" s="1584">
        <v>1181.9982170000001</v>
      </c>
      <c r="I154" s="1584">
        <v>1143.68625</v>
      </c>
      <c r="J154" s="177">
        <v>1007.311727</v>
      </c>
      <c r="K154" s="177">
        <v>762.69162500000004</v>
      </c>
    </row>
    <row r="155" spans="1:11" s="79" customFormat="1" ht="12" customHeight="1">
      <c r="A155" s="2289" t="s">
        <v>4</v>
      </c>
      <c r="B155" s="2294"/>
      <c r="C155" s="1484"/>
      <c r="D155" s="1594"/>
      <c r="E155" s="2454"/>
      <c r="F155" s="1780"/>
      <c r="G155" s="1136">
        <v>18634.868063417798</v>
      </c>
      <c r="H155" s="1585">
        <v>16876.582608000001</v>
      </c>
      <c r="I155" s="1585">
        <v>16427.008335999999</v>
      </c>
      <c r="J155" s="179">
        <v>14500.763118999999</v>
      </c>
      <c r="K155" s="179">
        <v>16753.700026999999</v>
      </c>
    </row>
    <row r="156" spans="1:11" s="79" customFormat="1" ht="12" customHeight="1">
      <c r="A156" s="2289" t="s">
        <v>120</v>
      </c>
      <c r="B156" s="2294"/>
      <c r="C156" s="1484"/>
      <c r="D156" s="1594"/>
      <c r="E156" s="2454"/>
      <c r="F156" s="1780"/>
      <c r="G156" s="1136">
        <v>53993.190156267301</v>
      </c>
      <c r="H156" s="1585">
        <v>49363.489395999997</v>
      </c>
      <c r="I156" s="1585">
        <v>46618.918136</v>
      </c>
      <c r="J156" s="179">
        <v>41716.575409999998</v>
      </c>
      <c r="K156" s="179">
        <v>42005.905293000003</v>
      </c>
    </row>
    <row r="157" spans="1:11" s="79" customFormat="1" ht="12" customHeight="1">
      <c r="A157" s="2286" t="s">
        <v>61</v>
      </c>
      <c r="B157" s="2295"/>
      <c r="C157" s="1482"/>
      <c r="D157" s="1593"/>
      <c r="E157" s="2453"/>
      <c r="F157" s="1778"/>
      <c r="G157" s="1134">
        <v>-9822.1778990550993</v>
      </c>
      <c r="H157" s="1583">
        <v>-10871.806773</v>
      </c>
      <c r="I157" s="1583">
        <v>-11306.640604</v>
      </c>
      <c r="J157" s="175">
        <v>-10986.530545</v>
      </c>
      <c r="K157" s="175">
        <v>-10279.196475000001</v>
      </c>
    </row>
    <row r="158" spans="1:11" s="79" customFormat="1" ht="12" customHeight="1">
      <c r="A158" s="199" t="s">
        <v>62</v>
      </c>
      <c r="B158" s="199"/>
      <c r="C158" s="1485"/>
      <c r="D158" s="1485"/>
      <c r="E158" s="1485"/>
      <c r="F158" s="1781"/>
      <c r="G158" s="1137">
        <v>-7789.8125554755006</v>
      </c>
      <c r="H158" s="1586">
        <v>-7644.6235299999998</v>
      </c>
      <c r="I158" s="1586">
        <v>-7849.9489540000004</v>
      </c>
      <c r="J158" s="180">
        <v>-7451.2704640000002</v>
      </c>
      <c r="K158" s="180">
        <v>-7721.7226849999997</v>
      </c>
    </row>
    <row r="159" spans="1:11" s="79" customFormat="1" ht="12" customHeight="1">
      <c r="A159" s="2288" t="s">
        <v>249</v>
      </c>
      <c r="B159" s="2288"/>
      <c r="C159" s="1483"/>
      <c r="D159" s="1483"/>
      <c r="E159" s="1483"/>
      <c r="F159" s="1779"/>
      <c r="G159" s="1135">
        <v>-2298.3122168700997</v>
      </c>
      <c r="H159" s="1584">
        <v>-2158.2173929999999</v>
      </c>
      <c r="I159" s="1584">
        <v>-2718.6066959999998</v>
      </c>
      <c r="J159" s="177">
        <v>-2322.1285280000002</v>
      </c>
      <c r="K159" s="177">
        <v>-2171.567219</v>
      </c>
    </row>
    <row r="160" spans="1:11" s="79" customFormat="1" ht="12" customHeight="1">
      <c r="A160" s="2289" t="s">
        <v>7</v>
      </c>
      <c r="B160" s="2294"/>
      <c r="C160" s="1484"/>
      <c r="D160" s="1594"/>
      <c r="E160" s="2454"/>
      <c r="F160" s="1780"/>
      <c r="G160" s="1136">
        <v>-19910.302671400699</v>
      </c>
      <c r="H160" s="1585">
        <v>-20674.647696</v>
      </c>
      <c r="I160" s="1585">
        <v>-21875.196253999999</v>
      </c>
      <c r="J160" s="179">
        <v>-20759.929537</v>
      </c>
      <c r="K160" s="179">
        <v>-20172.486379999998</v>
      </c>
    </row>
    <row r="161" spans="1:11" s="79" customFormat="1" ht="12" customHeight="1">
      <c r="A161" s="2290" t="s">
        <v>250</v>
      </c>
      <c r="B161" s="2296"/>
      <c r="C161" s="1486"/>
      <c r="D161" s="1595"/>
      <c r="E161" s="2455"/>
      <c r="F161" s="1782"/>
      <c r="G161" s="1138">
        <v>34082.887484866595</v>
      </c>
      <c r="H161" s="1587">
        <v>28688.841700000001</v>
      </c>
      <c r="I161" s="1587">
        <v>24743.721882000002</v>
      </c>
      <c r="J161" s="181">
        <v>20956.645873000001</v>
      </c>
      <c r="K161" s="181">
        <v>21833.418913000001</v>
      </c>
    </row>
    <row r="162" spans="1:11" s="79" customFormat="1" ht="12" customHeight="1">
      <c r="A162" s="199" t="s">
        <v>30</v>
      </c>
      <c r="B162" s="199"/>
      <c r="C162" s="1485"/>
      <c r="D162" s="1485"/>
      <c r="E162" s="1485"/>
      <c r="F162" s="1781"/>
      <c r="G162" s="1137">
        <v>44.795654591799995</v>
      </c>
      <c r="H162" s="1586">
        <v>52.090705999999997</v>
      </c>
      <c r="I162" s="1586">
        <v>150.72533899999999</v>
      </c>
      <c r="J162" s="180">
        <v>-1.3226089999999999</v>
      </c>
      <c r="K162" s="180">
        <v>18.814968</v>
      </c>
    </row>
    <row r="163" spans="1:11" s="79" customFormat="1" ht="12" customHeight="1">
      <c r="A163" s="2292" t="s">
        <v>255</v>
      </c>
      <c r="B163" s="2292"/>
      <c r="C163" s="1483"/>
      <c r="D163" s="1483"/>
      <c r="E163" s="1483"/>
      <c r="F163" s="1779"/>
      <c r="G163" s="1135">
        <v>-2269.8711898158003</v>
      </c>
      <c r="H163" s="1584">
        <v>-1638.896058</v>
      </c>
      <c r="I163" s="1584">
        <v>-2185.0442400000002</v>
      </c>
      <c r="J163" s="177">
        <v>-3179.3650259999999</v>
      </c>
      <c r="K163" s="177">
        <v>-3444.8531419999999</v>
      </c>
    </row>
    <row r="164" spans="1:11" s="79" customFormat="1" ht="12" customHeight="1">
      <c r="A164" s="2290" t="s">
        <v>9</v>
      </c>
      <c r="B164" s="2296"/>
      <c r="C164" s="1486"/>
      <c r="D164" s="1595"/>
      <c r="E164" s="2455"/>
      <c r="F164" s="1782"/>
      <c r="G164" s="1138">
        <v>31857.811949642502</v>
      </c>
      <c r="H164" s="1587">
        <v>27102.036348000001</v>
      </c>
      <c r="I164" s="1587">
        <v>22709.402980999999</v>
      </c>
      <c r="J164" s="181">
        <v>17775.958236999999</v>
      </c>
      <c r="K164" s="181">
        <v>18407.380740000001</v>
      </c>
    </row>
    <row r="165" spans="1:11" s="79" customFormat="1" ht="12" customHeight="1">
      <c r="A165" s="199" t="s">
        <v>1113</v>
      </c>
      <c r="B165" s="199"/>
      <c r="C165" s="1485"/>
      <c r="D165" s="1485"/>
      <c r="E165" s="1485"/>
      <c r="F165" s="1781"/>
      <c r="G165" s="1137">
        <v>-7044.7975367906993</v>
      </c>
      <c r="H165" s="1586">
        <v>-6463.1737439999997</v>
      </c>
      <c r="I165" s="1586">
        <v>-5202.0693709999996</v>
      </c>
      <c r="J165" s="180">
        <v>-4080.558704</v>
      </c>
      <c r="K165" s="180">
        <v>-5423.2139209999996</v>
      </c>
    </row>
    <row r="166" spans="1:11" s="79" customFormat="1" ht="12" customHeight="1">
      <c r="A166" s="182" t="s">
        <v>196</v>
      </c>
      <c r="B166" s="182"/>
      <c r="C166" s="1483"/>
      <c r="D166" s="1483"/>
      <c r="E166" s="1483"/>
      <c r="F166" s="1779"/>
      <c r="G166" s="1135">
        <v>-50.863351659999999</v>
      </c>
      <c r="H166" s="1584">
        <v>-22.222538</v>
      </c>
      <c r="I166" s="1584">
        <v>4.0087719999999996</v>
      </c>
      <c r="J166" s="177">
        <v>96.338790000000003</v>
      </c>
      <c r="K166" s="177">
        <v>-5.4059999999999997</v>
      </c>
    </row>
    <row r="167" spans="1:11" s="79" customFormat="1" ht="12" customHeight="1">
      <c r="A167" s="178" t="s">
        <v>10</v>
      </c>
      <c r="B167" s="1468"/>
      <c r="C167" s="1484"/>
      <c r="D167" s="1594"/>
      <c r="E167" s="2454"/>
      <c r="F167" s="1780"/>
      <c r="G167" s="1136">
        <v>24762.151061191802</v>
      </c>
      <c r="H167" s="1585">
        <v>20616.640067</v>
      </c>
      <c r="I167" s="1585">
        <v>17511.342381999999</v>
      </c>
      <c r="J167" s="179">
        <v>13791.738323</v>
      </c>
      <c r="K167" s="179">
        <v>12978.760818000001</v>
      </c>
    </row>
    <row r="168" spans="1:11" s="80" customFormat="1" ht="12" customHeight="1">
      <c r="A168" s="2085"/>
      <c r="B168" s="2085"/>
      <c r="C168" s="1427"/>
      <c r="D168" s="1427"/>
      <c r="E168" s="1427"/>
      <c r="F168" s="1427"/>
      <c r="G168" s="1427"/>
      <c r="H168" s="1427"/>
      <c r="I168" s="1427"/>
      <c r="J168" s="1427"/>
    </row>
    <row r="169" spans="1:11" s="79" customFormat="1" ht="12" customHeight="1">
      <c r="A169" s="2522" t="s">
        <v>1411</v>
      </c>
      <c r="B169" s="2522"/>
      <c r="C169" s="2522"/>
      <c r="D169" s="2522"/>
      <c r="E169" s="2522"/>
      <c r="F169" s="2456"/>
      <c r="G169" s="2082">
        <v>24387.676091191897</v>
      </c>
      <c r="H169" s="2083">
        <v>20616.640067</v>
      </c>
      <c r="I169" s="2084">
        <v>17511.342381999999</v>
      </c>
      <c r="J169" s="2084">
        <v>13791.738323</v>
      </c>
      <c r="K169" s="2084">
        <v>12978.760818000001</v>
      </c>
    </row>
    <row r="170" spans="1:11" s="79" customFormat="1" ht="12" customHeight="1">
      <c r="A170" s="202" t="s">
        <v>1377</v>
      </c>
      <c r="B170" s="202"/>
      <c r="C170" s="1485"/>
      <c r="D170" s="1485"/>
      <c r="E170" s="1485"/>
      <c r="F170" s="1485"/>
      <c r="G170" s="1137">
        <v>374.47496999999998</v>
      </c>
      <c r="H170" s="1586">
        <v>0</v>
      </c>
      <c r="I170" s="1586">
        <v>0</v>
      </c>
      <c r="J170" s="1586">
        <v>0</v>
      </c>
      <c r="K170" s="1586">
        <v>0</v>
      </c>
    </row>
    <row r="171" spans="1:11" s="79" customFormat="1" ht="12" customHeight="1">
      <c r="A171" s="176" t="s">
        <v>1401</v>
      </c>
      <c r="B171" s="176"/>
      <c r="C171" s="1488"/>
      <c r="D171" s="1488"/>
      <c r="E171" s="2091"/>
      <c r="F171" s="2091"/>
      <c r="G171" s="1135">
        <v>0</v>
      </c>
      <c r="H171" s="1584">
        <v>0</v>
      </c>
      <c r="I171" s="1584">
        <v>0</v>
      </c>
      <c r="J171" s="1584">
        <v>0</v>
      </c>
      <c r="K171" s="1584">
        <v>0</v>
      </c>
    </row>
    <row r="172" spans="1:11" s="79" customFormat="1" ht="12" customHeight="1">
      <c r="A172" s="178" t="s">
        <v>10</v>
      </c>
      <c r="B172" s="2086"/>
      <c r="C172" s="2087"/>
      <c r="D172" s="2087"/>
      <c r="E172" s="2087"/>
      <c r="F172" s="2454"/>
      <c r="G172" s="1136">
        <v>24762.151061191897</v>
      </c>
      <c r="H172" s="1585">
        <v>20616.640067</v>
      </c>
      <c r="I172" s="179">
        <v>17511.342381999999</v>
      </c>
      <c r="J172" s="179">
        <v>13791.738323</v>
      </c>
      <c r="K172" s="179">
        <v>12978.760818000001</v>
      </c>
    </row>
    <row r="173" spans="1:11" s="79" customFormat="1" ht="5.0999999999999996" customHeight="1">
      <c r="A173" s="183"/>
      <c r="B173" s="183"/>
      <c r="C173" s="1487"/>
      <c r="D173" s="1487"/>
      <c r="E173" s="1783"/>
      <c r="F173" s="1783"/>
      <c r="G173" s="1139"/>
      <c r="H173" s="1588"/>
      <c r="I173" s="1588"/>
      <c r="J173" s="184"/>
      <c r="K173" s="184"/>
    </row>
    <row r="174" spans="1:11" s="79" customFormat="1" ht="12" customHeight="1">
      <c r="A174" s="72" t="s">
        <v>161</v>
      </c>
      <c r="B174" s="72"/>
      <c r="C174" s="1427"/>
      <c r="D174" s="1427"/>
      <c r="E174" s="1426"/>
      <c r="F174" s="1426"/>
      <c r="G174" s="1140">
        <v>14.982502586037826</v>
      </c>
      <c r="H174" s="1589">
        <v>12.667163280286399</v>
      </c>
      <c r="I174" s="1589">
        <v>10.754220278928051</v>
      </c>
      <c r="J174" s="279">
        <v>8.4750306944980185</v>
      </c>
      <c r="K174" s="279">
        <v>7.9841883393396902</v>
      </c>
    </row>
    <row r="175" spans="1:11" s="79" customFormat="1" ht="12" customHeight="1">
      <c r="A175" s="182" t="s">
        <v>162</v>
      </c>
      <c r="B175" s="182"/>
      <c r="C175" s="1488"/>
      <c r="D175" s="1488"/>
      <c r="E175" s="1784"/>
      <c r="F175" s="1784"/>
      <c r="G175" s="1141">
        <v>15.013750348019368</v>
      </c>
      <c r="H175" s="1590">
        <v>12.680817130595351</v>
      </c>
      <c r="I175" s="1590">
        <v>10.751758376453896</v>
      </c>
      <c r="J175" s="280">
        <v>8.4158304556884413</v>
      </c>
      <c r="K175" s="280">
        <v>7.9875139667064099</v>
      </c>
    </row>
    <row r="176" spans="1:11" s="80" customFormat="1" ht="12" customHeight="1">
      <c r="A176" s="2085"/>
      <c r="B176" s="2085"/>
      <c r="C176" s="1427"/>
      <c r="D176" s="1427"/>
      <c r="E176" s="1427"/>
      <c r="F176" s="1427"/>
      <c r="G176" s="1427"/>
      <c r="H176" s="1427"/>
      <c r="I176" s="1427"/>
      <c r="J176" s="1427"/>
      <c r="K176" s="1427"/>
    </row>
    <row r="177" spans="1:19" s="80" customFormat="1" ht="12" customHeight="1">
      <c r="A177" s="2403" t="s">
        <v>1835</v>
      </c>
      <c r="B177" s="2085"/>
      <c r="C177" s="1427"/>
      <c r="D177" s="1427"/>
      <c r="E177" s="1427"/>
      <c r="F177" s="1427"/>
      <c r="G177" s="1427"/>
      <c r="H177" s="1427"/>
      <c r="I177" s="1427"/>
      <c r="J177" s="1427"/>
      <c r="K177" s="1427"/>
    </row>
    <row r="178" spans="1:19" s="79" customFormat="1" ht="12" customHeight="1">
      <c r="A178" s="2399" t="s">
        <v>1836</v>
      </c>
      <c r="B178" s="2399"/>
      <c r="C178" s="2404"/>
      <c r="D178" s="2404"/>
      <c r="E178" s="2404"/>
      <c r="F178" s="2405"/>
      <c r="G178" s="2400">
        <v>8.9467049999999997</v>
      </c>
      <c r="H178" s="2402">
        <v>8.3574599999999997</v>
      </c>
      <c r="I178" s="2401">
        <v>7.8084300000000004</v>
      </c>
      <c r="J178" s="2401">
        <v>7.4786400000000004</v>
      </c>
      <c r="K178" s="2401">
        <v>7.7969999999999997</v>
      </c>
    </row>
    <row r="179" spans="1:19" s="79" customFormat="1" ht="12" customHeight="1">
      <c r="A179" s="182" t="s">
        <v>1837</v>
      </c>
      <c r="B179" s="182"/>
      <c r="C179" s="1488"/>
      <c r="D179" s="1488"/>
      <c r="E179" s="1488"/>
      <c r="F179" s="2406"/>
      <c r="G179" s="1141">
        <v>8.0666740000000008</v>
      </c>
      <c r="H179" s="280">
        <v>6.3038999999999996</v>
      </c>
      <c r="I179" s="1590">
        <v>5.8787799999999999</v>
      </c>
      <c r="J179" s="1590">
        <v>5.8197599999999996</v>
      </c>
      <c r="K179" s="1590">
        <v>5.6052299999999997</v>
      </c>
      <c r="M179" s="80"/>
      <c r="N179" s="80"/>
      <c r="O179" s="80"/>
      <c r="P179" s="80"/>
      <c r="Q179" s="80"/>
      <c r="R179" s="80"/>
      <c r="S179" s="80"/>
    </row>
    <row r="180" spans="1:19" s="98" customFormat="1" ht="7.5" customHeight="1">
      <c r="A180" s="644"/>
      <c r="B180" s="644"/>
      <c r="M180" s="2426"/>
      <c r="N180" s="2426"/>
      <c r="O180" s="2426"/>
      <c r="P180" s="2426"/>
      <c r="Q180" s="2426"/>
      <c r="R180" s="2426"/>
      <c r="S180" s="1918"/>
    </row>
    <row r="181" spans="1:19" s="63" customFormat="1" ht="12.75" customHeight="1">
      <c r="A181" s="2519" t="s">
        <v>1855</v>
      </c>
      <c r="B181" s="2519"/>
      <c r="C181" s="2519"/>
      <c r="D181" s="2519"/>
      <c r="E181" s="2519"/>
      <c r="F181" s="2519"/>
      <c r="G181" s="2519"/>
      <c r="H181" s="2519"/>
      <c r="I181" s="2519"/>
      <c r="J181" s="2519"/>
      <c r="K181" s="2519"/>
    </row>
    <row r="182" spans="1:19" s="98" customFormat="1" ht="22.5" customHeight="1">
      <c r="A182" s="644"/>
      <c r="B182" s="644"/>
      <c r="N182" s="2426"/>
      <c r="O182" s="1918"/>
      <c r="P182" s="1918"/>
      <c r="Q182" s="1918"/>
    </row>
    <row r="183" spans="1:19" s="485" customFormat="1" ht="18.75" customHeight="1">
      <c r="A183" s="484" t="s">
        <v>1469</v>
      </c>
      <c r="B183" s="484"/>
    </row>
    <row r="184" spans="1:19" s="50" customFormat="1" ht="12.75" customHeight="1"/>
    <row r="185" spans="1:19" s="1756" customFormat="1" ht="13.5" customHeight="1">
      <c r="A185" s="68" t="s">
        <v>1</v>
      </c>
      <c r="B185" s="68"/>
      <c r="C185" s="1489"/>
      <c r="D185" s="1489"/>
      <c r="E185" s="1489"/>
      <c r="F185" s="1489"/>
      <c r="G185" s="1126" t="s">
        <v>1363</v>
      </c>
      <c r="H185" s="302" t="s">
        <v>1069</v>
      </c>
      <c r="I185" s="302" t="s">
        <v>213</v>
      </c>
      <c r="J185" s="464" t="s">
        <v>211</v>
      </c>
      <c r="K185" s="464" t="s">
        <v>173</v>
      </c>
    </row>
    <row r="186" spans="1:19" s="79" customFormat="1" ht="12" customHeight="1">
      <c r="A186" s="178" t="s">
        <v>10</v>
      </c>
      <c r="B186" s="2086"/>
      <c r="C186" s="1780"/>
      <c r="D186" s="1780"/>
      <c r="E186" s="2457"/>
      <c r="F186" s="1780"/>
      <c r="G186" s="1136">
        <v>24762.1510611919</v>
      </c>
      <c r="H186" s="1585">
        <v>20616.640067</v>
      </c>
      <c r="I186" s="1585">
        <v>17511.342381999999</v>
      </c>
      <c r="J186" s="179">
        <v>13791.738323</v>
      </c>
      <c r="K186" s="179">
        <v>12978.760818000001</v>
      </c>
    </row>
    <row r="187" spans="1:19" s="79" customFormat="1" ht="12" customHeight="1">
      <c r="A187" s="72" t="s">
        <v>1058</v>
      </c>
      <c r="B187" s="72"/>
      <c r="C187" s="1781"/>
      <c r="D187" s="1781"/>
      <c r="E187" s="1781"/>
      <c r="F187" s="1781"/>
      <c r="G187" s="1137">
        <v>673.18556357</v>
      </c>
      <c r="H187" s="1586">
        <v>-2100.8201170000002</v>
      </c>
      <c r="I187" s="180">
        <v>-468.696797</v>
      </c>
      <c r="J187" s="180">
        <v>2946.6550000000002</v>
      </c>
      <c r="K187" s="180">
        <v>0</v>
      </c>
    </row>
    <row r="188" spans="1:19" s="79" customFormat="1" ht="12" customHeight="1">
      <c r="A188" s="72" t="s">
        <v>988</v>
      </c>
      <c r="B188" s="72"/>
      <c r="C188" s="1781"/>
      <c r="D188" s="1781"/>
      <c r="E188" s="1781"/>
      <c r="F188" s="1781"/>
      <c r="G188" s="1137">
        <v>-204.041</v>
      </c>
      <c r="H188" s="1586">
        <v>191.428</v>
      </c>
      <c r="I188" s="180">
        <v>123.584</v>
      </c>
      <c r="J188" s="180">
        <v>45.411999999999999</v>
      </c>
      <c r="K188" s="180">
        <v>0</v>
      </c>
    </row>
    <row r="189" spans="1:19" s="79" customFormat="1" ht="21" customHeight="1">
      <c r="A189" s="2520" t="s">
        <v>989</v>
      </c>
      <c r="B189" s="2520"/>
      <c r="C189" s="1779"/>
      <c r="D189" s="1779"/>
      <c r="E189" s="1779"/>
      <c r="F189" s="1779"/>
      <c r="G189" s="1135">
        <v>204.041</v>
      </c>
      <c r="H189" s="1584">
        <v>-191.428</v>
      </c>
      <c r="I189" s="177">
        <v>-123.584</v>
      </c>
      <c r="J189" s="177">
        <v>-45.411999999999999</v>
      </c>
      <c r="K189" s="177">
        <v>0</v>
      </c>
      <c r="L189" s="82"/>
    </row>
    <row r="190" spans="1:19" s="79" customFormat="1" ht="21" customHeight="1">
      <c r="A190" s="2524" t="s">
        <v>990</v>
      </c>
      <c r="B190" s="2525"/>
      <c r="C190" s="2145"/>
      <c r="D190" s="2145"/>
      <c r="E190" s="2458"/>
      <c r="F190" s="2145"/>
      <c r="G190" s="1446">
        <v>673.18556357</v>
      </c>
      <c r="H190" s="1591">
        <v>-2100.8201170000002</v>
      </c>
      <c r="I190" s="1447">
        <v>-468.696797</v>
      </c>
      <c r="J190" s="1447">
        <v>2946.6550000000002</v>
      </c>
      <c r="K190" s="1447">
        <v>0</v>
      </c>
      <c r="L190" s="82"/>
    </row>
    <row r="191" spans="1:19" s="79" customFormat="1" ht="12" customHeight="1">
      <c r="A191" s="1471" t="s">
        <v>991</v>
      </c>
      <c r="B191" s="2144"/>
      <c r="C191" s="2146"/>
      <c r="D191" s="2146"/>
      <c r="E191" s="2459"/>
      <c r="F191" s="2146"/>
      <c r="G191" s="1134">
        <v>9612.3577031777204</v>
      </c>
      <c r="H191" s="1583">
        <v>7148.7628800000002</v>
      </c>
      <c r="I191" s="175">
        <v>3478.0380030000001</v>
      </c>
      <c r="J191" s="175">
        <v>-1216.3994439999999</v>
      </c>
      <c r="K191" s="175">
        <v>-143.07693353006451</v>
      </c>
    </row>
    <row r="192" spans="1:19" s="79" customFormat="1" ht="12" customHeight="1">
      <c r="A192" s="72" t="s">
        <v>1012</v>
      </c>
      <c r="B192" s="72"/>
      <c r="C192" s="1781"/>
      <c r="D192" s="1781"/>
      <c r="E192" s="1781"/>
      <c r="F192" s="1781"/>
      <c r="G192" s="1137">
        <v>-6202.6379999999999</v>
      </c>
      <c r="H192" s="1586">
        <v>-4526.1570000000002</v>
      </c>
      <c r="I192" s="180">
        <v>-2424.8620000000001</v>
      </c>
      <c r="J192" s="180">
        <v>1006.045</v>
      </c>
      <c r="K192" s="180">
        <v>90.389874530064503</v>
      </c>
    </row>
    <row r="193" spans="1:12" s="79" customFormat="1" ht="21" customHeight="1">
      <c r="A193" s="2520" t="s">
        <v>1946</v>
      </c>
      <c r="B193" s="2520"/>
      <c r="C193" s="1779"/>
      <c r="D193" s="1779"/>
      <c r="E193" s="1779"/>
      <c r="F193" s="1779"/>
      <c r="G193" s="1135">
        <v>888.62</v>
      </c>
      <c r="H193" s="1584"/>
      <c r="I193" s="177"/>
      <c r="J193" s="177"/>
      <c r="K193" s="177"/>
    </row>
    <row r="194" spans="1:12" s="79" customFormat="1" ht="21" customHeight="1">
      <c r="A194" s="2524" t="s">
        <v>994</v>
      </c>
      <c r="B194" s="2525"/>
      <c r="C194" s="2145"/>
      <c r="D194" s="2145"/>
      <c r="E194" s="2458"/>
      <c r="F194" s="2145"/>
      <c r="G194" s="1446">
        <v>4298.3397031777204</v>
      </c>
      <c r="H194" s="1591">
        <v>2622.6058800000001</v>
      </c>
      <c r="I194" s="1447">
        <v>1053.176003</v>
      </c>
      <c r="J194" s="1447">
        <v>-210.354444</v>
      </c>
      <c r="K194" s="1447">
        <v>-52.687058999999998</v>
      </c>
      <c r="L194" s="82"/>
    </row>
    <row r="195" spans="1:12" s="79" customFormat="1" ht="12" customHeight="1">
      <c r="A195" s="178" t="s">
        <v>992</v>
      </c>
      <c r="B195" s="2086"/>
      <c r="C195" s="1780"/>
      <c r="D195" s="1780"/>
      <c r="E195" s="2457"/>
      <c r="F195" s="1780"/>
      <c r="G195" s="1136">
        <v>4971.5252667477207</v>
      </c>
      <c r="H195" s="1585">
        <v>521.78576199999998</v>
      </c>
      <c r="I195" s="179">
        <v>584.47920599999998</v>
      </c>
      <c r="J195" s="179">
        <v>2736.3005560000001</v>
      </c>
      <c r="K195" s="179">
        <v>-52.687058999999998</v>
      </c>
    </row>
    <row r="196" spans="1:12" s="81" customFormat="1" ht="12" customHeight="1">
      <c r="A196" s="1468" t="s">
        <v>993</v>
      </c>
      <c r="B196" s="2086"/>
      <c r="C196" s="1780"/>
      <c r="D196" s="1780"/>
      <c r="E196" s="2457"/>
      <c r="F196" s="1780"/>
      <c r="G196" s="1469">
        <v>29733.676327939622</v>
      </c>
      <c r="H196" s="1592">
        <v>21138.425829</v>
      </c>
      <c r="I196" s="1470">
        <v>18095.821586999999</v>
      </c>
      <c r="J196" s="1470">
        <v>16528.038877999999</v>
      </c>
      <c r="K196" s="1470">
        <v>12926.073759000001</v>
      </c>
      <c r="L196" s="1448"/>
    </row>
    <row r="197" spans="1:12" s="81" customFormat="1" ht="7.5" customHeight="1">
      <c r="A197" s="183"/>
      <c r="B197" s="183"/>
      <c r="C197" s="1783"/>
      <c r="D197" s="1783"/>
      <c r="E197" s="1783"/>
      <c r="F197" s="1783"/>
      <c r="G197" s="1487"/>
      <c r="H197" s="1487"/>
      <c r="I197" s="1783"/>
      <c r="J197" s="1783"/>
      <c r="K197" s="1783"/>
      <c r="L197" s="1448"/>
    </row>
    <row r="198" spans="1:12" s="79" customFormat="1" ht="30.75" customHeight="1">
      <c r="A198" s="2527" t="s">
        <v>1947</v>
      </c>
      <c r="B198" s="2527"/>
      <c r="C198" s="2527"/>
      <c r="D198" s="2527"/>
      <c r="E198" s="2527"/>
      <c r="F198" s="2527"/>
      <c r="G198" s="2527"/>
      <c r="H198" s="2527"/>
      <c r="I198" s="2527"/>
      <c r="J198" s="2527"/>
      <c r="K198" s="2527"/>
    </row>
    <row r="199" spans="1:12" s="98" customFormat="1" ht="22.5" customHeight="1">
      <c r="A199" s="636"/>
      <c r="B199" s="636"/>
      <c r="C199" s="642"/>
      <c r="D199" s="642"/>
      <c r="E199" s="642"/>
      <c r="F199" s="642"/>
      <c r="G199" s="642"/>
      <c r="H199" s="642"/>
      <c r="I199" s="642"/>
      <c r="J199" s="642"/>
      <c r="K199" s="642"/>
    </row>
    <row r="200" spans="1:12" s="485" customFormat="1" ht="18.75" customHeight="1">
      <c r="A200" s="484" t="s">
        <v>1470</v>
      </c>
      <c r="B200" s="484"/>
    </row>
    <row r="201" spans="1:12" s="50" customFormat="1" ht="12.75" customHeight="1"/>
    <row r="202" spans="1:12" s="78" customFormat="1" ht="13.5" customHeight="1">
      <c r="A202" s="450"/>
      <c r="B202" s="450"/>
      <c r="C202" s="1142" t="s">
        <v>3</v>
      </c>
      <c r="D202" s="2032" t="s">
        <v>6</v>
      </c>
      <c r="E202" s="2032" t="s">
        <v>2</v>
      </c>
      <c r="F202" s="2032" t="s">
        <v>5</v>
      </c>
      <c r="G202" s="452" t="s">
        <v>3</v>
      </c>
      <c r="H202" s="452" t="s">
        <v>6</v>
      </c>
      <c r="I202" s="451" t="s">
        <v>2</v>
      </c>
      <c r="J202" s="451" t="s">
        <v>5</v>
      </c>
      <c r="K202" s="451" t="s">
        <v>3</v>
      </c>
    </row>
    <row r="203" spans="1:12" s="78" customFormat="1" ht="13.5" customHeight="1">
      <c r="A203" s="188" t="s">
        <v>1</v>
      </c>
      <c r="B203" s="188"/>
      <c r="C203" s="1143" t="s">
        <v>1363</v>
      </c>
      <c r="D203" s="2033" t="s">
        <v>1363</v>
      </c>
      <c r="E203" s="2033" t="s">
        <v>1363</v>
      </c>
      <c r="F203" s="2033" t="s">
        <v>1363</v>
      </c>
      <c r="G203" s="2033" t="s">
        <v>1069</v>
      </c>
      <c r="H203" s="2033" t="s">
        <v>1069</v>
      </c>
      <c r="I203" s="2033" t="s">
        <v>1069</v>
      </c>
      <c r="J203" s="2033" t="s">
        <v>1069</v>
      </c>
      <c r="K203" s="2033" t="s">
        <v>213</v>
      </c>
    </row>
    <row r="204" spans="1:12" s="78" customFormat="1" ht="13.5" customHeight="1">
      <c r="A204" s="1476" t="s">
        <v>1013</v>
      </c>
      <c r="B204" s="1473"/>
      <c r="C204" s="1474"/>
      <c r="D204" s="1475"/>
      <c r="E204" s="1475"/>
      <c r="F204" s="1475"/>
      <c r="G204" s="1475"/>
      <c r="H204" s="1475"/>
      <c r="I204" s="1475"/>
      <c r="J204" s="1475"/>
      <c r="K204" s="1475"/>
    </row>
    <row r="205" spans="1:12" s="79" customFormat="1" ht="12" customHeight="1">
      <c r="A205" s="72" t="s">
        <v>17</v>
      </c>
      <c r="B205" s="72"/>
      <c r="C205" s="1144">
        <v>19317.201663683798</v>
      </c>
      <c r="D205" s="453">
        <v>186873.53410349597</v>
      </c>
      <c r="E205" s="453">
        <v>158812.27063700001</v>
      </c>
      <c r="F205" s="453">
        <v>304557.572254</v>
      </c>
      <c r="G205" s="453">
        <v>58505.157837999999</v>
      </c>
      <c r="H205" s="453">
        <v>213374.75446699999</v>
      </c>
      <c r="I205" s="453">
        <v>171346.28130500001</v>
      </c>
      <c r="J205" s="453">
        <v>363330.01344299997</v>
      </c>
      <c r="K205" s="453">
        <v>167171.36564500001</v>
      </c>
    </row>
    <row r="206" spans="1:12" s="79" customFormat="1" ht="12" customHeight="1">
      <c r="A206" s="66" t="s">
        <v>251</v>
      </c>
      <c r="B206" s="66"/>
      <c r="C206" s="1144">
        <v>301216.20244235301</v>
      </c>
      <c r="D206" s="453">
        <v>238405.04962664397</v>
      </c>
      <c r="E206" s="453">
        <v>247773.837142</v>
      </c>
      <c r="F206" s="453">
        <v>203498.92678000001</v>
      </c>
      <c r="G206" s="453">
        <v>373409.07725099998</v>
      </c>
      <c r="H206" s="453">
        <v>111976.860443</v>
      </c>
      <c r="I206" s="453">
        <v>191487.363557</v>
      </c>
      <c r="J206" s="453">
        <v>53845.197053000004</v>
      </c>
      <c r="K206" s="453">
        <v>180881.70864600001</v>
      </c>
    </row>
    <row r="207" spans="1:12" s="79" customFormat="1" ht="12" customHeight="1">
      <c r="A207" s="66" t="s">
        <v>252</v>
      </c>
      <c r="B207" s="66"/>
      <c r="C207" s="1144">
        <v>1542743.93369825</v>
      </c>
      <c r="D207" s="453">
        <v>1531236.5068900001</v>
      </c>
      <c r="E207" s="453">
        <v>1491303.9834439999</v>
      </c>
      <c r="F207" s="453">
        <v>1476185.604824</v>
      </c>
      <c r="G207" s="453">
        <v>1438839.237439</v>
      </c>
      <c r="H207" s="453">
        <v>1387742.129773</v>
      </c>
      <c r="I207" s="453">
        <v>1369270.953894</v>
      </c>
      <c r="J207" s="453">
        <v>1343831.7755519999</v>
      </c>
      <c r="K207" s="453">
        <v>1340831.0276560001</v>
      </c>
    </row>
    <row r="208" spans="1:12" s="79" customFormat="1" ht="12" customHeight="1">
      <c r="A208" s="185" t="s">
        <v>216</v>
      </c>
      <c r="B208" s="185"/>
      <c r="C208" s="1144">
        <v>289695.16681726201</v>
      </c>
      <c r="D208" s="453">
        <v>303756.97444246605</v>
      </c>
      <c r="E208" s="453">
        <v>284088.32284600002</v>
      </c>
      <c r="F208" s="453">
        <v>287905.52910799999</v>
      </c>
      <c r="G208" s="453">
        <v>268302.45311900001</v>
      </c>
      <c r="H208" s="453">
        <v>269756.87675499998</v>
      </c>
      <c r="I208" s="453">
        <v>265786.64630000002</v>
      </c>
      <c r="J208" s="453">
        <v>280729.56472000002</v>
      </c>
      <c r="K208" s="453">
        <v>277764.26092500001</v>
      </c>
    </row>
    <row r="209" spans="1:11" s="79" customFormat="1" ht="12" customHeight="1">
      <c r="A209" s="66" t="s">
        <v>63</v>
      </c>
      <c r="B209" s="66"/>
      <c r="C209" s="1144">
        <v>19340.7349470275</v>
      </c>
      <c r="D209" s="453">
        <v>23040.682079286602</v>
      </c>
      <c r="E209" s="453">
        <v>26148.889996999998</v>
      </c>
      <c r="F209" s="453">
        <v>26545.451271999998</v>
      </c>
      <c r="G209" s="453">
        <v>26869.582689999999</v>
      </c>
      <c r="H209" s="453">
        <v>27215.096858000001</v>
      </c>
      <c r="I209" s="453">
        <v>30756.111936000001</v>
      </c>
      <c r="J209" s="453">
        <v>33477.106226000004</v>
      </c>
      <c r="K209" s="453">
        <v>29825.851051000001</v>
      </c>
    </row>
    <row r="210" spans="1:11" s="79" customFormat="1" ht="12" customHeight="1">
      <c r="A210" s="66" t="s">
        <v>64</v>
      </c>
      <c r="B210" s="66"/>
      <c r="C210" s="1144">
        <v>49679.141573000001</v>
      </c>
      <c r="D210" s="453">
        <v>46343.616199000004</v>
      </c>
      <c r="E210" s="453">
        <v>47511.577934000001</v>
      </c>
      <c r="F210" s="453">
        <v>45606.542814</v>
      </c>
      <c r="G210" s="453">
        <v>42866.368349999997</v>
      </c>
      <c r="H210" s="453">
        <v>40779.816645999999</v>
      </c>
      <c r="I210" s="453">
        <v>39457.941962999997</v>
      </c>
      <c r="J210" s="453">
        <v>36602.435236999998</v>
      </c>
      <c r="K210" s="453">
        <v>35512.056342999997</v>
      </c>
    </row>
    <row r="211" spans="1:11" s="79" customFormat="1" ht="12" customHeight="1">
      <c r="A211" s="66" t="s">
        <v>65</v>
      </c>
      <c r="B211" s="66"/>
      <c r="C211" s="1144">
        <v>203028.52565700901</v>
      </c>
      <c r="D211" s="453">
        <v>217399.49300180702</v>
      </c>
      <c r="E211" s="453">
        <v>181833.81474</v>
      </c>
      <c r="F211" s="453">
        <v>240880.530031</v>
      </c>
      <c r="G211" s="453">
        <v>235736.042919</v>
      </c>
      <c r="H211" s="453">
        <v>153396.739577</v>
      </c>
      <c r="I211" s="453">
        <v>141665.72658799999</v>
      </c>
      <c r="J211" s="453">
        <v>134187.85247700001</v>
      </c>
      <c r="K211" s="453">
        <v>130939.237097</v>
      </c>
    </row>
    <row r="212" spans="1:11" s="79" customFormat="1" ht="12" customHeight="1">
      <c r="A212" s="66" t="s">
        <v>66</v>
      </c>
      <c r="B212" s="66"/>
      <c r="C212" s="1144">
        <v>105223.69237100001</v>
      </c>
      <c r="D212" s="453">
        <v>108941.752958</v>
      </c>
      <c r="E212" s="453">
        <v>111187.019072</v>
      </c>
      <c r="F212" s="453">
        <v>113611.385167</v>
      </c>
      <c r="G212" s="453">
        <v>118667.402503</v>
      </c>
      <c r="H212" s="453">
        <v>123314.53773900001</v>
      </c>
      <c r="I212" s="453">
        <v>138273.40959200001</v>
      </c>
      <c r="J212" s="453">
        <v>148490.51096300001</v>
      </c>
      <c r="K212" s="453">
        <v>152882.672215</v>
      </c>
    </row>
    <row r="213" spans="1:11" s="79" customFormat="1" ht="12" customHeight="1">
      <c r="A213" s="66" t="s">
        <v>33</v>
      </c>
      <c r="B213" s="66"/>
      <c r="C213" s="1144">
        <v>16733.944806920001</v>
      </c>
      <c r="D213" s="453">
        <v>26513.99252417</v>
      </c>
      <c r="E213" s="453">
        <v>28027.855338000001</v>
      </c>
      <c r="F213" s="453">
        <v>28421.916921</v>
      </c>
      <c r="G213" s="453">
        <v>30403.853685999999</v>
      </c>
      <c r="H213" s="453">
        <v>29989.145710000001</v>
      </c>
      <c r="I213" s="453">
        <v>31240.939856000001</v>
      </c>
      <c r="J213" s="453">
        <v>31764.211487</v>
      </c>
      <c r="K213" s="453">
        <v>32753.122715000001</v>
      </c>
    </row>
    <row r="214" spans="1:11" s="79" customFormat="1" ht="12" customHeight="1">
      <c r="A214" s="66" t="s">
        <v>1126</v>
      </c>
      <c r="B214" s="66"/>
      <c r="C214" s="1144">
        <v>9525.0454415224031</v>
      </c>
      <c r="D214" s="453">
        <v>8450.3760553876073</v>
      </c>
      <c r="E214" s="453">
        <v>5957.2181970000001</v>
      </c>
      <c r="F214" s="453">
        <v>5949.416365</v>
      </c>
      <c r="G214" s="453">
        <v>5866.2290629999998</v>
      </c>
      <c r="H214" s="453">
        <v>5785.9619830000001</v>
      </c>
      <c r="I214" s="453">
        <v>5880.7904950000002</v>
      </c>
      <c r="J214" s="453">
        <v>5918.5797030000003</v>
      </c>
      <c r="K214" s="453">
        <v>5801.8069260000002</v>
      </c>
    </row>
    <row r="215" spans="1:11" s="80" customFormat="1" ht="12" customHeight="1">
      <c r="A215" s="67" t="s">
        <v>18</v>
      </c>
      <c r="B215" s="67"/>
      <c r="C215" s="1144">
        <v>6075.7316278845001</v>
      </c>
      <c r="D215" s="454">
        <v>6123.1859308041694</v>
      </c>
      <c r="E215" s="454">
        <v>6153.2044960000003</v>
      </c>
      <c r="F215" s="454">
        <v>6192.0806430000002</v>
      </c>
      <c r="G215" s="454">
        <v>6285.6781989999999</v>
      </c>
      <c r="H215" s="454">
        <v>6181.9021480000001</v>
      </c>
      <c r="I215" s="454">
        <v>6302.3323330000003</v>
      </c>
      <c r="J215" s="454">
        <v>6362.6956650000002</v>
      </c>
      <c r="K215" s="454">
        <v>6511.2986220000003</v>
      </c>
    </row>
    <row r="216" spans="1:11" s="79" customFormat="1" ht="12" customHeight="1">
      <c r="A216" s="66" t="s">
        <v>19</v>
      </c>
      <c r="B216" s="66"/>
      <c r="C216" s="1144">
        <v>1150.9719258556001</v>
      </c>
      <c r="D216" s="453">
        <v>1315.26948614669</v>
      </c>
      <c r="E216" s="453">
        <v>1227.0342519999999</v>
      </c>
      <c r="F216" s="453">
        <v>1251.423106</v>
      </c>
      <c r="G216" s="453">
        <v>1212.787951</v>
      </c>
      <c r="H216" s="453">
        <v>1188.3740660000001</v>
      </c>
      <c r="I216" s="453">
        <v>1099.4401310000001</v>
      </c>
      <c r="J216" s="453">
        <v>1065.1960120000001</v>
      </c>
      <c r="K216" s="453">
        <v>1104.0824</v>
      </c>
    </row>
    <row r="217" spans="1:11" s="79" customFormat="1" ht="12" customHeight="1">
      <c r="A217" s="66" t="s">
        <v>20</v>
      </c>
      <c r="B217" s="66"/>
      <c r="C217" s="1144">
        <v>8859.9497835133006</v>
      </c>
      <c r="D217" s="453">
        <v>11837.5989553786</v>
      </c>
      <c r="E217" s="453">
        <v>13717.166031000001</v>
      </c>
      <c r="F217" s="453">
        <v>13633.75614</v>
      </c>
      <c r="G217" s="453">
        <v>13830.462036999999</v>
      </c>
      <c r="H217" s="453">
        <v>13421.672359</v>
      </c>
      <c r="I217" s="453">
        <v>13513.961241999999</v>
      </c>
      <c r="J217" s="453">
        <v>13383.229128000001</v>
      </c>
      <c r="K217" s="453">
        <v>12497.641906000001</v>
      </c>
    </row>
    <row r="218" spans="1:11" s="79" customFormat="1" ht="12" customHeight="1">
      <c r="A218" s="67" t="s">
        <v>197</v>
      </c>
      <c r="B218" s="67"/>
      <c r="C218" s="1144">
        <v>200.43077002859999</v>
      </c>
      <c r="D218" s="453">
        <v>193.37369709999999</v>
      </c>
      <c r="E218" s="453">
        <v>573.65978299999995</v>
      </c>
      <c r="F218" s="453">
        <v>677.72858699999995</v>
      </c>
      <c r="G218" s="453">
        <v>692.47954000000004</v>
      </c>
      <c r="H218" s="453">
        <v>238.249698</v>
      </c>
      <c r="I218" s="453">
        <v>1118.572424</v>
      </c>
      <c r="J218" s="453">
        <v>252.481616</v>
      </c>
      <c r="K218" s="453">
        <v>225.12578500000001</v>
      </c>
    </row>
    <row r="219" spans="1:11" s="79" customFormat="1" ht="12" customHeight="1">
      <c r="A219" s="176" t="s">
        <v>21</v>
      </c>
      <c r="B219" s="176"/>
      <c r="C219" s="1145">
        <v>25739.008992728901</v>
      </c>
      <c r="D219" s="455">
        <v>33285.813948129602</v>
      </c>
      <c r="E219" s="455">
        <v>37423.159456000001</v>
      </c>
      <c r="F219" s="455">
        <v>34961.643401000001</v>
      </c>
      <c r="G219" s="455">
        <v>27854.530502000001</v>
      </c>
      <c r="H219" s="455">
        <v>38538.899235999997</v>
      </c>
      <c r="I219" s="455">
        <v>38498.897158</v>
      </c>
      <c r="J219" s="455">
        <v>29856.942179999998</v>
      </c>
      <c r="K219" s="455">
        <v>30805.800221000001</v>
      </c>
    </row>
    <row r="220" spans="1:11" s="79" customFormat="1" ht="12" customHeight="1">
      <c r="A220" s="178" t="s">
        <v>22</v>
      </c>
      <c r="B220" s="178"/>
      <c r="C220" s="1146">
        <v>2598529.6825180375</v>
      </c>
      <c r="D220" s="456">
        <v>2743717.2198978169</v>
      </c>
      <c r="E220" s="456">
        <v>2641739.0133639998</v>
      </c>
      <c r="F220" s="456">
        <v>2789879.5074149999</v>
      </c>
      <c r="G220" s="456">
        <v>2649341.3430849998</v>
      </c>
      <c r="H220" s="456">
        <v>2422901.0174599998</v>
      </c>
      <c r="I220" s="456">
        <v>2445699.3687720001</v>
      </c>
      <c r="J220" s="456">
        <v>2483097.7914610002</v>
      </c>
      <c r="K220" s="456">
        <v>2405507.0581530002</v>
      </c>
    </row>
    <row r="221" spans="1:11" s="78" customFormat="1" ht="13.5" customHeight="1">
      <c r="A221" s="1476" t="s">
        <v>1014</v>
      </c>
      <c r="B221" s="1473"/>
      <c r="C221" s="1474"/>
      <c r="D221" s="1475"/>
      <c r="E221" s="1475"/>
      <c r="F221" s="1475"/>
      <c r="G221" s="1475"/>
      <c r="H221" s="1475"/>
      <c r="I221" s="1475"/>
      <c r="J221" s="1475"/>
      <c r="K221" s="1475"/>
    </row>
    <row r="222" spans="1:11" s="79" customFormat="1" ht="12" customHeight="1">
      <c r="A222" s="72" t="s">
        <v>253</v>
      </c>
      <c r="B222" s="72"/>
      <c r="C222" s="1144">
        <v>161537.156337867</v>
      </c>
      <c r="D222" s="453">
        <v>253331.87386405101</v>
      </c>
      <c r="E222" s="453">
        <v>228807.40454700001</v>
      </c>
      <c r="F222" s="453">
        <v>263201.21796799998</v>
      </c>
      <c r="G222" s="453">
        <v>214214.47771199999</v>
      </c>
      <c r="H222" s="453">
        <v>187029.502075</v>
      </c>
      <c r="I222" s="453">
        <v>214438.289062</v>
      </c>
      <c r="J222" s="453">
        <v>257434.731982</v>
      </c>
      <c r="K222" s="453">
        <v>234218.572419</v>
      </c>
    </row>
    <row r="223" spans="1:11" s="79" customFormat="1" ht="12" customHeight="1">
      <c r="A223" s="66" t="s">
        <v>23</v>
      </c>
      <c r="B223" s="66"/>
      <c r="C223" s="1144">
        <v>944428.10576962202</v>
      </c>
      <c r="D223" s="453">
        <v>970022.88848588895</v>
      </c>
      <c r="E223" s="453">
        <v>969969.59885199997</v>
      </c>
      <c r="F223" s="453">
        <v>963101.94828200003</v>
      </c>
      <c r="G223" s="453">
        <v>941534.05895099998</v>
      </c>
      <c r="H223" s="453">
        <v>887812.57085100003</v>
      </c>
      <c r="I223" s="453">
        <v>881920.11032400001</v>
      </c>
      <c r="J223" s="453">
        <v>900180.43761899997</v>
      </c>
      <c r="K223" s="453">
        <v>867903.88793600001</v>
      </c>
    </row>
    <row r="224" spans="1:11" s="79" customFormat="1" ht="12" customHeight="1">
      <c r="A224" s="66" t="s">
        <v>65</v>
      </c>
      <c r="B224" s="66"/>
      <c r="C224" s="1144">
        <v>154663.031514448</v>
      </c>
      <c r="D224" s="453">
        <v>169044.78105585399</v>
      </c>
      <c r="E224" s="453">
        <v>141055.16693599999</v>
      </c>
      <c r="F224" s="453">
        <v>191047.58765599999</v>
      </c>
      <c r="G224" s="453">
        <v>184970.965321</v>
      </c>
      <c r="H224" s="453">
        <v>126158.196001</v>
      </c>
      <c r="I224" s="453">
        <v>108922.4495</v>
      </c>
      <c r="J224" s="453">
        <v>108474.02551399999</v>
      </c>
      <c r="K224" s="453">
        <v>111310.06991999999</v>
      </c>
    </row>
    <row r="225" spans="1:11" s="79" customFormat="1" ht="12" customHeight="1">
      <c r="A225" s="66" t="s">
        <v>163</v>
      </c>
      <c r="B225" s="66"/>
      <c r="C225" s="1144">
        <v>804928.28951451695</v>
      </c>
      <c r="D225" s="453">
        <v>830313.26414262701</v>
      </c>
      <c r="E225" s="453">
        <v>775208.39031000005</v>
      </c>
      <c r="F225" s="453">
        <v>853409.60243199999</v>
      </c>
      <c r="G225" s="453">
        <v>812025.11081700004</v>
      </c>
      <c r="H225" s="453">
        <v>724761.44361099997</v>
      </c>
      <c r="I225" s="453">
        <v>742191.53068600001</v>
      </c>
      <c r="J225" s="453">
        <v>745055.02799500001</v>
      </c>
      <c r="K225" s="453">
        <v>711554.97179500002</v>
      </c>
    </row>
    <row r="226" spans="1:11" s="79" customFormat="1" ht="12" customHeight="1">
      <c r="A226" s="66" t="s">
        <v>67</v>
      </c>
      <c r="B226" s="66"/>
      <c r="C226" s="1144">
        <v>49679.141573000001</v>
      </c>
      <c r="D226" s="453">
        <v>46343.616199000004</v>
      </c>
      <c r="E226" s="453">
        <v>47511.577934000001</v>
      </c>
      <c r="F226" s="453">
        <v>45606.542814</v>
      </c>
      <c r="G226" s="453">
        <v>42866.368349999997</v>
      </c>
      <c r="H226" s="453">
        <v>40779.816645999999</v>
      </c>
      <c r="I226" s="453">
        <v>39457.941962999997</v>
      </c>
      <c r="J226" s="453">
        <v>36602.435236999998</v>
      </c>
      <c r="K226" s="453">
        <v>35512.056342999997</v>
      </c>
    </row>
    <row r="227" spans="1:11" s="79" customFormat="1" ht="12" customHeight="1">
      <c r="A227" s="67" t="s">
        <v>198</v>
      </c>
      <c r="B227" s="67"/>
      <c r="C227" s="1144">
        <v>208948.63399999999</v>
      </c>
      <c r="D227" s="453">
        <v>205498.27538400001</v>
      </c>
      <c r="E227" s="453">
        <v>207259.94414800001</v>
      </c>
      <c r="F227" s="453">
        <v>207103.92603500001</v>
      </c>
      <c r="G227" s="453">
        <v>216799.23043600001</v>
      </c>
      <c r="H227" s="453">
        <v>217624.50016600001</v>
      </c>
      <c r="I227" s="453">
        <v>224093.255829</v>
      </c>
      <c r="J227" s="453">
        <v>221564.28851799999</v>
      </c>
      <c r="K227" s="453">
        <v>230905.62040399999</v>
      </c>
    </row>
    <row r="228" spans="1:11" s="79" customFormat="1" ht="12" customHeight="1">
      <c r="A228" s="67" t="s">
        <v>1704</v>
      </c>
      <c r="B228" s="67"/>
      <c r="C228" s="1147">
        <v>2084.991986</v>
      </c>
      <c r="D228" s="457">
        <v>2169.1262119999997</v>
      </c>
      <c r="E228" s="457">
        <v>2211.2280000000001</v>
      </c>
      <c r="F228" s="457">
        <v>2205.1480000000001</v>
      </c>
      <c r="G228" s="457">
        <v>1963.6110000000001</v>
      </c>
      <c r="H228" s="457">
        <v>2023.4380000000001</v>
      </c>
      <c r="I228" s="457">
        <v>2071.625</v>
      </c>
      <c r="J228" s="457">
        <v>2075.8670000000002</v>
      </c>
      <c r="K228" s="457">
        <v>1957.67</v>
      </c>
    </row>
    <row r="229" spans="1:11" s="79" customFormat="1" ht="12" customHeight="1">
      <c r="A229" s="66" t="s">
        <v>68</v>
      </c>
      <c r="B229" s="66"/>
      <c r="C229" s="1144">
        <v>2092.6728997985001</v>
      </c>
      <c r="D229" s="453">
        <v>4259.7061816567202</v>
      </c>
      <c r="E229" s="453">
        <v>3831.5046360000001</v>
      </c>
      <c r="F229" s="453">
        <v>2982.8697619999998</v>
      </c>
      <c r="G229" s="453">
        <v>1722.7881010000001</v>
      </c>
      <c r="H229" s="453">
        <v>4604.4067169999998</v>
      </c>
      <c r="I229" s="453">
        <v>3056.6548910000001</v>
      </c>
      <c r="J229" s="453">
        <v>1728.8379190000001</v>
      </c>
      <c r="K229" s="453">
        <v>3277.4292449999998</v>
      </c>
    </row>
    <row r="230" spans="1:11" s="79" customFormat="1" ht="12" customHeight="1">
      <c r="A230" s="67" t="s">
        <v>69</v>
      </c>
      <c r="B230" s="67"/>
      <c r="C230" s="1144">
        <v>7556.3160260675004</v>
      </c>
      <c r="D230" s="453">
        <v>6601.0190364014998</v>
      </c>
      <c r="E230" s="453">
        <v>6747.7898610000002</v>
      </c>
      <c r="F230" s="453">
        <v>6063.6541950000001</v>
      </c>
      <c r="G230" s="453">
        <v>6017.9645799999998</v>
      </c>
      <c r="H230" s="453">
        <v>2961.4669410000001</v>
      </c>
      <c r="I230" s="453">
        <v>3134.8053920000002</v>
      </c>
      <c r="J230" s="453">
        <v>3839.717337</v>
      </c>
      <c r="K230" s="453">
        <v>3205.0145659999998</v>
      </c>
    </row>
    <row r="231" spans="1:11" s="79" customFormat="1" ht="12" customHeight="1">
      <c r="A231" s="66" t="s">
        <v>24</v>
      </c>
      <c r="B231" s="66"/>
      <c r="C231" s="1144">
        <v>37674.545559330298</v>
      </c>
      <c r="D231" s="453">
        <v>37302.191834375095</v>
      </c>
      <c r="E231" s="453">
        <v>50705.834941000001</v>
      </c>
      <c r="F231" s="453">
        <v>43997.372141</v>
      </c>
      <c r="G231" s="453">
        <v>31907.777310000001</v>
      </c>
      <c r="H231" s="453">
        <v>43322.347709000001</v>
      </c>
      <c r="I231" s="453">
        <v>45379.311809999999</v>
      </c>
      <c r="J231" s="453">
        <v>27860.709391</v>
      </c>
      <c r="K231" s="453">
        <v>31933.834683000001</v>
      </c>
    </row>
    <row r="232" spans="1:11" s="79" customFormat="1" ht="12" customHeight="1">
      <c r="A232" s="66" t="s">
        <v>199</v>
      </c>
      <c r="B232" s="66"/>
      <c r="C232" s="1144">
        <v>71.269298250000006</v>
      </c>
      <c r="D232" s="453">
        <v>54.816255080000005</v>
      </c>
      <c r="E232" s="453">
        <v>75.922466</v>
      </c>
      <c r="F232" s="453">
        <v>126.542056</v>
      </c>
      <c r="G232" s="453">
        <v>100.07974</v>
      </c>
      <c r="H232" s="453">
        <v>89.210999999999999</v>
      </c>
      <c r="I232" s="453">
        <v>884.41498000000001</v>
      </c>
      <c r="J232" s="453">
        <v>88.968999999999994</v>
      </c>
      <c r="K232" s="453">
        <v>53.05</v>
      </c>
    </row>
    <row r="233" spans="1:11" s="79" customFormat="1" ht="12" customHeight="1">
      <c r="A233" s="66" t="s">
        <v>25</v>
      </c>
      <c r="B233" s="66"/>
      <c r="C233" s="1144">
        <v>1284.5369209327</v>
      </c>
      <c r="D233" s="453">
        <v>1191.92212974221</v>
      </c>
      <c r="E233" s="453">
        <v>1172.49038</v>
      </c>
      <c r="F233" s="453">
        <v>1120.7745910000001</v>
      </c>
      <c r="G233" s="453">
        <v>1172.0015040000001</v>
      </c>
      <c r="H233" s="453">
        <v>1154.7128250000001</v>
      </c>
      <c r="I233" s="453">
        <v>1171.4871949999999</v>
      </c>
      <c r="J233" s="453">
        <v>1133.4983070000001</v>
      </c>
      <c r="K233" s="453">
        <v>1454.453581</v>
      </c>
    </row>
    <row r="234" spans="1:11" s="79" customFormat="1" ht="12" customHeight="1">
      <c r="A234" s="66" t="s">
        <v>174</v>
      </c>
      <c r="B234" s="66"/>
      <c r="C234" s="1144">
        <v>2549.32419463</v>
      </c>
      <c r="D234" s="453">
        <v>5077.2011458959996</v>
      </c>
      <c r="E234" s="453">
        <v>4744.0127629999997</v>
      </c>
      <c r="F234" s="453">
        <v>5940.7252550000003</v>
      </c>
      <c r="G234" s="453">
        <v>6005.6432009999999</v>
      </c>
      <c r="H234" s="453">
        <v>5330.3771429999997</v>
      </c>
      <c r="I234" s="453">
        <v>4542.5849619999999</v>
      </c>
      <c r="J234" s="453">
        <v>4342.8686939999998</v>
      </c>
      <c r="K234" s="453">
        <v>4000.5913439999999</v>
      </c>
    </row>
    <row r="235" spans="1:11" s="79" customFormat="1" ht="12" customHeight="1">
      <c r="A235" s="66" t="s">
        <v>26</v>
      </c>
      <c r="B235" s="66"/>
      <c r="C235" s="1144">
        <v>30953.210489000001</v>
      </c>
      <c r="D235" s="453">
        <v>30616.830397999998</v>
      </c>
      <c r="E235" s="453">
        <v>28577.751987</v>
      </c>
      <c r="F235" s="453">
        <v>29542.496321999999</v>
      </c>
      <c r="G235" s="453">
        <v>29318.661824999999</v>
      </c>
      <c r="H235" s="453">
        <v>26668.174446000001</v>
      </c>
      <c r="I235" s="453">
        <v>26980.591181</v>
      </c>
      <c r="J235" s="453">
        <v>26099.673836999998</v>
      </c>
      <c r="K235" s="453">
        <v>26276.283626</v>
      </c>
    </row>
    <row r="236" spans="1:11" s="81" customFormat="1" ht="12" customHeight="1">
      <c r="A236" s="186" t="s">
        <v>27</v>
      </c>
      <c r="B236" s="186"/>
      <c r="C236" s="1148">
        <v>2408451.2260834631</v>
      </c>
      <c r="D236" s="458">
        <v>2561827.5123245725</v>
      </c>
      <c r="E236" s="458">
        <v>2467878.617759</v>
      </c>
      <c r="F236" s="458">
        <v>2615450.407509</v>
      </c>
      <c r="G236" s="458">
        <v>2490618.7388479998</v>
      </c>
      <c r="H236" s="458">
        <v>2270320.1641319999</v>
      </c>
      <c r="I236" s="458">
        <v>2298245.052776</v>
      </c>
      <c r="J236" s="458">
        <v>2336481.0883499999</v>
      </c>
      <c r="K236" s="458">
        <v>2263563.5058619999</v>
      </c>
    </row>
    <row r="237" spans="1:11" s="79" customFormat="1" ht="12" customHeight="1">
      <c r="A237" s="66"/>
      <c r="B237" s="66"/>
      <c r="C237" s="1144"/>
      <c r="D237" s="453"/>
      <c r="E237" s="453"/>
      <c r="F237" s="453"/>
      <c r="G237" s="453"/>
      <c r="H237" s="453"/>
      <c r="I237" s="453"/>
      <c r="J237" s="453"/>
      <c r="K237" s="453"/>
    </row>
    <row r="238" spans="1:11" s="79" customFormat="1" ht="12" customHeight="1">
      <c r="A238" s="66" t="s">
        <v>32</v>
      </c>
      <c r="B238" s="66"/>
      <c r="C238" s="1144">
        <v>16256.57761</v>
      </c>
      <c r="D238" s="453">
        <v>16286.319609999999</v>
      </c>
      <c r="E238" s="453">
        <v>16287.988507</v>
      </c>
      <c r="F238" s="453">
        <v>16285.387148</v>
      </c>
      <c r="G238" s="453">
        <v>16272.689539999999</v>
      </c>
      <c r="H238" s="453">
        <v>16287.988893</v>
      </c>
      <c r="I238" s="453">
        <v>16287.989696000001</v>
      </c>
      <c r="J238" s="453">
        <v>16263.034777000001</v>
      </c>
      <c r="K238" s="453">
        <v>16278.14315</v>
      </c>
    </row>
    <row r="239" spans="1:11" s="79" customFormat="1" ht="12" customHeight="1">
      <c r="A239" s="66" t="s">
        <v>1378</v>
      </c>
      <c r="B239" s="66"/>
      <c r="C239" s="1144">
        <v>22608.928620000002</v>
      </c>
      <c r="D239" s="453">
        <v>22608.928620000002</v>
      </c>
      <c r="E239" s="453">
        <v>22608.928548</v>
      </c>
      <c r="F239" s="453">
        <v>22608.929029999999</v>
      </c>
      <c r="G239" s="453">
        <v>22608.928926000001</v>
      </c>
      <c r="H239" s="453">
        <v>22608.928752</v>
      </c>
      <c r="I239" s="453">
        <v>22608.929649999998</v>
      </c>
      <c r="J239" s="453">
        <v>22608.928884000001</v>
      </c>
      <c r="K239" s="453">
        <v>22608.929491999999</v>
      </c>
    </row>
    <row r="240" spans="1:11" s="79" customFormat="1" ht="12" customHeight="1">
      <c r="A240" s="66" t="s">
        <v>1379</v>
      </c>
      <c r="B240" s="66"/>
      <c r="C240" s="1144">
        <v>8352.7302099999997</v>
      </c>
      <c r="D240" s="453">
        <v>8251.4863100000002</v>
      </c>
      <c r="E240" s="453">
        <v>8152.8414570000004</v>
      </c>
      <c r="F240" s="453">
        <v>8067.5168549999999</v>
      </c>
      <c r="G240" s="453"/>
      <c r="H240" s="453"/>
      <c r="I240" s="453"/>
      <c r="J240" s="453"/>
      <c r="K240" s="453"/>
    </row>
    <row r="241" spans="1:17" s="79" customFormat="1" ht="12" customHeight="1">
      <c r="A241" s="66" t="s">
        <v>141</v>
      </c>
      <c r="B241" s="66"/>
      <c r="C241" s="1144">
        <v>142860.20435767202</v>
      </c>
      <c r="D241" s="453">
        <v>134743.004121993</v>
      </c>
      <c r="E241" s="453">
        <v>126810.63731999999</v>
      </c>
      <c r="F241" s="453">
        <v>127467.26730599999</v>
      </c>
      <c r="G241" s="453">
        <v>119840.941443</v>
      </c>
      <c r="H241" s="453">
        <v>113683.887021</v>
      </c>
      <c r="I241" s="453">
        <v>108557.37531</v>
      </c>
      <c r="J241" s="453">
        <v>107744.873668</v>
      </c>
      <c r="K241" s="453">
        <v>103056.50659400001</v>
      </c>
    </row>
    <row r="242" spans="1:17" s="81" customFormat="1" ht="12" customHeight="1">
      <c r="A242" s="187" t="s">
        <v>28</v>
      </c>
      <c r="B242" s="187"/>
      <c r="C242" s="1149">
        <v>190078.44079767202</v>
      </c>
      <c r="D242" s="459">
        <v>181889.738661993</v>
      </c>
      <c r="E242" s="459">
        <v>173860.39583200001</v>
      </c>
      <c r="F242" s="459">
        <v>174429.10033799999</v>
      </c>
      <c r="G242" s="459">
        <v>158722.55991000001</v>
      </c>
      <c r="H242" s="459">
        <v>152580.804665</v>
      </c>
      <c r="I242" s="459">
        <v>147454.29465600001</v>
      </c>
      <c r="J242" s="459">
        <v>146616.837329</v>
      </c>
      <c r="K242" s="459">
        <v>141943.579237</v>
      </c>
    </row>
    <row r="243" spans="1:17" s="79" customFormat="1" ht="12" customHeight="1">
      <c r="A243" s="178" t="s">
        <v>29</v>
      </c>
      <c r="B243" s="178"/>
      <c r="C243" s="1146">
        <v>2598529.6668811352</v>
      </c>
      <c r="D243" s="456">
        <v>2743717.2509865654</v>
      </c>
      <c r="E243" s="456">
        <v>2641739.0135909999</v>
      </c>
      <c r="F243" s="456">
        <v>2789879.5078469999</v>
      </c>
      <c r="G243" s="456">
        <v>2649341.2987569999</v>
      </c>
      <c r="H243" s="456">
        <v>2422900.9687970001</v>
      </c>
      <c r="I243" s="456">
        <v>2445699.3474320001</v>
      </c>
      <c r="J243" s="456">
        <v>2483097.9256790001</v>
      </c>
      <c r="K243" s="456">
        <v>2405507.085099</v>
      </c>
    </row>
    <row r="244" spans="1:17" s="80" customFormat="1" ht="12" customHeight="1">
      <c r="A244" s="2085"/>
      <c r="B244" s="2085"/>
      <c r="C244" s="1427"/>
      <c r="D244" s="1427"/>
      <c r="E244" s="1427"/>
      <c r="F244" s="1427"/>
      <c r="G244" s="1427"/>
      <c r="H244" s="1427"/>
      <c r="I244" s="1427"/>
      <c r="J244" s="1427"/>
      <c r="K244" s="1427"/>
    </row>
    <row r="245" spans="1:17" s="80" customFormat="1" ht="12" customHeight="1">
      <c r="A245" s="2403" t="s">
        <v>1843</v>
      </c>
      <c r="B245" s="2085"/>
      <c r="C245" s="1427"/>
      <c r="D245" s="1427"/>
      <c r="E245" s="1427"/>
      <c r="F245" s="1427"/>
      <c r="G245" s="1427"/>
      <c r="H245" s="1427"/>
      <c r="I245" s="1427"/>
      <c r="J245" s="1427"/>
      <c r="K245" s="1427"/>
    </row>
    <row r="246" spans="1:17" s="79" customFormat="1" ht="12" customHeight="1">
      <c r="A246" s="2399" t="s">
        <v>1836</v>
      </c>
      <c r="B246" s="2399"/>
      <c r="C246" s="2400">
        <v>9.6</v>
      </c>
      <c r="D246" s="2401">
        <v>9.5256959999999999</v>
      </c>
      <c r="E246" s="2402">
        <v>8.7849400000000006</v>
      </c>
      <c r="F246" s="2402">
        <v>8.6963600000000003</v>
      </c>
      <c r="G246" s="2402">
        <v>8.9788300000000003</v>
      </c>
      <c r="H246" s="2401">
        <v>8.1015800000000002</v>
      </c>
      <c r="I246" s="2401">
        <v>8.3995700000000006</v>
      </c>
      <c r="J246" s="2401">
        <v>8.2638700000000007</v>
      </c>
      <c r="K246" s="2401">
        <v>8.3700799999999997</v>
      </c>
    </row>
    <row r="247" spans="1:17" s="79" customFormat="1" ht="12" customHeight="1">
      <c r="A247" s="182" t="s">
        <v>1837</v>
      </c>
      <c r="B247" s="182"/>
      <c r="C247" s="1141">
        <v>8.8000000000000007</v>
      </c>
      <c r="D247" s="1590">
        <v>8.5153499999999998</v>
      </c>
      <c r="E247" s="280">
        <v>7.84335</v>
      </c>
      <c r="F247" s="280">
        <v>8.09755</v>
      </c>
      <c r="G247" s="280">
        <v>7.3872499999999999</v>
      </c>
      <c r="H247" s="1590">
        <v>6.4260000000000002</v>
      </c>
      <c r="I247" s="1590">
        <v>6.1470000000000002</v>
      </c>
      <c r="J247" s="1590">
        <v>5.9907000000000004</v>
      </c>
      <c r="K247" s="1590">
        <v>6.0743</v>
      </c>
    </row>
    <row r="248" spans="1:17" s="72" customFormat="1" ht="7.5" customHeight="1">
      <c r="A248" s="298"/>
      <c r="B248" s="76"/>
      <c r="C248" s="77"/>
      <c r="D248" s="77"/>
      <c r="E248" s="77"/>
      <c r="F248" s="77"/>
      <c r="G248" s="77"/>
      <c r="N248" s="199"/>
      <c r="O248" s="199"/>
      <c r="P248" s="199"/>
      <c r="Q248" s="199"/>
    </row>
    <row r="249" spans="1:17" s="296" customFormat="1" ht="12.75" customHeight="1">
      <c r="A249" s="2519" t="s">
        <v>1436</v>
      </c>
      <c r="B249" s="2519"/>
      <c r="C249" s="2519"/>
      <c r="D249" s="2519"/>
      <c r="E249" s="2519"/>
      <c r="F249" s="2519"/>
      <c r="G249" s="2519"/>
      <c r="H249" s="2519"/>
      <c r="I249" s="2519"/>
      <c r="J249" s="2519"/>
      <c r="K249" s="2519"/>
      <c r="N249" s="2426"/>
      <c r="O249" s="1918"/>
      <c r="P249" s="1918"/>
      <c r="Q249" s="1918"/>
    </row>
    <row r="250" spans="1:17" s="79" customFormat="1" ht="12" customHeight="1">
      <c r="A250" s="202"/>
      <c r="B250" s="202"/>
      <c r="C250" s="1427"/>
      <c r="D250" s="1426"/>
      <c r="E250" s="1426"/>
      <c r="F250" s="1426"/>
      <c r="G250" s="1426"/>
      <c r="H250" s="1426"/>
      <c r="I250" s="1426"/>
      <c r="J250" s="1426"/>
    </row>
    <row r="251" spans="1:17" s="98" customFormat="1" ht="22.5" customHeight="1">
      <c r="A251" s="636"/>
      <c r="B251" s="636"/>
      <c r="C251" s="642"/>
      <c r="D251" s="642"/>
      <c r="E251" s="642"/>
      <c r="F251" s="642"/>
      <c r="G251" s="642"/>
      <c r="H251" s="642"/>
      <c r="I251" s="642"/>
      <c r="J251" s="642"/>
      <c r="K251" s="642"/>
    </row>
    <row r="252" spans="1:17" s="485" customFormat="1" ht="18.75" customHeight="1">
      <c r="A252" s="486" t="s">
        <v>1471</v>
      </c>
      <c r="B252" s="486"/>
    </row>
    <row r="253" spans="1:17" s="50" customFormat="1" ht="12.75" customHeight="1"/>
    <row r="254" spans="1:17" s="78" customFormat="1" ht="13.5" customHeight="1">
      <c r="A254" s="450"/>
      <c r="B254" s="450"/>
      <c r="C254" s="1490"/>
      <c r="D254" s="1596"/>
      <c r="E254" s="1596"/>
      <c r="F254" s="1491"/>
      <c r="G254" s="1142" t="s">
        <v>3</v>
      </c>
      <c r="H254" s="451" t="s">
        <v>3</v>
      </c>
      <c r="I254" s="451" t="s">
        <v>3</v>
      </c>
      <c r="J254" s="451" t="s">
        <v>3</v>
      </c>
      <c r="K254" s="451" t="s">
        <v>3</v>
      </c>
    </row>
    <row r="255" spans="1:17" s="78" customFormat="1" ht="13.5" customHeight="1">
      <c r="A255" s="188" t="s">
        <v>1</v>
      </c>
      <c r="B255" s="188"/>
      <c r="C255" s="1492"/>
      <c r="D255" s="1492"/>
      <c r="E255" s="1492"/>
      <c r="F255" s="1493"/>
      <c r="G255" s="1143">
        <v>2015</v>
      </c>
      <c r="H255" s="471" t="s">
        <v>1069</v>
      </c>
      <c r="I255" s="471" t="s">
        <v>213</v>
      </c>
      <c r="J255" s="471" t="s">
        <v>211</v>
      </c>
      <c r="K255" s="471" t="s">
        <v>173</v>
      </c>
    </row>
    <row r="256" spans="1:17" s="78" customFormat="1" ht="13.5" customHeight="1">
      <c r="A256" s="1476" t="s">
        <v>1013</v>
      </c>
      <c r="B256" s="1473"/>
      <c r="C256" s="1494"/>
      <c r="D256" s="1597"/>
      <c r="E256" s="1597"/>
      <c r="F256" s="1495"/>
      <c r="G256" s="1474"/>
      <c r="H256" s="1475"/>
      <c r="I256" s="1475"/>
      <c r="J256" s="1475"/>
      <c r="K256" s="1475"/>
    </row>
    <row r="257" spans="1:11" s="79" customFormat="1" ht="12" customHeight="1">
      <c r="A257" s="72" t="s">
        <v>17</v>
      </c>
      <c r="B257" s="72"/>
      <c r="C257" s="1496"/>
      <c r="D257" s="1496"/>
      <c r="E257" s="1496"/>
      <c r="F257" s="1497"/>
      <c r="G257" s="1144">
        <v>19317.201663683798</v>
      </c>
      <c r="H257" s="453">
        <v>58505.157837999999</v>
      </c>
      <c r="I257" s="453">
        <v>167171.36564500001</v>
      </c>
      <c r="J257" s="453">
        <v>298892.20367199997</v>
      </c>
      <c r="K257" s="453">
        <v>224580.98509500001</v>
      </c>
    </row>
    <row r="258" spans="1:11" s="79" customFormat="1" ht="12" customHeight="1">
      <c r="A258" s="66" t="s">
        <v>251</v>
      </c>
      <c r="B258" s="66"/>
      <c r="C258" s="1496"/>
      <c r="D258" s="1496"/>
      <c r="E258" s="1496"/>
      <c r="F258" s="1497"/>
      <c r="G258" s="1144">
        <v>301216.20244235301</v>
      </c>
      <c r="H258" s="453">
        <v>373409.07725099998</v>
      </c>
      <c r="I258" s="453">
        <v>180881.70864600001</v>
      </c>
      <c r="J258" s="453">
        <v>37135.696687000003</v>
      </c>
      <c r="K258" s="453">
        <v>28753.685592999998</v>
      </c>
    </row>
    <row r="259" spans="1:11" s="79" customFormat="1" ht="12" customHeight="1">
      <c r="A259" s="66" t="s">
        <v>252</v>
      </c>
      <c r="B259" s="66"/>
      <c r="C259" s="1496"/>
      <c r="D259" s="1496"/>
      <c r="E259" s="1496"/>
      <c r="F259" s="1497"/>
      <c r="G259" s="1144">
        <v>1542743.93369825</v>
      </c>
      <c r="H259" s="453">
        <v>1438839.237439</v>
      </c>
      <c r="I259" s="453">
        <v>1340831.0276560001</v>
      </c>
      <c r="J259" s="453">
        <v>1297891.5100469999</v>
      </c>
      <c r="K259" s="453">
        <v>1279259.354336</v>
      </c>
    </row>
    <row r="260" spans="1:11" s="79" customFormat="1" ht="12" customHeight="1">
      <c r="A260" s="185" t="s">
        <v>216</v>
      </c>
      <c r="B260" s="185"/>
      <c r="C260" s="1496"/>
      <c r="D260" s="1496"/>
      <c r="E260" s="1496"/>
      <c r="F260" s="1497"/>
      <c r="G260" s="1144">
        <v>289695.16681726201</v>
      </c>
      <c r="H260" s="453">
        <v>268302.45311900001</v>
      </c>
      <c r="I260" s="453">
        <v>277764.26092500001</v>
      </c>
      <c r="J260" s="453">
        <v>245737.97247899999</v>
      </c>
      <c r="K260" s="453">
        <v>177980.10177499999</v>
      </c>
    </row>
    <row r="261" spans="1:11" s="79" customFormat="1" ht="12" customHeight="1">
      <c r="A261" s="66" t="s">
        <v>63</v>
      </c>
      <c r="B261" s="66"/>
      <c r="C261" s="1496"/>
      <c r="D261" s="1496"/>
      <c r="E261" s="1496"/>
      <c r="F261" s="1497"/>
      <c r="G261" s="1144">
        <v>19340.7349470275</v>
      </c>
      <c r="H261" s="453">
        <v>26869.582689999999</v>
      </c>
      <c r="I261" s="453">
        <v>29825.851051000001</v>
      </c>
      <c r="J261" s="453">
        <v>27300.147100999999</v>
      </c>
      <c r="K261" s="453">
        <v>53011.998982999998</v>
      </c>
    </row>
    <row r="262" spans="1:11" s="79" customFormat="1" ht="12" customHeight="1">
      <c r="A262" s="66" t="s">
        <v>64</v>
      </c>
      <c r="B262" s="66"/>
      <c r="C262" s="1496"/>
      <c r="D262" s="1496"/>
      <c r="E262" s="1496"/>
      <c r="F262" s="1497"/>
      <c r="G262" s="1144">
        <v>49679.141573000001</v>
      </c>
      <c r="H262" s="453">
        <v>42866.368349999997</v>
      </c>
      <c r="I262" s="453">
        <v>35512.056342999997</v>
      </c>
      <c r="J262" s="453">
        <v>28269.11</v>
      </c>
      <c r="K262" s="453">
        <v>23775.84</v>
      </c>
    </row>
    <row r="263" spans="1:11" s="79" customFormat="1" ht="12" customHeight="1">
      <c r="A263" s="66" t="s">
        <v>65</v>
      </c>
      <c r="B263" s="66"/>
      <c r="C263" s="1496"/>
      <c r="D263" s="1496"/>
      <c r="E263" s="1496"/>
      <c r="F263" s="1497"/>
      <c r="G263" s="1144">
        <v>203028.52565700901</v>
      </c>
      <c r="H263" s="453">
        <v>235736.042919</v>
      </c>
      <c r="I263" s="453">
        <v>130939.237097</v>
      </c>
      <c r="J263" s="453">
        <v>152023.63942699999</v>
      </c>
      <c r="K263" s="453">
        <v>96693.421113999997</v>
      </c>
    </row>
    <row r="264" spans="1:11" s="79" customFormat="1" ht="12" customHeight="1">
      <c r="A264" s="66" t="s">
        <v>66</v>
      </c>
      <c r="B264" s="66"/>
      <c r="C264" s="1496"/>
      <c r="D264" s="1496"/>
      <c r="E264" s="1496"/>
      <c r="F264" s="1497"/>
      <c r="G264" s="1144">
        <v>105223.69237100001</v>
      </c>
      <c r="H264" s="453">
        <v>118667.402503</v>
      </c>
      <c r="I264" s="453">
        <v>152882.672215</v>
      </c>
      <c r="J264" s="453">
        <v>157330.38009699999</v>
      </c>
      <c r="K264" s="453">
        <v>166965.23634599999</v>
      </c>
    </row>
    <row r="265" spans="1:11" s="79" customFormat="1" ht="12" customHeight="1">
      <c r="A265" s="66" t="s">
        <v>33</v>
      </c>
      <c r="B265" s="66"/>
      <c r="C265" s="1496"/>
      <c r="D265" s="1496"/>
      <c r="E265" s="1496"/>
      <c r="F265" s="1497"/>
      <c r="G265" s="1144">
        <v>16733.944806920001</v>
      </c>
      <c r="H265" s="453">
        <v>30403.853685999999</v>
      </c>
      <c r="I265" s="453">
        <v>32753.122715000001</v>
      </c>
      <c r="J265" s="453">
        <v>38856.741682</v>
      </c>
      <c r="K265" s="453">
        <v>42796.274394</v>
      </c>
    </row>
    <row r="266" spans="1:11" s="79" customFormat="1" ht="12" customHeight="1">
      <c r="A266" s="66" t="s">
        <v>1126</v>
      </c>
      <c r="B266" s="66"/>
      <c r="C266" s="1496"/>
      <c r="D266" s="1496"/>
      <c r="E266" s="1496"/>
      <c r="F266" s="1497"/>
      <c r="G266" s="1144">
        <v>9525.0454415224031</v>
      </c>
      <c r="H266" s="453">
        <v>5866.2290629999998</v>
      </c>
      <c r="I266" s="453">
        <v>5801.8069260000002</v>
      </c>
      <c r="J266" s="453">
        <v>5276.040062</v>
      </c>
      <c r="K266" s="453">
        <v>2189.0459729999998</v>
      </c>
    </row>
    <row r="267" spans="1:11" s="80" customFormat="1" ht="12" customHeight="1">
      <c r="A267" s="67" t="s">
        <v>18</v>
      </c>
      <c r="B267" s="67"/>
      <c r="C267" s="1498"/>
      <c r="D267" s="1498"/>
      <c r="E267" s="1498"/>
      <c r="F267" s="1499"/>
      <c r="G267" s="1144">
        <v>6075.7316278845001</v>
      </c>
      <c r="H267" s="454">
        <v>6285.6781989999999</v>
      </c>
      <c r="I267" s="454">
        <v>6511.2986220000003</v>
      </c>
      <c r="J267" s="454">
        <v>6718.0993559999997</v>
      </c>
      <c r="K267" s="454">
        <v>7003.4903869999998</v>
      </c>
    </row>
    <row r="268" spans="1:11" s="79" customFormat="1" ht="12" customHeight="1">
      <c r="A268" s="66" t="s">
        <v>19</v>
      </c>
      <c r="B268" s="66"/>
      <c r="C268" s="1496"/>
      <c r="D268" s="1496"/>
      <c r="E268" s="1496"/>
      <c r="F268" s="1497"/>
      <c r="G268" s="1144">
        <v>1150.9719258556001</v>
      </c>
      <c r="H268" s="453">
        <v>1212.787951</v>
      </c>
      <c r="I268" s="453">
        <v>1104.0824</v>
      </c>
      <c r="J268" s="453">
        <v>1123.0908770000001</v>
      </c>
      <c r="K268" s="453">
        <v>643.45848599999999</v>
      </c>
    </row>
    <row r="269" spans="1:11" s="79" customFormat="1" ht="12" customHeight="1">
      <c r="A269" s="66" t="s">
        <v>20</v>
      </c>
      <c r="B269" s="66"/>
      <c r="C269" s="1496"/>
      <c r="D269" s="1496"/>
      <c r="E269" s="1496"/>
      <c r="F269" s="1497"/>
      <c r="G269" s="1144">
        <v>8859.9497835133006</v>
      </c>
      <c r="H269" s="453">
        <v>13830.462036999999</v>
      </c>
      <c r="I269" s="453">
        <v>12497.641906000001</v>
      </c>
      <c r="J269" s="453">
        <v>10824.597227</v>
      </c>
      <c r="K269" s="453">
        <v>6335.7735419999999</v>
      </c>
    </row>
    <row r="270" spans="1:11" s="79" customFormat="1" ht="12" customHeight="1">
      <c r="A270" s="67" t="s">
        <v>197</v>
      </c>
      <c r="B270" s="67"/>
      <c r="C270" s="1496"/>
      <c r="D270" s="1496"/>
      <c r="E270" s="1496"/>
      <c r="F270" s="1497"/>
      <c r="G270" s="1144">
        <v>200.43077002859999</v>
      </c>
      <c r="H270" s="453">
        <v>692.47954000000004</v>
      </c>
      <c r="I270" s="453">
        <v>225.12578500000001</v>
      </c>
      <c r="J270" s="453">
        <v>416.95536600000003</v>
      </c>
      <c r="K270" s="453">
        <v>1053.7598370000001</v>
      </c>
    </row>
    <row r="271" spans="1:11" s="79" customFormat="1" ht="12" customHeight="1">
      <c r="A271" s="176" t="s">
        <v>21</v>
      </c>
      <c r="B271" s="176"/>
      <c r="C271" s="1500"/>
      <c r="D271" s="1500"/>
      <c r="E271" s="1500"/>
      <c r="F271" s="1501"/>
      <c r="G271" s="1145">
        <v>25739.008992728901</v>
      </c>
      <c r="H271" s="455">
        <v>27854.530502000001</v>
      </c>
      <c r="I271" s="455">
        <v>30805.800221000001</v>
      </c>
      <c r="J271" s="455">
        <v>21568.505915999998</v>
      </c>
      <c r="K271" s="455">
        <v>15055.487488000001</v>
      </c>
    </row>
    <row r="272" spans="1:11" s="79" customFormat="1" ht="12" customHeight="1">
      <c r="A272" s="178" t="s">
        <v>22</v>
      </c>
      <c r="B272" s="178"/>
      <c r="C272" s="1502"/>
      <c r="D272" s="1598"/>
      <c r="E272" s="1785"/>
      <c r="F272" s="1503"/>
      <c r="G272" s="1146">
        <v>2598529.6825180375</v>
      </c>
      <c r="H272" s="456">
        <v>2649341.3430849998</v>
      </c>
      <c r="I272" s="456">
        <v>2405507.0581530002</v>
      </c>
      <c r="J272" s="456">
        <v>2329364.6899970002</v>
      </c>
      <c r="K272" s="456">
        <v>2126097.9133490003</v>
      </c>
    </row>
    <row r="273" spans="1:11" s="78" customFormat="1" ht="13.5" customHeight="1">
      <c r="A273" s="1476" t="s">
        <v>1014</v>
      </c>
      <c r="B273" s="1473"/>
      <c r="C273" s="1494"/>
      <c r="D273" s="1597"/>
      <c r="E273" s="1597"/>
      <c r="F273" s="1495"/>
      <c r="G273" s="1474"/>
      <c r="H273" s="1475"/>
      <c r="I273" s="1475"/>
      <c r="J273" s="1475"/>
      <c r="K273" s="1475"/>
    </row>
    <row r="274" spans="1:11" s="79" customFormat="1" ht="12" customHeight="1">
      <c r="A274" s="72" t="s">
        <v>253</v>
      </c>
      <c r="B274" s="72"/>
      <c r="C274" s="1496"/>
      <c r="D274" s="1496"/>
      <c r="E274" s="1496"/>
      <c r="F274" s="1497"/>
      <c r="G274" s="1144">
        <v>161537.156337867</v>
      </c>
      <c r="H274" s="453">
        <v>214214.47771199999</v>
      </c>
      <c r="I274" s="453">
        <v>234218.572419</v>
      </c>
      <c r="J274" s="453">
        <v>251388.01332299999</v>
      </c>
      <c r="K274" s="453">
        <v>279552.77598799998</v>
      </c>
    </row>
    <row r="275" spans="1:11" s="79" customFormat="1" ht="12" customHeight="1">
      <c r="A275" s="66" t="s">
        <v>23</v>
      </c>
      <c r="B275" s="66"/>
      <c r="C275" s="1496"/>
      <c r="D275" s="1496"/>
      <c r="E275" s="1496"/>
      <c r="F275" s="1497"/>
      <c r="G275" s="1144">
        <v>944428.10576962202</v>
      </c>
      <c r="H275" s="453">
        <v>941534.05895099998</v>
      </c>
      <c r="I275" s="453">
        <v>867903.88793600001</v>
      </c>
      <c r="J275" s="453">
        <v>810959.35391900002</v>
      </c>
      <c r="K275" s="453">
        <v>740035.52974799997</v>
      </c>
    </row>
    <row r="276" spans="1:11" s="79" customFormat="1" ht="12" customHeight="1">
      <c r="A276" s="66" t="s">
        <v>65</v>
      </c>
      <c r="B276" s="66"/>
      <c r="C276" s="1496"/>
      <c r="D276" s="1496"/>
      <c r="E276" s="1496"/>
      <c r="F276" s="1497"/>
      <c r="G276" s="1144">
        <v>154663.031514448</v>
      </c>
      <c r="H276" s="453">
        <v>184970.965321</v>
      </c>
      <c r="I276" s="453">
        <v>111310.06991999999</v>
      </c>
      <c r="J276" s="453">
        <v>118714.36155</v>
      </c>
      <c r="K276" s="453">
        <v>64365.256877</v>
      </c>
    </row>
    <row r="277" spans="1:11" s="79" customFormat="1" ht="12" customHeight="1">
      <c r="A277" s="66" t="s">
        <v>163</v>
      </c>
      <c r="B277" s="66"/>
      <c r="C277" s="1496"/>
      <c r="D277" s="1496"/>
      <c r="E277" s="1496"/>
      <c r="F277" s="1497"/>
      <c r="G277" s="1144">
        <v>804928.28951451695</v>
      </c>
      <c r="H277" s="453">
        <v>812025.11081700004</v>
      </c>
      <c r="I277" s="453">
        <v>711554.97179500002</v>
      </c>
      <c r="J277" s="453">
        <v>708047.19683999999</v>
      </c>
      <c r="K277" s="453">
        <v>635156.991851</v>
      </c>
    </row>
    <row r="278" spans="1:11" s="79" customFormat="1" ht="12" customHeight="1">
      <c r="A278" s="66" t="s">
        <v>67</v>
      </c>
      <c r="B278" s="66"/>
      <c r="C278" s="1496"/>
      <c r="D278" s="1496"/>
      <c r="E278" s="1496"/>
      <c r="F278" s="1497"/>
      <c r="G278" s="1144">
        <v>49679.141573000001</v>
      </c>
      <c r="H278" s="453">
        <v>42866.368349999997</v>
      </c>
      <c r="I278" s="453">
        <v>35512.056342999997</v>
      </c>
      <c r="J278" s="453">
        <v>28269.11</v>
      </c>
      <c r="K278" s="453">
        <v>23775.84</v>
      </c>
    </row>
    <row r="279" spans="1:11" s="79" customFormat="1" ht="12" customHeight="1">
      <c r="A279" s="67" t="s">
        <v>198</v>
      </c>
      <c r="B279" s="67"/>
      <c r="C279" s="1496"/>
      <c r="D279" s="1496"/>
      <c r="E279" s="1496"/>
      <c r="F279" s="1497"/>
      <c r="G279" s="1144">
        <v>208948.63399999999</v>
      </c>
      <c r="H279" s="453">
        <v>216799.23043600001</v>
      </c>
      <c r="I279" s="453">
        <v>230905.62040399999</v>
      </c>
      <c r="J279" s="453">
        <v>221184.86199999999</v>
      </c>
      <c r="K279" s="453">
        <v>212270.77900000001</v>
      </c>
    </row>
    <row r="280" spans="1:11" s="79" customFormat="1" ht="12" customHeight="1">
      <c r="A280" s="67" t="s">
        <v>1704</v>
      </c>
      <c r="B280" s="67"/>
      <c r="C280" s="1504"/>
      <c r="D280" s="1504"/>
      <c r="E280" s="1504"/>
      <c r="F280" s="1505"/>
      <c r="G280" s="1147">
        <v>2084.991986</v>
      </c>
      <c r="H280" s="457">
        <v>1963.6110000000001</v>
      </c>
      <c r="I280" s="457">
        <v>1957.67</v>
      </c>
      <c r="J280" s="457">
        <v>1779.7809999999999</v>
      </c>
      <c r="K280" s="457">
        <v>1589.258</v>
      </c>
    </row>
    <row r="281" spans="1:11" s="79" customFormat="1" ht="12" customHeight="1">
      <c r="A281" s="66" t="s">
        <v>68</v>
      </c>
      <c r="B281" s="66"/>
      <c r="C281" s="1496"/>
      <c r="D281" s="1496"/>
      <c r="E281" s="1496"/>
      <c r="F281" s="1497"/>
      <c r="G281" s="1144">
        <v>2092.6728997985001</v>
      </c>
      <c r="H281" s="453">
        <v>1722.7881010000001</v>
      </c>
      <c r="I281" s="453">
        <v>3277.4292449999998</v>
      </c>
      <c r="J281" s="453">
        <v>6830.7878520000004</v>
      </c>
      <c r="K281" s="453">
        <v>634.20994499999995</v>
      </c>
    </row>
    <row r="282" spans="1:11" s="79" customFormat="1" ht="12" customHeight="1">
      <c r="A282" s="67" t="s">
        <v>69</v>
      </c>
      <c r="B282" s="67"/>
      <c r="C282" s="1496"/>
      <c r="D282" s="1496"/>
      <c r="E282" s="1496"/>
      <c r="F282" s="1497"/>
      <c r="G282" s="1144">
        <v>7556.3160260675004</v>
      </c>
      <c r="H282" s="453">
        <v>6017.9645799999998</v>
      </c>
      <c r="I282" s="453">
        <v>3205.0145659999998</v>
      </c>
      <c r="J282" s="453">
        <v>1803.803038</v>
      </c>
      <c r="K282" s="453">
        <v>4896.5796389999996</v>
      </c>
    </row>
    <row r="283" spans="1:11" s="79" customFormat="1" ht="12" customHeight="1">
      <c r="A283" s="66" t="s">
        <v>24</v>
      </c>
      <c r="B283" s="66"/>
      <c r="C283" s="1496"/>
      <c r="D283" s="1496"/>
      <c r="E283" s="1496"/>
      <c r="F283" s="1497"/>
      <c r="G283" s="1144">
        <v>37674.545559330298</v>
      </c>
      <c r="H283" s="453">
        <v>31907.777310000001</v>
      </c>
      <c r="I283" s="453">
        <v>31933.834683000001</v>
      </c>
      <c r="J283" s="453">
        <v>27324.856305000001</v>
      </c>
      <c r="K283" s="453">
        <v>17767.353598999998</v>
      </c>
    </row>
    <row r="284" spans="1:11" s="79" customFormat="1" ht="12" customHeight="1">
      <c r="A284" s="66" t="s">
        <v>199</v>
      </c>
      <c r="B284" s="66"/>
      <c r="C284" s="1496"/>
      <c r="D284" s="1496"/>
      <c r="E284" s="1496"/>
      <c r="F284" s="1497"/>
      <c r="G284" s="1144">
        <v>71.269298250000006</v>
      </c>
      <c r="H284" s="453">
        <v>100.07974</v>
      </c>
      <c r="I284" s="453">
        <v>53.05</v>
      </c>
      <c r="J284" s="453">
        <v>75.620279999999994</v>
      </c>
      <c r="K284" s="453">
        <v>382.755</v>
      </c>
    </row>
    <row r="285" spans="1:11" s="79" customFormat="1" ht="12" customHeight="1">
      <c r="A285" s="66" t="s">
        <v>25</v>
      </c>
      <c r="B285" s="66"/>
      <c r="C285" s="1496"/>
      <c r="D285" s="1496"/>
      <c r="E285" s="1496"/>
      <c r="F285" s="1497"/>
      <c r="G285" s="1144">
        <v>1284.5369209327</v>
      </c>
      <c r="H285" s="453">
        <v>1172.0015040000001</v>
      </c>
      <c r="I285" s="453">
        <v>1454.453581</v>
      </c>
      <c r="J285" s="453">
        <v>769.89336300000002</v>
      </c>
      <c r="K285" s="453">
        <v>570.44669799999997</v>
      </c>
    </row>
    <row r="286" spans="1:11" s="79" customFormat="1" ht="12" customHeight="1">
      <c r="A286" s="66" t="s">
        <v>174</v>
      </c>
      <c r="B286" s="66"/>
      <c r="C286" s="1496"/>
      <c r="D286" s="1496"/>
      <c r="E286" s="1496"/>
      <c r="F286" s="1497"/>
      <c r="G286" s="1144">
        <v>2549.32419463</v>
      </c>
      <c r="H286" s="453">
        <v>6005.6432009999999</v>
      </c>
      <c r="I286" s="453">
        <v>4000.5913439999999</v>
      </c>
      <c r="J286" s="453">
        <v>3904.2579909999999</v>
      </c>
      <c r="K286" s="453">
        <v>3122.7364969999999</v>
      </c>
    </row>
    <row r="287" spans="1:11" s="79" customFormat="1" ht="12" customHeight="1">
      <c r="A287" s="66" t="s">
        <v>26</v>
      </c>
      <c r="B287" s="66"/>
      <c r="C287" s="1496"/>
      <c r="D287" s="1496"/>
      <c r="E287" s="1496"/>
      <c r="F287" s="1497"/>
      <c r="G287" s="1144">
        <v>30953.210489000001</v>
      </c>
      <c r="H287" s="453">
        <v>29318.661824999999</v>
      </c>
      <c r="I287" s="453">
        <v>26276.283626</v>
      </c>
      <c r="J287" s="453">
        <v>21090.089623</v>
      </c>
      <c r="K287" s="453">
        <v>24162.990696000001</v>
      </c>
    </row>
    <row r="288" spans="1:11" s="81" customFormat="1" ht="12" customHeight="1">
      <c r="A288" s="186" t="s">
        <v>27</v>
      </c>
      <c r="B288" s="186"/>
      <c r="C288" s="1428"/>
      <c r="D288" s="1428"/>
      <c r="E288" s="1428"/>
      <c r="F288" s="1506"/>
      <c r="G288" s="1148">
        <v>2408451.2260834631</v>
      </c>
      <c r="H288" s="458">
        <v>2490618.7388479998</v>
      </c>
      <c r="I288" s="458">
        <v>2263563.5058619999</v>
      </c>
      <c r="J288" s="458">
        <v>2202141.9870830001</v>
      </c>
      <c r="K288" s="458">
        <v>2008283.5035359999</v>
      </c>
    </row>
    <row r="289" spans="1:17" s="79" customFormat="1" ht="12" customHeight="1">
      <c r="A289" s="66"/>
      <c r="B289" s="66"/>
      <c r="C289" s="1496"/>
      <c r="D289" s="1496"/>
      <c r="E289" s="1496"/>
      <c r="F289" s="1497"/>
      <c r="G289" s="1144"/>
      <c r="H289" s="453"/>
      <c r="I289" s="453"/>
      <c r="J289" s="453"/>
      <c r="K289" s="453"/>
    </row>
    <row r="290" spans="1:17" s="79" customFormat="1" ht="12" customHeight="1">
      <c r="A290" s="1511" t="s">
        <v>1034</v>
      </c>
      <c r="B290" s="66"/>
      <c r="C290" s="1496"/>
      <c r="D290" s="1496"/>
      <c r="E290" s="1496"/>
      <c r="F290" s="1497"/>
      <c r="G290" s="1144"/>
      <c r="H290" s="453">
        <v>0</v>
      </c>
      <c r="I290" s="453">
        <v>0</v>
      </c>
      <c r="J290" s="453">
        <v>0</v>
      </c>
      <c r="K290" s="453">
        <v>0</v>
      </c>
    </row>
    <row r="291" spans="1:17" s="79" customFormat="1" ht="12" customHeight="1">
      <c r="A291" s="66" t="s">
        <v>32</v>
      </c>
      <c r="B291" s="66"/>
      <c r="C291" s="1496"/>
      <c r="D291" s="1496"/>
      <c r="E291" s="1496"/>
      <c r="F291" s="1497"/>
      <c r="G291" s="1144">
        <v>16256.57761</v>
      </c>
      <c r="H291" s="453">
        <v>16272.689539999999</v>
      </c>
      <c r="I291" s="453">
        <v>16278.14315</v>
      </c>
      <c r="J291" s="453">
        <v>16268.505223</v>
      </c>
      <c r="K291" s="453">
        <v>16259.539298</v>
      </c>
    </row>
    <row r="292" spans="1:17" s="79" customFormat="1" ht="12" customHeight="1">
      <c r="A292" s="66" t="s">
        <v>1378</v>
      </c>
      <c r="B292" s="66"/>
      <c r="C292" s="1496"/>
      <c r="D292" s="1496"/>
      <c r="E292" s="1496"/>
      <c r="F292" s="1497"/>
      <c r="G292" s="1144">
        <v>22608.928620000002</v>
      </c>
      <c r="H292" s="453">
        <v>22608.928926000001</v>
      </c>
      <c r="I292" s="453">
        <v>22608.929491999999</v>
      </c>
      <c r="J292" s="453">
        <v>22608.929254999999</v>
      </c>
      <c r="K292" s="453">
        <v>22608.928876999998</v>
      </c>
    </row>
    <row r="293" spans="1:17" s="79" customFormat="1" ht="12" customHeight="1">
      <c r="A293" s="66" t="s">
        <v>1379</v>
      </c>
      <c r="B293" s="66"/>
      <c r="C293" s="1496"/>
      <c r="D293" s="1496"/>
      <c r="E293" s="1496"/>
      <c r="F293" s="1497"/>
      <c r="G293" s="1144">
        <v>8352.7302099999997</v>
      </c>
      <c r="H293" s="453">
        <v>0</v>
      </c>
      <c r="I293" s="453">
        <v>0</v>
      </c>
      <c r="J293" s="453">
        <v>0</v>
      </c>
      <c r="K293" s="453">
        <v>0</v>
      </c>
    </row>
    <row r="294" spans="1:17" s="79" customFormat="1" ht="12" customHeight="1">
      <c r="A294" s="66" t="s">
        <v>141</v>
      </c>
      <c r="B294" s="66"/>
      <c r="C294" s="1496"/>
      <c r="D294" s="1496"/>
      <c r="E294" s="1496"/>
      <c r="F294" s="1497"/>
      <c r="G294" s="1144">
        <v>142860.20435767202</v>
      </c>
      <c r="H294" s="453">
        <v>119840.941443</v>
      </c>
      <c r="I294" s="453">
        <v>103056.50659400001</v>
      </c>
      <c r="J294" s="453">
        <v>88345.294748</v>
      </c>
      <c r="K294" s="453">
        <v>78946.052943000002</v>
      </c>
    </row>
    <row r="295" spans="1:17" s="81" customFormat="1" ht="12" customHeight="1">
      <c r="A295" s="187" t="s">
        <v>28</v>
      </c>
      <c r="B295" s="187"/>
      <c r="C295" s="1507"/>
      <c r="D295" s="1507"/>
      <c r="E295" s="1507"/>
      <c r="F295" s="1508"/>
      <c r="G295" s="1149">
        <v>190078.44079767202</v>
      </c>
      <c r="H295" s="459">
        <v>158722.55991000001</v>
      </c>
      <c r="I295" s="459">
        <v>141943.579237</v>
      </c>
      <c r="J295" s="459">
        <v>127222.729227</v>
      </c>
      <c r="K295" s="459">
        <v>117814.521117</v>
      </c>
    </row>
    <row r="296" spans="1:17" s="79" customFormat="1" ht="12" customHeight="1">
      <c r="A296" s="178" t="s">
        <v>29</v>
      </c>
      <c r="B296" s="178"/>
      <c r="C296" s="1502"/>
      <c r="D296" s="1598"/>
      <c r="E296" s="1785"/>
      <c r="F296" s="1503"/>
      <c r="G296" s="1146">
        <v>2598529.6668811352</v>
      </c>
      <c r="H296" s="456">
        <v>2649341.2987569999</v>
      </c>
      <c r="I296" s="456">
        <v>2405507.085099</v>
      </c>
      <c r="J296" s="456">
        <v>2329364.71631</v>
      </c>
      <c r="K296" s="456">
        <v>2126098.0246529998</v>
      </c>
    </row>
    <row r="297" spans="1:17" s="80" customFormat="1" ht="12" customHeight="1">
      <c r="A297" s="2085"/>
      <c r="B297" s="2085"/>
      <c r="C297" s="1427"/>
      <c r="D297" s="1427"/>
      <c r="E297" s="1427"/>
      <c r="F297" s="1427"/>
      <c r="G297" s="1427"/>
      <c r="H297" s="1427"/>
      <c r="I297" s="1427"/>
      <c r="J297" s="1427"/>
      <c r="K297" s="1427"/>
    </row>
    <row r="298" spans="1:17" s="80" customFormat="1" ht="12" customHeight="1">
      <c r="A298" s="2403" t="s">
        <v>1843</v>
      </c>
      <c r="B298" s="2085"/>
      <c r="C298" s="1427"/>
      <c r="D298" s="1427"/>
      <c r="E298" s="1427"/>
      <c r="F298" s="1427"/>
      <c r="G298" s="1427"/>
      <c r="H298" s="1427"/>
      <c r="I298" s="1427"/>
      <c r="J298" s="1427"/>
      <c r="K298" s="1427"/>
    </row>
    <row r="299" spans="1:17" s="79" customFormat="1" ht="12" customHeight="1">
      <c r="A299" s="2399" t="s">
        <v>1836</v>
      </c>
      <c r="B299" s="2399"/>
      <c r="C299" s="2404"/>
      <c r="D299" s="2404"/>
      <c r="E299" s="2404"/>
      <c r="F299" s="2405"/>
      <c r="G299" s="2400">
        <v>9.6</v>
      </c>
      <c r="H299" s="2401">
        <v>8.9788300000000003</v>
      </c>
      <c r="I299" s="2401">
        <v>8.3700799999999997</v>
      </c>
      <c r="J299" s="2401">
        <v>7.3671600000000002</v>
      </c>
      <c r="K299" s="2401">
        <v>7.7659099999999999</v>
      </c>
    </row>
    <row r="300" spans="1:17" s="79" customFormat="1" ht="12" customHeight="1">
      <c r="A300" s="182" t="s">
        <v>1837</v>
      </c>
      <c r="B300" s="182"/>
      <c r="C300" s="1488"/>
      <c r="D300" s="1488"/>
      <c r="E300" s="1488"/>
      <c r="F300" s="2406"/>
      <c r="G300" s="1141">
        <v>8.8000000000000007</v>
      </c>
      <c r="H300" s="1590">
        <v>7.3872499999999999</v>
      </c>
      <c r="I300" s="1590">
        <v>6.0743</v>
      </c>
      <c r="J300" s="1590">
        <v>5.5852000000000004</v>
      </c>
      <c r="K300" s="1590">
        <v>5.9857500000000003</v>
      </c>
    </row>
    <row r="301" spans="1:17" s="63" customFormat="1" ht="7.5" customHeight="1"/>
    <row r="302" spans="1:17" s="296" customFormat="1" ht="12.75" customHeight="1">
      <c r="A302" s="2519" t="s">
        <v>1436</v>
      </c>
      <c r="B302" s="2519"/>
      <c r="C302" s="2519"/>
      <c r="D302" s="2519"/>
      <c r="E302" s="2519"/>
      <c r="F302" s="2519"/>
      <c r="G302" s="2519"/>
      <c r="H302" s="2519"/>
      <c r="I302" s="2519"/>
      <c r="J302" s="2519"/>
      <c r="K302" s="2519"/>
      <c r="N302" s="2426"/>
      <c r="O302" s="2492"/>
      <c r="P302" s="2492"/>
      <c r="Q302" s="2492"/>
    </row>
    <row r="303" spans="1:17" s="1464" customFormat="1" ht="22.5" customHeight="1">
      <c r="A303" s="1465"/>
      <c r="N303" s="2493"/>
      <c r="O303" s="2493"/>
      <c r="P303" s="2493"/>
      <c r="Q303" s="2493"/>
    </row>
    <row r="304" spans="1:17" s="485" customFormat="1" ht="18.75" customHeight="1">
      <c r="A304" s="484" t="s">
        <v>1472</v>
      </c>
    </row>
    <row r="305" spans="1:11" s="50" customFormat="1" ht="12.75" customHeight="1"/>
    <row r="306" spans="1:11" s="69" customFormat="1" ht="13.5" customHeight="1">
      <c r="A306" s="70"/>
      <c r="B306" s="71"/>
      <c r="C306" s="1126" t="s">
        <v>1814</v>
      </c>
      <c r="D306" s="302" t="s">
        <v>1745</v>
      </c>
      <c r="E306" s="302" t="s">
        <v>1660</v>
      </c>
      <c r="F306" s="302" t="s">
        <v>1362</v>
      </c>
      <c r="G306" s="302" t="s">
        <v>1322</v>
      </c>
      <c r="H306" s="302" t="s">
        <v>1246</v>
      </c>
      <c r="I306" s="302" t="s">
        <v>1146</v>
      </c>
      <c r="J306" s="302" t="s">
        <v>1099</v>
      </c>
      <c r="K306" s="302" t="s">
        <v>972</v>
      </c>
    </row>
    <row r="307" spans="1:11" s="190" customFormat="1" ht="12.95" customHeight="1">
      <c r="A307" s="198" t="s">
        <v>36</v>
      </c>
      <c r="B307" s="189"/>
      <c r="C307" s="1150"/>
      <c r="D307" s="1599"/>
      <c r="E307" s="233"/>
      <c r="F307" s="233"/>
      <c r="G307" s="233"/>
      <c r="H307" s="233"/>
      <c r="I307" s="233"/>
      <c r="J307" s="233"/>
      <c r="K307" s="233"/>
    </row>
    <row r="308" spans="1:11" s="190" customFormat="1" ht="18.95" customHeight="1">
      <c r="A308" s="191">
        <v>1</v>
      </c>
      <c r="B308" s="463" t="s">
        <v>1809</v>
      </c>
      <c r="C308" s="1151">
        <v>1.2133873567076219</v>
      </c>
      <c r="D308" s="692">
        <v>1.2266237783552516</v>
      </c>
      <c r="E308" s="692">
        <v>1.2568383585422891</v>
      </c>
      <c r="F308" s="692">
        <v>1.2541608529697441</v>
      </c>
      <c r="G308" s="692">
        <v>1.243760425149576</v>
      </c>
      <c r="H308" s="692">
        <v>1.2333295662232344</v>
      </c>
      <c r="I308" s="692">
        <v>1.2499069724512843</v>
      </c>
      <c r="J308" s="692">
        <v>1.2395901748688278</v>
      </c>
      <c r="K308" s="692">
        <v>1.2979615934112581</v>
      </c>
    </row>
    <row r="309" spans="1:11" s="501" customFormat="1" ht="11.1" customHeight="1">
      <c r="A309" s="192">
        <v>2</v>
      </c>
      <c r="B309" s="195" t="s">
        <v>1810</v>
      </c>
      <c r="C309" s="1152">
        <v>2.0634584097430158</v>
      </c>
      <c r="D309" s="502">
        <v>2.1139648130324589</v>
      </c>
      <c r="E309" s="502">
        <v>2.1668433683227213</v>
      </c>
      <c r="F309" s="502">
        <v>2.2707805626893429</v>
      </c>
      <c r="G309" s="502">
        <v>2.2812826150501886</v>
      </c>
      <c r="H309" s="502">
        <v>2.2778375650693783</v>
      </c>
      <c r="I309" s="502">
        <v>2.3592561090882902</v>
      </c>
      <c r="J309" s="502">
        <v>2.3958668618571015</v>
      </c>
      <c r="K309" s="502">
        <v>2.4182134688169707</v>
      </c>
    </row>
    <row r="310" spans="1:11" s="190" customFormat="1" ht="11.1" customHeight="1">
      <c r="A310" s="192">
        <v>3</v>
      </c>
      <c r="B310" s="195" t="s">
        <v>186</v>
      </c>
      <c r="C310" s="1153">
        <v>9.9308238634033291E-2</v>
      </c>
      <c r="D310" s="281">
        <v>6.4377380639162068E-2</v>
      </c>
      <c r="E310" s="281">
        <v>-1.7884380058536941E-2</v>
      </c>
      <c r="F310" s="281">
        <v>-0.11149003960631299</v>
      </c>
      <c r="G310" s="281">
        <v>-0.14792002104943514</v>
      </c>
      <c r="H310" s="281">
        <v>-0.16686641594259533</v>
      </c>
      <c r="I310" s="281">
        <v>-0.27243257136491622</v>
      </c>
      <c r="J310" s="281">
        <v>-0.29046093574194892</v>
      </c>
      <c r="K310" s="281">
        <v>-0.29625763621108153</v>
      </c>
    </row>
    <row r="311" spans="1:11" s="190" customFormat="1" ht="12.95" customHeight="1">
      <c r="A311" s="635" t="s">
        <v>37</v>
      </c>
      <c r="B311" s="194"/>
      <c r="C311" s="1154"/>
      <c r="D311" s="1600"/>
      <c r="E311" s="234"/>
      <c r="F311" s="234"/>
      <c r="G311" s="234"/>
      <c r="H311" s="234"/>
      <c r="I311" s="234"/>
      <c r="J311" s="234"/>
      <c r="K311" s="234"/>
    </row>
    <row r="312" spans="1:11" s="190" customFormat="1" ht="11.1" customHeight="1">
      <c r="A312" s="192">
        <v>4</v>
      </c>
      <c r="B312" s="195" t="s">
        <v>122</v>
      </c>
      <c r="C312" s="1155">
        <v>29.832194807262166</v>
      </c>
      <c r="D312" s="1601">
        <v>33.199171820577156</v>
      </c>
      <c r="E312" s="282">
        <v>32.457853547501628</v>
      </c>
      <c r="F312" s="282">
        <v>41.629943367684085</v>
      </c>
      <c r="G312" s="282">
        <v>27.809906063818879</v>
      </c>
      <c r="H312" s="282">
        <v>35.660332635200355</v>
      </c>
      <c r="I312" s="282">
        <v>34.189225931661795</v>
      </c>
      <c r="J312" s="282">
        <v>38.806230477597076</v>
      </c>
      <c r="K312" s="282">
        <v>35.228252315316794</v>
      </c>
    </row>
    <row r="313" spans="1:11" s="190" customFormat="1" ht="11.1" customHeight="1">
      <c r="A313" s="192">
        <v>5</v>
      </c>
      <c r="B313" s="195" t="s">
        <v>38</v>
      </c>
      <c r="C313" s="1155">
        <v>28.074219097498105</v>
      </c>
      <c r="D313" s="1601">
        <v>39.565332505218528</v>
      </c>
      <c r="E313" s="282">
        <v>42.769904043778901</v>
      </c>
      <c r="F313" s="282">
        <v>36.966766767684369</v>
      </c>
      <c r="G313" s="282">
        <v>42.213732269759923</v>
      </c>
      <c r="H313" s="282">
        <v>40.368220615761643</v>
      </c>
      <c r="I313" s="282">
        <v>43.771392957845372</v>
      </c>
      <c r="J313" s="282">
        <v>41.308905963683067</v>
      </c>
      <c r="K313" s="282">
        <v>40.382615961087261</v>
      </c>
    </row>
    <row r="314" spans="1:11" s="190" customFormat="1" ht="11.1" customHeight="1">
      <c r="A314" s="192">
        <v>6</v>
      </c>
      <c r="B314" s="195" t="s">
        <v>110</v>
      </c>
      <c r="C314" s="1155">
        <v>14.98325988168269</v>
      </c>
      <c r="D314" s="1601">
        <v>14.653310921603818</v>
      </c>
      <c r="E314" s="282">
        <v>12.059036650652349</v>
      </c>
      <c r="F314" s="282">
        <v>16.119746671149208</v>
      </c>
      <c r="G314" s="282">
        <v>12.598372453204099</v>
      </c>
      <c r="H314" s="1601">
        <v>14.839276285587587</v>
      </c>
      <c r="I314" s="1601">
        <v>12.415459870441605</v>
      </c>
      <c r="J314" s="1601">
        <v>15.415234158124832</v>
      </c>
      <c r="K314" s="1601">
        <v>16.27876343866718</v>
      </c>
    </row>
    <row r="315" spans="1:11" s="190" customFormat="1" ht="11.1" customHeight="1">
      <c r="A315" s="192">
        <v>7</v>
      </c>
      <c r="B315" s="195" t="s">
        <v>307</v>
      </c>
      <c r="C315" s="1155">
        <v>11.590678570364046</v>
      </c>
      <c r="D315" s="1601">
        <v>10.313855440047179</v>
      </c>
      <c r="E315" s="282">
        <v>11.643109801956548</v>
      </c>
      <c r="F315" s="282">
        <v>11.382358883639336</v>
      </c>
      <c r="G315" s="282">
        <v>10.27362574453602</v>
      </c>
      <c r="H315" s="1601">
        <v>12.404648869598185</v>
      </c>
      <c r="I315" s="1601">
        <v>11.671160848561907</v>
      </c>
      <c r="J315" s="1601">
        <v>14.910145670569685</v>
      </c>
      <c r="K315" s="1601">
        <v>15.131293125691494</v>
      </c>
    </row>
    <row r="316" spans="1:11" s="192" customFormat="1" ht="11.1" customHeight="1">
      <c r="A316" s="192">
        <v>8</v>
      </c>
      <c r="B316" s="503" t="s">
        <v>123</v>
      </c>
      <c r="C316" s="1156">
        <v>176846.28031173279</v>
      </c>
      <c r="D316" s="504">
        <v>168904.69119722728</v>
      </c>
      <c r="E316" s="504">
        <v>164703.23324809998</v>
      </c>
      <c r="F316" s="504">
        <v>164003.6155323</v>
      </c>
      <c r="G316" s="504">
        <v>156352.36287389998</v>
      </c>
      <c r="H316" s="504">
        <v>150250.61322890001</v>
      </c>
      <c r="I316" s="504">
        <v>147103.64482990003</v>
      </c>
      <c r="J316" s="504">
        <v>144131.77545330001</v>
      </c>
      <c r="K316" s="504">
        <v>138915.46537620001</v>
      </c>
    </row>
    <row r="317" spans="1:11" s="501" customFormat="1" ht="11.1" customHeight="1">
      <c r="A317" s="192">
        <v>9</v>
      </c>
      <c r="B317" s="195" t="s">
        <v>124</v>
      </c>
      <c r="C317" s="1152">
        <v>2.308465899066686</v>
      </c>
      <c r="D317" s="502">
        <v>2.1450746063549699</v>
      </c>
      <c r="E317" s="502">
        <v>1.7324212766123877</v>
      </c>
      <c r="F317" s="502">
        <v>2.3262249350848276</v>
      </c>
      <c r="G317" s="502">
        <v>1.7904210911031171</v>
      </c>
      <c r="H317" s="502">
        <v>2.0502548171701682</v>
      </c>
      <c r="I317" s="502">
        <v>1.6734314235557486</v>
      </c>
      <c r="J317" s="502">
        <v>2.041530332118962</v>
      </c>
      <c r="K317" s="502">
        <v>2.0738885023141562</v>
      </c>
    </row>
    <row r="318" spans="1:11" s="190" customFormat="1" ht="12.95" customHeight="1">
      <c r="A318" s="635" t="s">
        <v>310</v>
      </c>
      <c r="B318" s="194"/>
      <c r="C318" s="1154"/>
      <c r="D318" s="1600"/>
      <c r="E318" s="234"/>
      <c r="F318" s="234"/>
      <c r="G318" s="234"/>
      <c r="H318" s="1600"/>
      <c r="I318" s="1600"/>
      <c r="J318" s="1600"/>
      <c r="K318" s="1600"/>
    </row>
    <row r="319" spans="1:11" s="501" customFormat="1" ht="18.95" customHeight="1">
      <c r="A319" s="191">
        <v>10</v>
      </c>
      <c r="B319" s="463" t="s">
        <v>1918</v>
      </c>
      <c r="C319" s="1157">
        <v>14.42971794149312</v>
      </c>
      <c r="D319" s="1602">
        <v>13.098544035015724</v>
      </c>
      <c r="E319" s="500">
        <v>13</v>
      </c>
      <c r="F319" s="500">
        <v>12.650780124697908</v>
      </c>
      <c r="G319" s="500">
        <v>12.680761955260245</v>
      </c>
      <c r="H319" s="1602">
        <v>12.599942714702253</v>
      </c>
      <c r="I319" s="1602">
        <v>12.138252943102994</v>
      </c>
      <c r="J319" s="1602">
        <v>11.940809967832957</v>
      </c>
      <c r="K319" s="1602">
        <v>11.759283132242876</v>
      </c>
    </row>
    <row r="320" spans="1:11" s="190" customFormat="1" ht="11.1" customHeight="1">
      <c r="A320" s="192">
        <v>11</v>
      </c>
      <c r="B320" s="195" t="s">
        <v>223</v>
      </c>
      <c r="C320" s="1155">
        <v>15.338804558137998</v>
      </c>
      <c r="D320" s="1601">
        <v>13.978852842997435</v>
      </c>
      <c r="E320" s="282">
        <v>13.9</v>
      </c>
      <c r="F320" s="282">
        <v>13.54231970240232</v>
      </c>
      <c r="G320" s="282">
        <v>13.04022872926366</v>
      </c>
      <c r="H320" s="1601">
        <v>12.937724068444073</v>
      </c>
      <c r="I320" s="1601">
        <v>12.473230281023801</v>
      </c>
      <c r="J320" s="1601">
        <v>12.261535725626796</v>
      </c>
      <c r="K320" s="1601">
        <v>12.082005849594102</v>
      </c>
    </row>
    <row r="321" spans="1:11" s="190" customFormat="1" ht="11.1" customHeight="1">
      <c r="A321" s="192">
        <v>12</v>
      </c>
      <c r="B321" s="195" t="s">
        <v>1919</v>
      </c>
      <c r="C321" s="1155">
        <v>17.808053443318542</v>
      </c>
      <c r="D321" s="1601">
        <v>16.329682623462183</v>
      </c>
      <c r="E321" s="282">
        <v>16.2</v>
      </c>
      <c r="F321" s="282">
        <v>15.459965433827472</v>
      </c>
      <c r="G321" s="282">
        <v>15.192049539983591</v>
      </c>
      <c r="H321" s="1601">
        <v>14.963847136209091</v>
      </c>
      <c r="I321" s="1601">
        <v>14.404138112618792</v>
      </c>
      <c r="J321" s="1601">
        <v>14.158924872267848</v>
      </c>
      <c r="K321" s="1601">
        <v>14.025367508728387</v>
      </c>
    </row>
    <row r="322" spans="1:11" s="501" customFormat="1" ht="18.95" customHeight="1">
      <c r="A322" s="192">
        <v>13</v>
      </c>
      <c r="B322" s="195" t="s">
        <v>1917</v>
      </c>
      <c r="C322" s="1158">
        <v>162965.37515281735</v>
      </c>
      <c r="D322" s="505">
        <v>152778.31421763755</v>
      </c>
      <c r="E322" s="505">
        <v>148712</v>
      </c>
      <c r="F322" s="505">
        <v>145686.54473138819</v>
      </c>
      <c r="G322" s="505">
        <v>142108.09994808852</v>
      </c>
      <c r="H322" s="505">
        <v>136041.68308839857</v>
      </c>
      <c r="I322" s="505">
        <v>132945.24288385207</v>
      </c>
      <c r="J322" s="505">
        <v>127098.27034649054</v>
      </c>
      <c r="K322" s="505">
        <v>128071.97353760581</v>
      </c>
    </row>
    <row r="323" spans="1:11" s="190" customFormat="1" ht="11.1" customHeight="1">
      <c r="A323" s="192">
        <v>14</v>
      </c>
      <c r="B323" s="195" t="s">
        <v>518</v>
      </c>
      <c r="C323" s="1159">
        <v>1129373.2546511192</v>
      </c>
      <c r="D323" s="460">
        <v>1166293.1254248314</v>
      </c>
      <c r="E323" s="460">
        <v>1141331</v>
      </c>
      <c r="F323" s="460">
        <v>1151601.2711893299</v>
      </c>
      <c r="G323" s="460">
        <v>1120658.9986427363</v>
      </c>
      <c r="H323" s="460">
        <v>1079700.8063350813</v>
      </c>
      <c r="I323" s="460">
        <v>1095258.4651763425</v>
      </c>
      <c r="J323" s="460">
        <v>1087513.2617948472</v>
      </c>
      <c r="K323" s="460">
        <v>1089113.7843806499</v>
      </c>
    </row>
    <row r="324" spans="1:11" s="190" customFormat="1" ht="12.95" customHeight="1">
      <c r="A324" s="635" t="s">
        <v>284</v>
      </c>
      <c r="B324" s="194"/>
      <c r="C324" s="1154"/>
      <c r="D324" s="1600"/>
      <c r="E324" s="234"/>
      <c r="F324" s="234"/>
      <c r="G324" s="234"/>
      <c r="H324" s="1600"/>
      <c r="I324" s="1600"/>
      <c r="J324" s="1600"/>
      <c r="K324" s="1600"/>
    </row>
    <row r="325" spans="1:11" s="190" customFormat="1" ht="18" customHeight="1">
      <c r="A325" s="191">
        <v>15</v>
      </c>
      <c r="B325" s="463" t="s">
        <v>281</v>
      </c>
      <c r="C325" s="1160">
        <v>-0.25823326588349632</v>
      </c>
      <c r="D325" s="691">
        <v>7.4750590164317496E-2</v>
      </c>
      <c r="E325" s="691">
        <v>-0.20887046188731101</v>
      </c>
      <c r="F325" s="691">
        <v>-0.147786894944542</v>
      </c>
      <c r="G325" s="691">
        <v>-0.24653952370342799</v>
      </c>
      <c r="H325" s="691">
        <v>-7.8435280447740605E-2</v>
      </c>
      <c r="I325" s="691">
        <v>-0.149044525433117</v>
      </c>
      <c r="J325" s="691">
        <v>-0.10036013045577501</v>
      </c>
      <c r="K325" s="691">
        <v>-6.9787525430317798E-2</v>
      </c>
    </row>
    <row r="326" spans="1:11" s="190" customFormat="1" ht="16.5" customHeight="1">
      <c r="A326" s="191">
        <v>16</v>
      </c>
      <c r="B326" s="463" t="s">
        <v>1136</v>
      </c>
      <c r="C326" s="1151">
        <v>-0.36597922422681201</v>
      </c>
      <c r="D326" s="692">
        <v>0.1</v>
      </c>
      <c r="E326" s="692">
        <v>-0.18141806655002601</v>
      </c>
      <c r="F326" s="692">
        <v>-0.16010840895091699</v>
      </c>
      <c r="G326" s="692">
        <v>-0.23035979263042899</v>
      </c>
      <c r="H326" s="692">
        <v>-5.3831263473602002E-2</v>
      </c>
      <c r="I326" s="692">
        <v>-0.16456094585658801</v>
      </c>
      <c r="J326" s="692">
        <v>-2.4203144022758E-2</v>
      </c>
      <c r="K326" s="692">
        <v>-1.0609397961494E-2</v>
      </c>
    </row>
    <row r="327" spans="1:11" s="190" customFormat="1" ht="17.25" customHeight="1">
      <c r="A327" s="191">
        <v>17</v>
      </c>
      <c r="B327" s="463" t="s">
        <v>282</v>
      </c>
      <c r="C327" s="1151">
        <v>0.75525179703404766</v>
      </c>
      <c r="D327" s="692">
        <v>0.77642848776472217</v>
      </c>
      <c r="E327" s="692">
        <v>0.77349999999999997</v>
      </c>
      <c r="F327" s="692">
        <v>0.83289999999999997</v>
      </c>
      <c r="G327" s="692">
        <v>0.96100000000000008</v>
      </c>
      <c r="H327" s="692">
        <v>1.0063</v>
      </c>
      <c r="I327" s="692">
        <v>1.05</v>
      </c>
      <c r="J327" s="692">
        <v>1.1920999999999999</v>
      </c>
      <c r="K327" s="692">
        <v>1.3754999999999999</v>
      </c>
    </row>
    <row r="328" spans="1:11" s="190" customFormat="1" ht="18.95" customHeight="1">
      <c r="A328" s="191">
        <v>18</v>
      </c>
      <c r="B328" s="463" t="s">
        <v>283</v>
      </c>
      <c r="C328" s="1161">
        <v>13981.699791583997</v>
      </c>
      <c r="D328" s="693">
        <v>13636.2875032672</v>
      </c>
      <c r="E328" s="693">
        <v>13105.217667000001</v>
      </c>
      <c r="F328" s="693">
        <v>13856.356666</v>
      </c>
      <c r="G328" s="693">
        <v>17260.743386999999</v>
      </c>
      <c r="H328" s="693">
        <v>14920.909371</v>
      </c>
      <c r="I328" s="693">
        <v>16143.743619999999</v>
      </c>
      <c r="J328" s="693">
        <v>16418.723023999999</v>
      </c>
      <c r="K328" s="693">
        <v>20748.976697999999</v>
      </c>
    </row>
    <row r="329" spans="1:11" s="190" customFormat="1" ht="12.95" customHeight="1">
      <c r="A329" s="635" t="s">
        <v>39</v>
      </c>
      <c r="B329" s="194"/>
      <c r="C329" s="1154"/>
      <c r="D329" s="1600"/>
      <c r="E329" s="234"/>
      <c r="F329" s="234"/>
      <c r="G329" s="234"/>
      <c r="H329" s="1600"/>
      <c r="I329" s="1600"/>
      <c r="J329" s="1600"/>
      <c r="K329" s="1600"/>
    </row>
    <row r="330" spans="1:11" s="190" customFormat="1" ht="18.95" customHeight="1">
      <c r="A330" s="191">
        <v>19</v>
      </c>
      <c r="B330" s="463" t="s">
        <v>285</v>
      </c>
      <c r="C330" s="1162">
        <v>61.217424689893193</v>
      </c>
      <c r="D330" s="1603">
        <v>63.34899175412442</v>
      </c>
      <c r="E330" s="694">
        <v>65.041709109631938</v>
      </c>
      <c r="F330" s="694">
        <v>65.242605342762914</v>
      </c>
      <c r="G330" s="694">
        <v>65.437057487175778</v>
      </c>
      <c r="H330" s="1603">
        <v>63.975327389983036</v>
      </c>
      <c r="I330" s="1603">
        <v>64.408005429163026</v>
      </c>
      <c r="J330" s="1603">
        <v>66.986095580991673</v>
      </c>
      <c r="K330" s="1603">
        <v>64.728804005471389</v>
      </c>
    </row>
    <row r="331" spans="1:11" s="190" customFormat="1" ht="12.95" customHeight="1">
      <c r="A331" s="2534" t="s">
        <v>558</v>
      </c>
      <c r="B331" s="2535"/>
      <c r="C331" s="1154"/>
      <c r="D331" s="1600"/>
      <c r="E331" s="234"/>
      <c r="F331" s="234"/>
      <c r="G331" s="234"/>
      <c r="H331" s="1600"/>
      <c r="I331" s="1600"/>
      <c r="J331" s="1600"/>
      <c r="K331" s="1600"/>
    </row>
    <row r="332" spans="1:11" s="190" customFormat="1" ht="17.25" customHeight="1">
      <c r="A332" s="191">
        <v>20</v>
      </c>
      <c r="B332" s="463" t="s">
        <v>981</v>
      </c>
      <c r="C332" s="1161">
        <v>562.89672563188992</v>
      </c>
      <c r="D332" s="693">
        <v>543.15925436625002</v>
      </c>
      <c r="E332" s="693">
        <v>553.95242700535005</v>
      </c>
      <c r="F332" s="693">
        <v>554.40835697744012</v>
      </c>
      <c r="G332" s="693">
        <v>548.61904655810008</v>
      </c>
      <c r="H332" s="693">
        <v>528.30899728919997</v>
      </c>
      <c r="I332" s="693">
        <v>530.06956940480995</v>
      </c>
      <c r="J332" s="693">
        <v>517.71170092079694</v>
      </c>
      <c r="K332" s="693">
        <v>518.88065805658005</v>
      </c>
    </row>
    <row r="333" spans="1:11" s="501" customFormat="1" ht="11.1" customHeight="1">
      <c r="A333" s="196">
        <v>21</v>
      </c>
      <c r="B333" s="195" t="s">
        <v>34</v>
      </c>
      <c r="C333" s="1156">
        <v>2900.7136405909305</v>
      </c>
      <c r="D333" s="504">
        <v>3032.8654564690701</v>
      </c>
      <c r="E333" s="504">
        <v>2938.7086902873498</v>
      </c>
      <c r="F333" s="504">
        <v>3089.3722475434402</v>
      </c>
      <c r="G333" s="504">
        <v>2936.3311798570999</v>
      </c>
      <c r="H333" s="504">
        <v>2690.7822599371998</v>
      </c>
      <c r="I333" s="504">
        <v>2710.1461153848099</v>
      </c>
      <c r="J333" s="504">
        <v>2740.5669016267975</v>
      </c>
      <c r="K333" s="504">
        <v>2656.0123694625804</v>
      </c>
    </row>
    <row r="334" spans="1:11" s="190" customFormat="1" ht="11.1" customHeight="1">
      <c r="A334" s="196">
        <v>22</v>
      </c>
      <c r="B334" s="195" t="s">
        <v>119</v>
      </c>
      <c r="C334" s="1163">
        <v>3052.750173588749</v>
      </c>
      <c r="D334" s="235">
        <v>2760.5951388514904</v>
      </c>
      <c r="E334" s="235">
        <v>2954.527802696</v>
      </c>
      <c r="F334" s="235">
        <v>3016.7848550880003</v>
      </c>
      <c r="G334" s="235">
        <v>2857.0568254010013</v>
      </c>
      <c r="H334" s="235">
        <v>2671.4984229919992</v>
      </c>
      <c r="I334" s="235">
        <v>2641.4155745490002</v>
      </c>
      <c r="J334" s="235">
        <v>2676.4307389270002</v>
      </c>
      <c r="K334" s="235">
        <v>2586.9704961929983</v>
      </c>
    </row>
    <row r="335" spans="1:11" s="190" customFormat="1" ht="11.1" customHeight="1">
      <c r="A335" s="196">
        <v>23</v>
      </c>
      <c r="B335" s="195" t="s">
        <v>40</v>
      </c>
      <c r="C335" s="1163">
        <v>1507.3287514015121</v>
      </c>
      <c r="D335" s="235">
        <v>1513.1860628521388</v>
      </c>
      <c r="E335" s="235">
        <v>1523.9259458573499</v>
      </c>
      <c r="F335" s="235">
        <v>1517.5142252594401</v>
      </c>
      <c r="G335" s="235">
        <v>1490.1570255090999</v>
      </c>
      <c r="H335" s="235">
        <v>1416.1254881402001</v>
      </c>
      <c r="I335" s="235">
        <v>1411.9945797288101</v>
      </c>
      <c r="J335" s="235">
        <v>1417.897038539797</v>
      </c>
      <c r="K335" s="235">
        <v>1386.7894459925801</v>
      </c>
    </row>
    <row r="336" spans="1:11" s="190" customFormat="1" ht="12.95" customHeight="1">
      <c r="A336" s="635" t="s">
        <v>41</v>
      </c>
      <c r="B336" s="194"/>
      <c r="C336" s="1154"/>
      <c r="D336" s="1600"/>
      <c r="E336" s="234"/>
      <c r="F336" s="234"/>
      <c r="G336" s="234"/>
      <c r="H336" s="1600"/>
      <c r="I336" s="1600"/>
      <c r="J336" s="1600"/>
      <c r="K336" s="1600"/>
    </row>
    <row r="337" spans="1:14" s="190" customFormat="1" ht="11.1" customHeight="1">
      <c r="A337" s="192">
        <v>24</v>
      </c>
      <c r="B337" s="193" t="s">
        <v>42</v>
      </c>
      <c r="C337" s="1163">
        <v>11380.191579999999</v>
      </c>
      <c r="D337" s="235">
        <v>11442.694663636366</v>
      </c>
      <c r="E337" s="235">
        <v>11414.440489090906</v>
      </c>
      <c r="F337" s="235">
        <v>11563.083652727282</v>
      </c>
      <c r="G337" s="235">
        <v>11643</v>
      </c>
      <c r="H337" s="235">
        <v>11648</v>
      </c>
      <c r="I337" s="235">
        <v>11710</v>
      </c>
      <c r="J337" s="235">
        <v>11779.79</v>
      </c>
      <c r="K337" s="235">
        <v>12016</v>
      </c>
    </row>
    <row r="338" spans="1:14" s="190" customFormat="1" ht="12.95" customHeight="1">
      <c r="A338" s="635" t="s">
        <v>195</v>
      </c>
      <c r="B338" s="194"/>
      <c r="C338" s="1154"/>
      <c r="D338" s="1600"/>
      <c r="E338" s="234"/>
      <c r="F338" s="234"/>
      <c r="G338" s="234"/>
      <c r="H338" s="1600"/>
      <c r="I338" s="1600"/>
      <c r="J338" s="1600"/>
      <c r="K338" s="1600"/>
    </row>
    <row r="339" spans="1:14" s="190" customFormat="1" ht="11.1" customHeight="1">
      <c r="A339" s="192">
        <v>25</v>
      </c>
      <c r="B339" s="195" t="s">
        <v>43</v>
      </c>
      <c r="C339" s="1164">
        <v>1628798.8610000003</v>
      </c>
      <c r="D339" s="1604">
        <v>1628798.8610000003</v>
      </c>
      <c r="E339" s="461">
        <v>1628798.8610000003</v>
      </c>
      <c r="F339" s="461">
        <v>1628798.8610000003</v>
      </c>
      <c r="G339" s="461">
        <v>1628798.8610000003</v>
      </c>
      <c r="H339" s="1604">
        <v>1628798.8610000003</v>
      </c>
      <c r="I339" s="460">
        <v>1628798.8610000003</v>
      </c>
      <c r="J339" s="460">
        <v>1628798.8610000003</v>
      </c>
      <c r="K339" s="460">
        <v>1628798.8610000003</v>
      </c>
    </row>
    <row r="340" spans="1:14" s="190" customFormat="1" ht="11.1" customHeight="1">
      <c r="A340" s="192">
        <v>26</v>
      </c>
      <c r="B340" s="195" t="s">
        <v>44</v>
      </c>
      <c r="C340" s="1164">
        <v>1628798.8610000003</v>
      </c>
      <c r="D340" s="1604">
        <v>1628798.8610000003</v>
      </c>
      <c r="E340" s="461">
        <v>1628798.8610000003</v>
      </c>
      <c r="F340" s="461">
        <v>1628798.8610000003</v>
      </c>
      <c r="G340" s="461">
        <v>1628798.8610000003</v>
      </c>
      <c r="H340" s="1604">
        <v>1628798.8610000003</v>
      </c>
      <c r="I340" s="460">
        <v>1628798.8610000003</v>
      </c>
      <c r="J340" s="460">
        <v>1628798.8610000003</v>
      </c>
      <c r="K340" s="460">
        <v>1628798.8610000003</v>
      </c>
    </row>
    <row r="341" spans="1:14" s="190" customFormat="1" ht="11.1" customHeight="1">
      <c r="A341" s="192">
        <v>27</v>
      </c>
      <c r="B341" s="195" t="s">
        <v>45</v>
      </c>
      <c r="C341" s="1153">
        <v>4.1059807263177159</v>
      </c>
      <c r="D341" s="281">
        <v>3.830963705526182</v>
      </c>
      <c r="E341" s="281">
        <v>3.0405424111337269</v>
      </c>
      <c r="F341" s="281">
        <v>4.0056607882588722</v>
      </c>
      <c r="G341" s="281">
        <v>3.0506149715608122</v>
      </c>
      <c r="H341" s="281">
        <v>3.4502969952653957</v>
      </c>
      <c r="I341" s="281">
        <v>2.7969167757765119</v>
      </c>
      <c r="J341" s="281">
        <v>3.3694182715041046</v>
      </c>
      <c r="K341" s="281">
        <v>3.500153044206332</v>
      </c>
    </row>
    <row r="342" spans="1:14" s="501" customFormat="1" ht="11.1" customHeight="1">
      <c r="A342" s="192">
        <v>28</v>
      </c>
      <c r="B342" s="586" t="s">
        <v>312</v>
      </c>
      <c r="C342" s="1152">
        <v>4.097726987080005</v>
      </c>
      <c r="D342" s="502">
        <v>3.8398560123275374</v>
      </c>
      <c r="E342" s="502">
        <v>3.0509970116241125</v>
      </c>
      <c r="F342" s="502">
        <v>4.0347146496203754</v>
      </c>
      <c r="G342" s="502">
        <v>3.0404980714270144</v>
      </c>
      <c r="H342" s="502">
        <v>3.4553332217734152</v>
      </c>
      <c r="I342" s="502">
        <v>2.8039751161358657</v>
      </c>
      <c r="J342" s="502">
        <v>3.3811001276205981</v>
      </c>
      <c r="K342" s="502">
        <v>3.4948003091504272</v>
      </c>
    </row>
    <row r="343" spans="1:14" s="190" customFormat="1" ht="11.1" customHeight="1">
      <c r="A343" s="192">
        <v>29</v>
      </c>
      <c r="B343" s="195" t="s">
        <v>311</v>
      </c>
      <c r="C343" s="1165">
        <v>0</v>
      </c>
      <c r="D343" s="236">
        <v>0</v>
      </c>
      <c r="E343" s="236">
        <v>0</v>
      </c>
      <c r="F343" s="236">
        <v>0</v>
      </c>
      <c r="G343" s="236">
        <v>0</v>
      </c>
      <c r="H343" s="236">
        <v>0</v>
      </c>
      <c r="I343" s="236">
        <v>0</v>
      </c>
      <c r="J343" s="236">
        <v>0</v>
      </c>
      <c r="K343" s="236">
        <v>0</v>
      </c>
      <c r="L343" s="564"/>
      <c r="M343" s="564"/>
      <c r="N343" s="564"/>
    </row>
    <row r="344" spans="1:14" s="190" customFormat="1" ht="11.1" customHeight="1">
      <c r="A344" s="192">
        <v>30</v>
      </c>
      <c r="B344" s="195" t="s">
        <v>46</v>
      </c>
      <c r="C344" s="1155">
        <v>1.946220047852008</v>
      </c>
      <c r="D344" s="1601">
        <v>-13.012612999852252</v>
      </c>
      <c r="E344" s="282">
        <v>3.6535489602653382</v>
      </c>
      <c r="F344" s="282">
        <v>17.163504968383002</v>
      </c>
      <c r="G344" s="282">
        <v>-5.5537425966334171</v>
      </c>
      <c r="H344" s="1601">
        <v>10.046321440508022</v>
      </c>
      <c r="I344" s="1601">
        <v>10.622861131123923</v>
      </c>
      <c r="J344" s="1601">
        <v>-4.0552995391705124</v>
      </c>
      <c r="K344" s="1601">
        <v>21.522453450164299</v>
      </c>
      <c r="L344" s="564"/>
      <c r="M344" s="564"/>
      <c r="N344" s="564"/>
    </row>
    <row r="345" spans="1:14" s="190" customFormat="1" ht="11.1" customHeight="1">
      <c r="A345" s="192">
        <v>31</v>
      </c>
      <c r="B345" s="195" t="s">
        <v>112</v>
      </c>
      <c r="C345" s="1165">
        <v>0</v>
      </c>
      <c r="D345" s="236">
        <v>0</v>
      </c>
      <c r="E345" s="236">
        <v>0</v>
      </c>
      <c r="F345" s="236">
        <v>0</v>
      </c>
      <c r="G345" s="236">
        <v>0</v>
      </c>
      <c r="H345" s="236">
        <v>0</v>
      </c>
      <c r="I345" s="236">
        <v>0</v>
      </c>
      <c r="J345" s="236">
        <v>0</v>
      </c>
      <c r="K345" s="236">
        <v>0</v>
      </c>
      <c r="L345" s="564"/>
      <c r="M345" s="564"/>
      <c r="N345" s="564"/>
    </row>
    <row r="346" spans="1:14" s="501" customFormat="1" ht="17.25" customHeight="1">
      <c r="A346" s="191">
        <v>32</v>
      </c>
      <c r="B346" s="195" t="s">
        <v>313</v>
      </c>
      <c r="C346" s="1152">
        <v>111.57038167137567</v>
      </c>
      <c r="D346" s="502">
        <v>106.60509195431771</v>
      </c>
      <c r="E346" s="502">
        <v>101.73604509599419</v>
      </c>
      <c r="F346" s="502">
        <v>102.13758584093212</v>
      </c>
      <c r="G346" s="502">
        <v>97.447612292995075</v>
      </c>
      <c r="H346" s="502">
        <v>93.676885659978353</v>
      </c>
      <c r="I346" s="502">
        <v>90.529468178453001</v>
      </c>
      <c r="J346" s="502">
        <v>90.015311797912645</v>
      </c>
      <c r="K346" s="502">
        <v>87.146168035661447</v>
      </c>
    </row>
    <row r="347" spans="1:14" s="190" customFormat="1" ht="11.1" customHeight="1">
      <c r="A347" s="196">
        <v>33</v>
      </c>
      <c r="B347" s="195" t="s">
        <v>47</v>
      </c>
      <c r="C347" s="1153">
        <v>109.8</v>
      </c>
      <c r="D347" s="281">
        <v>110.7</v>
      </c>
      <c r="E347" s="281">
        <v>130.80000000000001</v>
      </c>
      <c r="F347" s="281">
        <v>129.69999999999999</v>
      </c>
      <c r="G347" s="281">
        <v>110.7</v>
      </c>
      <c r="H347" s="281">
        <v>120.3</v>
      </c>
      <c r="I347" s="281">
        <v>112.2</v>
      </c>
      <c r="J347" s="281">
        <v>104.1</v>
      </c>
      <c r="K347" s="281">
        <v>108.5</v>
      </c>
    </row>
    <row r="348" spans="1:14" s="190" customFormat="1" ht="11.1" customHeight="1">
      <c r="A348" s="196">
        <v>34</v>
      </c>
      <c r="B348" s="195" t="s">
        <v>118</v>
      </c>
      <c r="C348" s="1153">
        <v>6.6853699103009259</v>
      </c>
      <c r="D348" s="281">
        <v>7.224030851578858</v>
      </c>
      <c r="E348" s="281">
        <v>10.754660050213591</v>
      </c>
      <c r="F348" s="281">
        <v>8.0947942709083129</v>
      </c>
      <c r="G348" s="281">
        <v>9.0719413160948346</v>
      </c>
      <c r="H348" s="281">
        <v>8.716640927221583</v>
      </c>
      <c r="I348" s="281">
        <v>10.028900481750101</v>
      </c>
      <c r="J348" s="281">
        <v>7.7238852237785451</v>
      </c>
      <c r="K348" s="281">
        <v>7.7615307315209625</v>
      </c>
    </row>
    <row r="349" spans="1:14" s="190" customFormat="1" ht="11.1" customHeight="1">
      <c r="A349" s="196">
        <v>35</v>
      </c>
      <c r="B349" s="195" t="s">
        <v>48</v>
      </c>
      <c r="C349" s="1153">
        <v>0.98413215366968776</v>
      </c>
      <c r="D349" s="281">
        <v>1.0384119367153404</v>
      </c>
      <c r="E349" s="281">
        <v>1.2856800151468657</v>
      </c>
      <c r="F349" s="281">
        <v>1.2698557434282152</v>
      </c>
      <c r="G349" s="281">
        <v>1.1359949966465988</v>
      </c>
      <c r="H349" s="281">
        <v>1.2842015311723354</v>
      </c>
      <c r="I349" s="281">
        <v>1.2393754460020656</v>
      </c>
      <c r="J349" s="281">
        <v>1.156469915181852</v>
      </c>
      <c r="K349" s="281">
        <v>1.2450346635505565</v>
      </c>
    </row>
    <row r="350" spans="1:14" s="190" customFormat="1" ht="11.1" customHeight="1">
      <c r="A350" s="197">
        <v>36</v>
      </c>
      <c r="B350" s="462" t="s">
        <v>49</v>
      </c>
      <c r="C350" s="1155">
        <v>178.84211493780003</v>
      </c>
      <c r="D350" s="1601">
        <v>180.30803391270004</v>
      </c>
      <c r="E350" s="282">
        <v>213.04689101880004</v>
      </c>
      <c r="F350" s="282">
        <v>211.25521227170003</v>
      </c>
      <c r="G350" s="674">
        <v>180.30803391270004</v>
      </c>
      <c r="H350" s="2039">
        <v>195.94450297830002</v>
      </c>
      <c r="I350" s="2039">
        <v>182.75123220420002</v>
      </c>
      <c r="J350" s="2039">
        <v>169.55796143010002</v>
      </c>
      <c r="K350" s="2039">
        <v>176.72467641850002</v>
      </c>
      <c r="L350" s="546"/>
    </row>
    <row r="351" spans="1:14" s="72" customFormat="1" ht="7.5" customHeight="1">
      <c r="A351" s="73"/>
      <c r="B351" s="74"/>
      <c r="C351" s="75"/>
      <c r="D351" s="75"/>
      <c r="E351" s="75"/>
      <c r="F351" s="75"/>
      <c r="G351" s="75"/>
      <c r="H351" s="75"/>
      <c r="I351" s="77"/>
      <c r="J351" s="77"/>
      <c r="K351" s="77"/>
    </row>
    <row r="352" spans="1:14" s="296" customFormat="1" ht="12.75" customHeight="1">
      <c r="A352" s="2536" t="s">
        <v>1795</v>
      </c>
      <c r="B352" s="2536"/>
      <c r="C352" s="2536"/>
      <c r="D352" s="2536"/>
      <c r="E352" s="2536"/>
      <c r="F352" s="2536"/>
      <c r="G352" s="2536"/>
      <c r="H352" s="2536"/>
      <c r="I352" s="2536"/>
      <c r="J352" s="2536"/>
      <c r="K352" s="2536"/>
    </row>
    <row r="353" spans="1:12" s="296" customFormat="1" ht="4.5" customHeight="1">
      <c r="A353" s="634"/>
      <c r="B353" s="295"/>
      <c r="C353" s="295"/>
      <c r="D353" s="295"/>
      <c r="E353" s="295"/>
      <c r="F353" s="295"/>
    </row>
    <row r="354" spans="1:12" s="296" customFormat="1" ht="12.75" customHeight="1">
      <c r="A354" s="683" t="s">
        <v>1656</v>
      </c>
      <c r="B354" s="684"/>
      <c r="C354" s="1514"/>
      <c r="D354" s="670"/>
      <c r="E354" s="670"/>
      <c r="F354" s="670"/>
      <c r="G354" s="670"/>
      <c r="H354" s="670"/>
      <c r="I354" s="670"/>
      <c r="J354" s="670"/>
      <c r="K354" s="670"/>
      <c r="L354" s="670"/>
    </row>
    <row r="355" spans="1:12" s="120" customFormat="1" ht="22.5" customHeight="1"/>
    <row r="356" spans="1:12" s="485" customFormat="1" ht="18.75" customHeight="1">
      <c r="A356" s="484" t="s">
        <v>1473</v>
      </c>
    </row>
    <row r="357" spans="1:12" s="50" customFormat="1" ht="12" customHeight="1"/>
    <row r="358" spans="1:12" s="52" customFormat="1" ht="13.5" customHeight="1">
      <c r="A358" s="70"/>
      <c r="B358" s="70"/>
      <c r="C358" s="1126" t="s">
        <v>1814</v>
      </c>
      <c r="D358" s="302" t="s">
        <v>1745</v>
      </c>
      <c r="E358" s="302" t="s">
        <v>1660</v>
      </c>
      <c r="F358" s="302" t="s">
        <v>1362</v>
      </c>
      <c r="G358" s="302" t="s">
        <v>1322</v>
      </c>
      <c r="H358" s="302" t="s">
        <v>1246</v>
      </c>
      <c r="I358" s="302" t="s">
        <v>1146</v>
      </c>
      <c r="J358" s="302" t="s">
        <v>1099</v>
      </c>
      <c r="K358" s="302" t="s">
        <v>972</v>
      </c>
      <c r="L358" s="51"/>
    </row>
    <row r="359" spans="1:12" s="52" customFormat="1" ht="12" customHeight="1">
      <c r="A359" s="326" t="s">
        <v>110</v>
      </c>
      <c r="B359" s="637"/>
      <c r="C359" s="1166">
        <v>14.990305228451467</v>
      </c>
      <c r="D359" s="327">
        <v>13.1</v>
      </c>
      <c r="E359" s="327">
        <v>12.1554116033171</v>
      </c>
      <c r="F359" s="327">
        <v>12.851597215409599</v>
      </c>
      <c r="G359" s="327">
        <v>11.657361231315711</v>
      </c>
      <c r="H359" s="327">
        <v>13.974110517672376</v>
      </c>
      <c r="I359" s="327">
        <v>12.349379577270701</v>
      </c>
      <c r="J359" s="327">
        <v>16.639258037388345</v>
      </c>
      <c r="K359" s="327">
        <v>17.962990306254326</v>
      </c>
      <c r="L359" s="51"/>
    </row>
    <row r="360" spans="1:12" s="52" customFormat="1" ht="12" customHeight="1">
      <c r="A360" s="328" t="s">
        <v>533</v>
      </c>
      <c r="B360" s="328"/>
      <c r="C360" s="1167">
        <v>28.064870969873247</v>
      </c>
      <c r="D360" s="330">
        <v>42.5</v>
      </c>
      <c r="E360" s="329">
        <v>42.591229556242602</v>
      </c>
      <c r="F360" s="329">
        <v>42.154667343634003</v>
      </c>
      <c r="G360" s="329">
        <v>44.071399518075097</v>
      </c>
      <c r="H360" s="329">
        <v>41.836576737112928</v>
      </c>
      <c r="I360" s="330">
        <v>43.893288535510443</v>
      </c>
      <c r="J360" s="330">
        <v>39.439034451744973</v>
      </c>
      <c r="K360" s="330">
        <v>37.853325021583132</v>
      </c>
      <c r="L360" s="116"/>
    </row>
    <row r="361" spans="1:12" ht="7.5" customHeight="1"/>
    <row r="362" spans="1:12" s="287" customFormat="1" ht="12.2" customHeight="1">
      <c r="A362" s="2528" t="s">
        <v>534</v>
      </c>
      <c r="B362" s="2528"/>
      <c r="C362" s="2528"/>
      <c r="D362" s="2528"/>
      <c r="E362" s="2528"/>
      <c r="F362" s="2528"/>
      <c r="G362" s="2528"/>
      <c r="H362" s="2528"/>
      <c r="I362" s="2528"/>
      <c r="J362" s="2528"/>
    </row>
    <row r="363" spans="1:12" s="1464" customFormat="1" ht="22.5" customHeight="1">
      <c r="A363" s="1465"/>
    </row>
    <row r="364" spans="1:12" s="485" customFormat="1" ht="18.75" customHeight="1">
      <c r="A364" s="484" t="s">
        <v>1474</v>
      </c>
    </row>
    <row r="365" spans="1:12" s="50" customFormat="1" ht="12.75" customHeight="1"/>
    <row r="366" spans="1:12" s="69" customFormat="1" ht="13.5" customHeight="1">
      <c r="A366" s="70"/>
      <c r="B366" s="71"/>
      <c r="C366" s="71"/>
      <c r="D366" s="71"/>
      <c r="E366" s="71"/>
      <c r="F366" s="2475"/>
      <c r="G366" s="1126" t="s">
        <v>1363</v>
      </c>
      <c r="H366" s="302" t="s">
        <v>1069</v>
      </c>
      <c r="I366" s="464" t="s">
        <v>1438</v>
      </c>
      <c r="J366" s="464" t="s">
        <v>1437</v>
      </c>
      <c r="K366" s="464" t="s">
        <v>173</v>
      </c>
    </row>
    <row r="367" spans="1:12" s="190" customFormat="1" ht="12.95" customHeight="1">
      <c r="A367" s="198" t="s">
        <v>36</v>
      </c>
      <c r="B367" s="189"/>
      <c r="C367" s="194"/>
      <c r="F367" s="2476"/>
      <c r="G367" s="1150"/>
      <c r="H367" s="1599"/>
      <c r="I367" s="1599"/>
      <c r="J367" s="233"/>
      <c r="K367" s="233"/>
    </row>
    <row r="368" spans="1:12" s="190" customFormat="1" ht="11.1" customHeight="1">
      <c r="A368" s="192">
        <v>1</v>
      </c>
      <c r="B368" s="193" t="s">
        <v>1809</v>
      </c>
      <c r="C368" s="193"/>
      <c r="F368" s="2477"/>
      <c r="G368" s="1153">
        <v>1.2370711217415604</v>
      </c>
      <c r="H368" s="281">
        <v>1.24</v>
      </c>
      <c r="I368" s="281">
        <v>1.26480093893347</v>
      </c>
      <c r="J368" s="692">
        <v>1.1843889336735034</v>
      </c>
      <c r="K368" s="281">
        <v>1.1200000000000001</v>
      </c>
    </row>
    <row r="369" spans="1:11" s="190" customFormat="1" ht="11.1" customHeight="1">
      <c r="A369" s="192">
        <v>2</v>
      </c>
      <c r="B369" s="193" t="s">
        <v>1810</v>
      </c>
      <c r="C369" s="193"/>
      <c r="F369" s="2477"/>
      <c r="G369" s="1153">
        <v>2.1515686290691241</v>
      </c>
      <c r="H369" s="281">
        <v>2.33</v>
      </c>
      <c r="I369" s="281">
        <v>2.3405462479522172</v>
      </c>
      <c r="J369" s="502">
        <v>2.0004436007797799</v>
      </c>
      <c r="K369" s="281">
        <v>1.59</v>
      </c>
    </row>
    <row r="370" spans="1:11" s="190" customFormat="1" ht="11.1" customHeight="1">
      <c r="A370" s="192">
        <v>3</v>
      </c>
      <c r="B370" s="193" t="s">
        <v>186</v>
      </c>
      <c r="C370" s="193"/>
      <c r="F370" s="2477"/>
      <c r="G370" s="1153">
        <v>1.2137257442616092E-2</v>
      </c>
      <c r="H370" s="281">
        <v>-0.21763510024270688</v>
      </c>
      <c r="I370" s="281">
        <v>-0.28091152413495296</v>
      </c>
      <c r="J370" s="281">
        <v>-0.12140069650907494</v>
      </c>
      <c r="K370" s="281">
        <v>0.3</v>
      </c>
    </row>
    <row r="371" spans="1:11" s="190" customFormat="1" ht="12.95" customHeight="1">
      <c r="A371" s="1411" t="s">
        <v>37</v>
      </c>
      <c r="B371" s="194"/>
      <c r="C371" s="194"/>
      <c r="F371" s="2478"/>
      <c r="G371" s="1154"/>
      <c r="H371" s="1600"/>
      <c r="I371" s="1600"/>
      <c r="J371" s="234"/>
      <c r="K371" s="234"/>
    </row>
    <row r="372" spans="1:11" s="190" customFormat="1" ht="11.1" customHeight="1">
      <c r="A372" s="192">
        <v>4</v>
      </c>
      <c r="B372" s="195" t="s">
        <v>122</v>
      </c>
      <c r="C372" s="195"/>
      <c r="F372" s="2479"/>
      <c r="G372" s="1155">
        <v>34.513367351483936</v>
      </c>
      <c r="H372" s="1601">
        <v>34.188391218890487</v>
      </c>
      <c r="I372" s="1601">
        <v>35.236785821751532</v>
      </c>
      <c r="J372" s="1601">
        <v>34.76019538153168</v>
      </c>
      <c r="K372" s="282">
        <v>39.8841541686566</v>
      </c>
    </row>
    <row r="373" spans="1:11" s="190" customFormat="1" ht="11.1" customHeight="1">
      <c r="A373" s="192">
        <v>5</v>
      </c>
      <c r="B373" s="193" t="s">
        <v>38</v>
      </c>
      <c r="C373" s="193"/>
      <c r="F373" s="2479"/>
      <c r="G373" s="1155">
        <v>36.875581186768599</v>
      </c>
      <c r="H373" s="1601">
        <v>41.882468093261046</v>
      </c>
      <c r="I373" s="1601">
        <v>45.727688534565175</v>
      </c>
      <c r="J373" s="1601">
        <v>49.075765018914815</v>
      </c>
      <c r="K373" s="282">
        <v>47.116106642703699</v>
      </c>
    </row>
    <row r="374" spans="1:11" s="190" customFormat="1" ht="11.1" customHeight="1">
      <c r="A374" s="192">
        <v>6</v>
      </c>
      <c r="B374" s="193" t="s">
        <v>110</v>
      </c>
      <c r="C374" s="193"/>
      <c r="F374" s="2479"/>
      <c r="G374" s="1155">
        <v>14.472631522965537</v>
      </c>
      <c r="H374" s="1601">
        <v>13.794122419456423</v>
      </c>
      <c r="I374" s="1601">
        <v>13.142534186135688</v>
      </c>
      <c r="J374" s="1601">
        <v>11.662082720033073</v>
      </c>
      <c r="K374" s="282">
        <v>11.3914955694394</v>
      </c>
    </row>
    <row r="375" spans="1:11" s="190" customFormat="1" ht="11.1" customHeight="1">
      <c r="A375" s="192">
        <v>7</v>
      </c>
      <c r="B375" s="193" t="s">
        <v>307</v>
      </c>
      <c r="C375" s="193"/>
      <c r="F375" s="2479"/>
      <c r="G375" s="1155">
        <v>11.245765729192305</v>
      </c>
      <c r="H375" s="1601">
        <v>12.250034477594832</v>
      </c>
      <c r="I375" s="1601">
        <v>12.779419030707217</v>
      </c>
      <c r="J375" s="1601">
        <v>11.549004943925558</v>
      </c>
      <c r="K375" s="282">
        <v>10</v>
      </c>
    </row>
    <row r="376" spans="1:11" s="192" customFormat="1" ht="11.1" customHeight="1">
      <c r="A376" s="192">
        <v>8</v>
      </c>
      <c r="B376" s="192" t="s">
        <v>123</v>
      </c>
      <c r="F376" s="2480"/>
      <c r="G376" s="1163">
        <v>168508.92702196501</v>
      </c>
      <c r="H376" s="235">
        <v>149459.59909650002</v>
      </c>
      <c r="I376" s="235">
        <v>133241.74876769999</v>
      </c>
      <c r="J376" s="504">
        <v>118261.3659506</v>
      </c>
      <c r="K376" s="235">
        <v>113933.77400609999</v>
      </c>
    </row>
    <row r="377" spans="1:11" s="190" customFormat="1" ht="11.1" customHeight="1">
      <c r="A377" s="192">
        <v>9</v>
      </c>
      <c r="B377" s="203" t="s">
        <v>124</v>
      </c>
      <c r="F377" s="2477"/>
      <c r="G377" s="1153">
        <v>2.1358009733178545</v>
      </c>
      <c r="H377" s="281">
        <v>1.888745280715888</v>
      </c>
      <c r="I377" s="281">
        <v>1.6062757121290616</v>
      </c>
      <c r="J377" s="502">
        <v>1.2457028452344945</v>
      </c>
      <c r="K377" s="281">
        <v>1.2243423120994901</v>
      </c>
    </row>
    <row r="378" spans="1:11" s="190" customFormat="1" ht="12.95" customHeight="1">
      <c r="A378" s="1411" t="s">
        <v>310</v>
      </c>
      <c r="B378" s="194"/>
      <c r="F378" s="2478"/>
      <c r="G378" s="1154"/>
      <c r="H378" s="1600"/>
      <c r="I378" s="1600"/>
      <c r="J378" s="1600"/>
      <c r="K378" s="234"/>
    </row>
    <row r="379" spans="1:11" s="501" customFormat="1" ht="11.1" customHeight="1">
      <c r="A379" s="192">
        <v>10</v>
      </c>
      <c r="B379" s="203" t="s">
        <v>1915</v>
      </c>
      <c r="F379" s="2481"/>
      <c r="G379" s="1157">
        <v>14.42971794149312</v>
      </c>
      <c r="H379" s="1602">
        <v>12.680761955260245</v>
      </c>
      <c r="I379" s="1602">
        <v>11.759283132242876</v>
      </c>
      <c r="J379" s="1602">
        <v>10.7</v>
      </c>
      <c r="K379" s="500">
        <v>9.4</v>
      </c>
    </row>
    <row r="380" spans="1:11" s="501" customFormat="1" ht="11.1" customHeight="1">
      <c r="A380" s="192">
        <v>11</v>
      </c>
      <c r="B380" s="203" t="s">
        <v>1916</v>
      </c>
      <c r="F380" s="2481"/>
      <c r="G380" s="1157">
        <v>15.338804558137998</v>
      </c>
      <c r="H380" s="1602">
        <v>13.04022872926366</v>
      </c>
      <c r="I380" s="1602">
        <v>12.082005849594102</v>
      </c>
      <c r="J380" s="1601">
        <v>11</v>
      </c>
      <c r="K380" s="500">
        <v>9.9</v>
      </c>
    </row>
    <row r="381" spans="1:11" s="501" customFormat="1" ht="11.1" customHeight="1">
      <c r="A381" s="192">
        <v>12</v>
      </c>
      <c r="B381" s="203" t="s">
        <v>509</v>
      </c>
      <c r="F381" s="2481"/>
      <c r="G381" s="1157">
        <v>17.808053443318542</v>
      </c>
      <c r="H381" s="1602">
        <v>15.192049539983591</v>
      </c>
      <c r="I381" s="1602">
        <v>14.025367508728387</v>
      </c>
      <c r="J381" s="1601">
        <v>12.6</v>
      </c>
      <c r="K381" s="500">
        <v>11.4</v>
      </c>
    </row>
    <row r="382" spans="1:11" s="501" customFormat="1" ht="11.1" customHeight="1">
      <c r="A382" s="192">
        <v>13</v>
      </c>
      <c r="B382" s="203" t="s">
        <v>1917</v>
      </c>
      <c r="F382" s="2482"/>
      <c r="G382" s="1156">
        <v>162965.37515281735</v>
      </c>
      <c r="H382" s="504">
        <v>142108.09994808852</v>
      </c>
      <c r="I382" s="504">
        <v>128071.97353760581</v>
      </c>
      <c r="J382" s="505">
        <v>115627</v>
      </c>
      <c r="K382" s="504">
        <v>104191</v>
      </c>
    </row>
    <row r="383" spans="1:11" s="501" customFormat="1" ht="11.1" customHeight="1">
      <c r="A383" s="192">
        <v>14</v>
      </c>
      <c r="B383" s="203" t="s">
        <v>518</v>
      </c>
      <c r="F383" s="2483"/>
      <c r="G383" s="1158">
        <v>1129373.2546511192</v>
      </c>
      <c r="H383" s="505">
        <v>1120658.9986427363</v>
      </c>
      <c r="I383" s="505">
        <v>1089113.7843806499</v>
      </c>
      <c r="J383" s="460">
        <v>1075672</v>
      </c>
      <c r="K383" s="505">
        <v>1111574</v>
      </c>
    </row>
    <row r="384" spans="1:11" s="190" customFormat="1" ht="12.95" customHeight="1">
      <c r="A384" s="1411" t="s">
        <v>284</v>
      </c>
      <c r="B384" s="194"/>
      <c r="F384" s="2478"/>
      <c r="G384" s="1154"/>
      <c r="H384" s="1600"/>
      <c r="I384" s="1600"/>
      <c r="J384" s="1600"/>
      <c r="K384" s="234"/>
    </row>
    <row r="385" spans="1:11" s="501" customFormat="1" ht="11.1" customHeight="1">
      <c r="A385" s="192">
        <v>15</v>
      </c>
      <c r="B385" s="203" t="s">
        <v>281</v>
      </c>
      <c r="F385" s="2484"/>
      <c r="G385" s="1152">
        <v>-0.13469477395186763</v>
      </c>
      <c r="H385" s="502">
        <v>-0.14445216045588299</v>
      </c>
      <c r="I385" s="502">
        <v>-0.17539832545297801</v>
      </c>
      <c r="J385" s="691">
        <v>-0.22436284320581901</v>
      </c>
      <c r="K385" s="502">
        <v>-0.26565081615059599</v>
      </c>
    </row>
    <row r="386" spans="1:11" s="501" customFormat="1" ht="11.1" customHeight="1">
      <c r="A386" s="192">
        <v>16</v>
      </c>
      <c r="B386" s="203" t="s">
        <v>1137</v>
      </c>
      <c r="F386" s="2484"/>
      <c r="G386" s="1152">
        <v>-0.15174908043220928</v>
      </c>
      <c r="H386" s="502">
        <v>-0.119545850759358</v>
      </c>
      <c r="I386" s="502">
        <v>-0.165362460915149</v>
      </c>
      <c r="J386" s="692">
        <v>-0.244725287377176</v>
      </c>
      <c r="K386" s="502">
        <v>-0.28443490687644901</v>
      </c>
    </row>
    <row r="387" spans="1:11" s="501" customFormat="1" ht="10.5" customHeight="1">
      <c r="A387" s="192">
        <v>17</v>
      </c>
      <c r="B387" s="203" t="s">
        <v>282</v>
      </c>
      <c r="F387" s="2484"/>
      <c r="G387" s="1152">
        <v>0.75525179703404766</v>
      </c>
      <c r="H387" s="502">
        <v>0.96100000000000008</v>
      </c>
      <c r="I387" s="502">
        <v>1.3754999999999999</v>
      </c>
      <c r="J387" s="692">
        <v>1.5</v>
      </c>
      <c r="K387" s="502">
        <v>1.5</v>
      </c>
    </row>
    <row r="388" spans="1:11" s="190" customFormat="1" ht="11.1" customHeight="1">
      <c r="A388" s="192">
        <v>18</v>
      </c>
      <c r="B388" s="193" t="s">
        <v>283</v>
      </c>
      <c r="F388" s="2480"/>
      <c r="G388" s="1163">
        <v>13981.699791583997</v>
      </c>
      <c r="H388" s="235">
        <v>17260.743386999999</v>
      </c>
      <c r="I388" s="235">
        <v>20748.976697999999</v>
      </c>
      <c r="J388" s="693">
        <v>19740</v>
      </c>
      <c r="K388" s="235">
        <v>19465</v>
      </c>
    </row>
    <row r="389" spans="1:11" s="190" customFormat="1" ht="12.95" customHeight="1">
      <c r="A389" s="1411" t="s">
        <v>39</v>
      </c>
      <c r="B389" s="194"/>
      <c r="F389" s="2478"/>
      <c r="G389" s="1154"/>
      <c r="H389" s="1600"/>
      <c r="I389" s="1600"/>
      <c r="J389" s="1600"/>
      <c r="K389" s="234"/>
    </row>
    <row r="390" spans="1:11" s="501" customFormat="1" ht="11.1" customHeight="1">
      <c r="A390" s="192">
        <v>19</v>
      </c>
      <c r="B390" s="203" t="s">
        <v>285</v>
      </c>
      <c r="F390" s="2481"/>
      <c r="G390" s="1157">
        <v>61.217424689893193</v>
      </c>
      <c r="H390" s="1602">
        <v>65.437057487175778</v>
      </c>
      <c r="I390" s="1602">
        <v>64.728804005471389</v>
      </c>
      <c r="J390" s="1603">
        <v>62.482830625006024</v>
      </c>
      <c r="K390" s="500">
        <v>57.848748749788548</v>
      </c>
    </row>
    <row r="391" spans="1:11" s="190" customFormat="1" ht="12.95" customHeight="1">
      <c r="A391" s="2534" t="s">
        <v>558</v>
      </c>
      <c r="B391" s="2535"/>
      <c r="F391" s="2478"/>
      <c r="G391" s="1154"/>
      <c r="H391" s="1600"/>
      <c r="I391" s="1600"/>
      <c r="J391" s="1600"/>
      <c r="K391" s="234"/>
    </row>
    <row r="392" spans="1:11" s="501" customFormat="1" ht="11.1" customHeight="1">
      <c r="A392" s="192">
        <v>20</v>
      </c>
      <c r="B392" s="203" t="s">
        <v>215</v>
      </c>
      <c r="F392" s="2482"/>
      <c r="G392" s="1156">
        <v>562.89672563188992</v>
      </c>
      <c r="H392" s="504">
        <v>548.61904655810008</v>
      </c>
      <c r="I392" s="504">
        <v>518.88065805658005</v>
      </c>
      <c r="J392" s="693">
        <v>459.08724700311006</v>
      </c>
      <c r="K392" s="504">
        <v>506.11663089188994</v>
      </c>
    </row>
    <row r="393" spans="1:11" s="501" customFormat="1" ht="11.1" customHeight="1">
      <c r="A393" s="196">
        <v>21</v>
      </c>
      <c r="B393" s="203" t="s">
        <v>34</v>
      </c>
      <c r="F393" s="2482"/>
      <c r="G393" s="1156">
        <v>2900.7136405909305</v>
      </c>
      <c r="H393" s="504">
        <v>2936.3311798570999</v>
      </c>
      <c r="I393" s="504">
        <v>2656.0123694625804</v>
      </c>
      <c r="J393" s="504">
        <v>2537</v>
      </c>
      <c r="K393" s="504">
        <v>2394.5786672398899</v>
      </c>
    </row>
    <row r="394" spans="1:11" s="501" customFormat="1" ht="11.1" customHeight="1">
      <c r="A394" s="196">
        <v>22</v>
      </c>
      <c r="B394" s="195" t="s">
        <v>119</v>
      </c>
      <c r="F394" s="2482"/>
      <c r="G394" s="1156">
        <v>2946.1644925560599</v>
      </c>
      <c r="H394" s="504">
        <v>2711.623547749</v>
      </c>
      <c r="I394" s="504">
        <v>2542.5353621279996</v>
      </c>
      <c r="J394" s="235">
        <v>2410.9814930460002</v>
      </c>
      <c r="K394" s="504">
        <v>2147.852918091</v>
      </c>
    </row>
    <row r="395" spans="1:11" s="501" customFormat="1" ht="11.1" customHeight="1">
      <c r="A395" s="196">
        <v>23</v>
      </c>
      <c r="B395" s="203" t="s">
        <v>40</v>
      </c>
      <c r="F395" s="2482"/>
      <c r="G395" s="1156">
        <v>1507.3287514015121</v>
      </c>
      <c r="H395" s="504">
        <v>1490.1570255090999</v>
      </c>
      <c r="I395" s="504">
        <v>1386.7894459925801</v>
      </c>
      <c r="J395" s="235">
        <v>1270.0665239451102</v>
      </c>
      <c r="K395" s="504">
        <v>1246.2383345408898</v>
      </c>
    </row>
    <row r="396" spans="1:11" s="190" customFormat="1" ht="12.95" customHeight="1">
      <c r="A396" s="1411" t="s">
        <v>41</v>
      </c>
      <c r="B396" s="194"/>
      <c r="F396" s="2478"/>
      <c r="G396" s="1154"/>
      <c r="H396" s="1600"/>
      <c r="I396" s="1600"/>
      <c r="J396" s="1600"/>
      <c r="K396" s="234"/>
    </row>
    <row r="397" spans="1:11" s="190" customFormat="1" ht="11.1" customHeight="1">
      <c r="A397" s="192">
        <v>24</v>
      </c>
      <c r="B397" s="193" t="s">
        <v>42</v>
      </c>
      <c r="F397" s="2480"/>
      <c r="G397" s="1163">
        <v>11380.191579999999</v>
      </c>
      <c r="H397" s="235">
        <v>11643</v>
      </c>
      <c r="I397" s="235">
        <v>12016</v>
      </c>
      <c r="J397" s="235">
        <v>13291</v>
      </c>
      <c r="K397" s="235">
        <v>13620</v>
      </c>
    </row>
    <row r="398" spans="1:11" s="190" customFormat="1" ht="12.95" customHeight="1">
      <c r="A398" s="1411" t="s">
        <v>195</v>
      </c>
      <c r="B398" s="194"/>
      <c r="F398" s="2478"/>
      <c r="G398" s="1154"/>
      <c r="H398" s="1600"/>
      <c r="I398" s="1600"/>
      <c r="J398" s="1600"/>
      <c r="K398" s="234"/>
    </row>
    <row r="399" spans="1:11" s="501" customFormat="1" ht="11.1" customHeight="1">
      <c r="A399" s="192">
        <v>25</v>
      </c>
      <c r="B399" s="203" t="s">
        <v>43</v>
      </c>
      <c r="F399" s="2485"/>
      <c r="G399" s="1158">
        <v>1628798.8610000003</v>
      </c>
      <c r="H399" s="505">
        <v>1628798.8610000003</v>
      </c>
      <c r="I399" s="505">
        <v>1628798.8610000003</v>
      </c>
      <c r="J399" s="1604">
        <v>1628798.861</v>
      </c>
      <c r="K399" s="1509">
        <v>1628798.861</v>
      </c>
    </row>
    <row r="400" spans="1:11" s="501" customFormat="1" ht="11.1" customHeight="1">
      <c r="A400" s="192">
        <v>26</v>
      </c>
      <c r="B400" s="203" t="s">
        <v>44</v>
      </c>
      <c r="F400" s="2485"/>
      <c r="G400" s="1158">
        <v>1628798.8610000003</v>
      </c>
      <c r="H400" s="505">
        <v>1628798.8610000003</v>
      </c>
      <c r="I400" s="505">
        <v>1628798.8610000003</v>
      </c>
      <c r="J400" s="1604">
        <v>1628798.8610000003</v>
      </c>
      <c r="K400" s="1509">
        <v>1628798.8610000003</v>
      </c>
    </row>
    <row r="401" spans="1:16384" s="501" customFormat="1" ht="11.1" customHeight="1">
      <c r="A401" s="192">
        <v>27</v>
      </c>
      <c r="B401" s="203" t="s">
        <v>45</v>
      </c>
      <c r="F401" s="2484"/>
      <c r="G401" s="1152">
        <v>14.982502586037826</v>
      </c>
      <c r="H401" s="502">
        <v>12.667163280286399</v>
      </c>
      <c r="I401" s="502">
        <v>10.754220278928051</v>
      </c>
      <c r="J401" s="281">
        <v>8.4750306944980185</v>
      </c>
      <c r="K401" s="502">
        <v>7.9841883393396902</v>
      </c>
    </row>
    <row r="402" spans="1:16384" s="501" customFormat="1" ht="11.1" customHeight="1">
      <c r="A402" s="192">
        <v>28</v>
      </c>
      <c r="B402" s="203" t="s">
        <v>312</v>
      </c>
      <c r="F402" s="2484"/>
      <c r="G402" s="1152">
        <v>15.013750348019368</v>
      </c>
      <c r="H402" s="502">
        <v>12.680817130595351</v>
      </c>
      <c r="I402" s="502">
        <v>10.751758376453896</v>
      </c>
      <c r="J402" s="502">
        <v>8.4158304556884413</v>
      </c>
      <c r="K402" s="502">
        <v>7.9875139667064099</v>
      </c>
    </row>
    <row r="403" spans="1:16384" s="501" customFormat="1" ht="11.1" customHeight="1">
      <c r="A403" s="192">
        <v>29</v>
      </c>
      <c r="B403" s="203" t="s">
        <v>1921</v>
      </c>
      <c r="F403" s="2484"/>
      <c r="G403" s="1152">
        <v>4.5</v>
      </c>
      <c r="H403" s="502">
        <v>3.8</v>
      </c>
      <c r="I403" s="1863">
        <v>2.7</v>
      </c>
      <c r="J403" s="1863">
        <v>2.1</v>
      </c>
      <c r="K403" s="502">
        <v>2</v>
      </c>
    </row>
    <row r="404" spans="1:16384" s="501" customFormat="1" ht="11.1" customHeight="1">
      <c r="A404" s="192">
        <v>30</v>
      </c>
      <c r="B404" s="203" t="s">
        <v>46</v>
      </c>
      <c r="F404" s="2481"/>
      <c r="G404" s="1157">
        <v>1.946220047852008</v>
      </c>
      <c r="H404" s="1602">
        <v>4.7178319412442367</v>
      </c>
      <c r="I404" s="1602">
        <v>57.599431818181813</v>
      </c>
      <c r="J404" s="1601">
        <v>23.659854739903299</v>
      </c>
      <c r="K404" s="500">
        <v>-25.157992977453699</v>
      </c>
    </row>
    <row r="405" spans="1:16384" s="501" customFormat="1" ht="11.1" customHeight="1">
      <c r="A405" s="192">
        <v>31</v>
      </c>
      <c r="B405" s="203" t="s">
        <v>112</v>
      </c>
      <c r="F405" s="2484"/>
      <c r="G405" s="1152">
        <v>4.0983606557377055</v>
      </c>
      <c r="H405" s="502">
        <v>3.1616982836495029</v>
      </c>
      <c r="I405" s="502">
        <v>2.4884792626728114</v>
      </c>
      <c r="J405" s="502">
        <v>2.9829545454545454</v>
      </c>
      <c r="K405" s="502">
        <v>3.4158838599487602</v>
      </c>
    </row>
    <row r="406" spans="1:16384" s="501" customFormat="1" ht="11.1" customHeight="1">
      <c r="A406" s="192">
        <v>32</v>
      </c>
      <c r="B406" s="203" t="s">
        <v>313</v>
      </c>
      <c r="F406" s="2484"/>
      <c r="G406" s="1152">
        <v>111.57038167137567</v>
      </c>
      <c r="H406" s="502">
        <v>97.447612292995075</v>
      </c>
      <c r="I406" s="502">
        <v>87.146168035661447</v>
      </c>
      <c r="J406" s="502">
        <v>78.10831175857507</v>
      </c>
      <c r="K406" s="502">
        <v>72.332148516280199</v>
      </c>
    </row>
    <row r="407" spans="1:16384" s="501" customFormat="1" ht="11.1" customHeight="1">
      <c r="A407" s="196">
        <v>33</v>
      </c>
      <c r="B407" s="203" t="s">
        <v>47</v>
      </c>
      <c r="F407" s="2484"/>
      <c r="G407" s="1152">
        <v>109.8</v>
      </c>
      <c r="H407" s="502">
        <v>110.7</v>
      </c>
      <c r="I407" s="502">
        <v>108.5</v>
      </c>
      <c r="J407" s="281">
        <v>70.400000000000006</v>
      </c>
      <c r="K407" s="502">
        <v>58.55</v>
      </c>
    </row>
    <row r="408" spans="1:16384" s="501" customFormat="1" ht="11.1" customHeight="1">
      <c r="A408" s="196">
        <v>34</v>
      </c>
      <c r="B408" s="203" t="s">
        <v>118</v>
      </c>
      <c r="F408" s="2484"/>
      <c r="G408" s="1152">
        <v>7.3285487100347622</v>
      </c>
      <c r="H408" s="502">
        <v>8.7391310548810672</v>
      </c>
      <c r="I408" s="502">
        <v>10.091372610977988</v>
      </c>
      <c r="J408" s="281">
        <v>8.3651875320771385</v>
      </c>
      <c r="K408" s="502">
        <v>7.3301906255248301</v>
      </c>
    </row>
    <row r="409" spans="1:16384" s="501" customFormat="1" ht="11.1" customHeight="1">
      <c r="A409" s="196">
        <v>35</v>
      </c>
      <c r="B409" s="203" t="s">
        <v>48</v>
      </c>
      <c r="F409" s="2484"/>
      <c r="G409" s="1152">
        <v>0.98413215366968776</v>
      </c>
      <c r="H409" s="502">
        <v>1.1359949966465988</v>
      </c>
      <c r="I409" s="502">
        <v>1.2450346635505565</v>
      </c>
      <c r="J409" s="281">
        <v>0.89940998039062026</v>
      </c>
      <c r="K409" s="502">
        <v>0.80946026353443401</v>
      </c>
    </row>
    <row r="410" spans="1:16384" s="501" customFormat="1" ht="11.1" customHeight="1">
      <c r="A410" s="197">
        <v>36</v>
      </c>
      <c r="B410" s="506" t="s">
        <v>49</v>
      </c>
      <c r="C410" s="1429"/>
      <c r="D410" s="1429"/>
      <c r="E410" s="1429"/>
      <c r="F410" s="2486"/>
      <c r="G410" s="1254">
        <v>178.84211493780003</v>
      </c>
      <c r="H410" s="1864">
        <v>180.30803391270004</v>
      </c>
      <c r="I410" s="1864">
        <v>176.72467641850002</v>
      </c>
      <c r="J410" s="2039">
        <v>114.66743981440001</v>
      </c>
      <c r="K410" s="507">
        <v>95.36617331155</v>
      </c>
    </row>
    <row r="411" spans="1:16384" s="72" customFormat="1" ht="7.5" customHeight="1">
      <c r="A411" s="298"/>
      <c r="B411" s="76"/>
      <c r="C411" s="77"/>
      <c r="D411" s="77"/>
      <c r="E411" s="77"/>
      <c r="F411" s="77"/>
      <c r="G411" s="77"/>
    </row>
    <row r="412" spans="1:16384" s="296" customFormat="1" ht="12.75" customHeight="1">
      <c r="A412" s="2531" t="s">
        <v>1795</v>
      </c>
      <c r="B412" s="2531"/>
      <c r="C412" s="2531"/>
      <c r="D412" s="2531"/>
      <c r="E412" s="2531"/>
      <c r="F412" s="2531"/>
      <c r="G412" s="2531"/>
      <c r="H412" s="2531"/>
      <c r="I412" s="2531"/>
      <c r="J412" s="2531"/>
      <c r="K412" s="2531"/>
    </row>
    <row r="413" spans="1:16384" s="296" customFormat="1" ht="12.75" customHeight="1">
      <c r="A413" s="2531" t="s">
        <v>1920</v>
      </c>
      <c r="B413" s="2531"/>
      <c r="C413" s="2531"/>
      <c r="D413" s="2531"/>
      <c r="E413" s="2531"/>
      <c r="F413" s="2531"/>
      <c r="G413" s="2531"/>
      <c r="H413" s="2531"/>
      <c r="I413" s="2531"/>
      <c r="J413" s="2531"/>
      <c r="K413" s="2531"/>
    </row>
    <row r="414" spans="1:16384" s="296" customFormat="1" ht="4.5" customHeight="1">
      <c r="A414" s="2487"/>
      <c r="B414" s="2487"/>
      <c r="C414" s="2487"/>
      <c r="D414" s="2487"/>
      <c r="E414" s="2487"/>
      <c r="F414" s="2487"/>
      <c r="G414" s="2487"/>
      <c r="H414" s="2487"/>
      <c r="I414" s="2487"/>
      <c r="J414" s="2487"/>
      <c r="K414" s="2487"/>
      <c r="L414" s="2487"/>
      <c r="M414" s="2487"/>
      <c r="N414" s="2487"/>
      <c r="O414" s="2487"/>
      <c r="P414" s="2487"/>
      <c r="Q414" s="2487"/>
      <c r="R414" s="2487"/>
      <c r="S414" s="2487"/>
      <c r="T414" s="2487"/>
      <c r="U414" s="2487"/>
      <c r="V414" s="2487"/>
      <c r="W414" s="2487"/>
      <c r="X414" s="2487"/>
      <c r="Y414" s="2487"/>
      <c r="Z414" s="2487"/>
      <c r="AA414" s="2487"/>
      <c r="AB414" s="2487"/>
      <c r="AC414" s="2487"/>
      <c r="AD414" s="2487"/>
      <c r="AE414" s="2487"/>
      <c r="AF414" s="2487"/>
      <c r="AG414" s="2487"/>
      <c r="AH414" s="2487"/>
      <c r="AI414" s="2487"/>
      <c r="AJ414" s="2487"/>
      <c r="AK414" s="2487"/>
      <c r="AL414" s="2487"/>
      <c r="AM414" s="2487"/>
      <c r="AN414" s="2487"/>
      <c r="AO414" s="2487"/>
      <c r="AP414" s="2487"/>
      <c r="AQ414" s="2487"/>
      <c r="AR414" s="2487"/>
      <c r="AS414" s="2487"/>
      <c r="AT414" s="2487"/>
      <c r="AU414" s="2487"/>
      <c r="AV414" s="2487"/>
      <c r="AW414" s="2487"/>
      <c r="AX414" s="2487"/>
      <c r="AY414" s="2487"/>
      <c r="AZ414" s="2487"/>
      <c r="BA414" s="2487"/>
      <c r="BB414" s="2487"/>
      <c r="BC414" s="2487"/>
      <c r="BD414" s="2487"/>
      <c r="BE414" s="2487"/>
      <c r="BF414" s="2487"/>
      <c r="BG414" s="2487"/>
      <c r="BH414" s="2487"/>
      <c r="BI414" s="2487"/>
      <c r="BJ414" s="2487"/>
      <c r="BK414" s="2487"/>
      <c r="BL414" s="2487"/>
      <c r="BM414" s="2487"/>
      <c r="BN414" s="2487"/>
      <c r="BO414" s="2487"/>
      <c r="BP414" s="2487"/>
      <c r="BQ414" s="2487"/>
      <c r="BR414" s="2487"/>
      <c r="BS414" s="2487"/>
      <c r="BT414" s="2487"/>
      <c r="BU414" s="2487"/>
      <c r="BV414" s="2487"/>
      <c r="BW414" s="2487"/>
      <c r="BX414" s="2487"/>
      <c r="BY414" s="2487"/>
      <c r="BZ414" s="2487"/>
      <c r="CA414" s="2487"/>
      <c r="CB414" s="2487"/>
      <c r="CC414" s="2487"/>
      <c r="CD414" s="2487"/>
      <c r="CE414" s="2487"/>
      <c r="CF414" s="2487"/>
      <c r="CG414" s="2487"/>
      <c r="CH414" s="2487"/>
      <c r="CI414" s="2487"/>
      <c r="CJ414" s="2487"/>
      <c r="CK414" s="2487"/>
      <c r="CL414" s="2487"/>
      <c r="CM414" s="2487"/>
      <c r="CN414" s="2487"/>
      <c r="CO414" s="2487"/>
      <c r="CP414" s="2487"/>
      <c r="CQ414" s="2487"/>
      <c r="CR414" s="2487"/>
      <c r="CS414" s="2487"/>
      <c r="CT414" s="2487"/>
      <c r="CU414" s="2487"/>
      <c r="CV414" s="2487"/>
      <c r="CW414" s="2487"/>
      <c r="CX414" s="2487"/>
      <c r="CY414" s="2487"/>
      <c r="CZ414" s="2487"/>
      <c r="DA414" s="2487"/>
      <c r="DB414" s="2487"/>
      <c r="DC414" s="2487"/>
      <c r="DD414" s="2487"/>
      <c r="DE414" s="2487"/>
      <c r="DF414" s="2487"/>
      <c r="DG414" s="2487"/>
      <c r="DH414" s="2487"/>
      <c r="DI414" s="2487"/>
      <c r="DJ414" s="2487"/>
      <c r="DK414" s="2487"/>
      <c r="DL414" s="2487"/>
      <c r="DM414" s="2487"/>
      <c r="DN414" s="2487"/>
      <c r="DO414" s="2487"/>
      <c r="DP414" s="2487"/>
      <c r="DQ414" s="2487"/>
      <c r="DR414" s="2487"/>
      <c r="DS414" s="2487"/>
      <c r="DT414" s="2487"/>
      <c r="DU414" s="2487"/>
      <c r="DV414" s="2487"/>
      <c r="DW414" s="2487"/>
      <c r="DX414" s="2487"/>
      <c r="DY414" s="2487"/>
      <c r="DZ414" s="2487"/>
      <c r="EA414" s="2487"/>
      <c r="EB414" s="2487"/>
      <c r="EC414" s="2487"/>
      <c r="ED414" s="2487"/>
      <c r="EE414" s="2487"/>
      <c r="EF414" s="2487"/>
      <c r="EG414" s="2487"/>
      <c r="EH414" s="2487"/>
      <c r="EI414" s="2487"/>
      <c r="EJ414" s="2487"/>
      <c r="EK414" s="2487"/>
      <c r="EL414" s="2487"/>
      <c r="EM414" s="2487"/>
      <c r="EN414" s="2487"/>
      <c r="EO414" s="2487"/>
      <c r="EP414" s="2487"/>
      <c r="EQ414" s="2487"/>
      <c r="ER414" s="2487"/>
      <c r="ES414" s="2487"/>
      <c r="ET414" s="2487"/>
      <c r="EU414" s="2487"/>
      <c r="EV414" s="2487"/>
      <c r="EW414" s="2487"/>
      <c r="EX414" s="2487"/>
      <c r="EY414" s="2487"/>
      <c r="EZ414" s="2487"/>
      <c r="FA414" s="2487"/>
      <c r="FB414" s="2487"/>
      <c r="FC414" s="2487"/>
      <c r="FD414" s="2487"/>
      <c r="FE414" s="2487"/>
      <c r="FF414" s="2487"/>
      <c r="FG414" s="2487"/>
      <c r="FH414" s="2487"/>
      <c r="FI414" s="2487"/>
      <c r="FJ414" s="2487"/>
      <c r="FK414" s="2487"/>
      <c r="FL414" s="2487"/>
      <c r="FM414" s="2487"/>
      <c r="FN414" s="2487"/>
      <c r="FO414" s="2487"/>
      <c r="FP414" s="2487"/>
      <c r="FQ414" s="2487"/>
      <c r="FR414" s="2487"/>
      <c r="FS414" s="2487"/>
      <c r="FT414" s="2487"/>
      <c r="FU414" s="2487"/>
      <c r="FV414" s="2487"/>
      <c r="FW414" s="2487"/>
      <c r="FX414" s="2487"/>
      <c r="FY414" s="2487"/>
      <c r="FZ414" s="2487"/>
      <c r="GA414" s="2487"/>
      <c r="GB414" s="2487"/>
      <c r="GC414" s="2487"/>
      <c r="GD414" s="2487"/>
      <c r="GE414" s="2487"/>
      <c r="GF414" s="2487"/>
      <c r="GG414" s="2487"/>
      <c r="GH414" s="2487"/>
      <c r="GI414" s="2487"/>
      <c r="GJ414" s="2487"/>
      <c r="GK414" s="2487"/>
      <c r="GL414" s="2487"/>
      <c r="GM414" s="2487"/>
      <c r="GN414" s="2487"/>
      <c r="GO414" s="2487"/>
      <c r="GP414" s="2487"/>
      <c r="GQ414" s="2487"/>
      <c r="GR414" s="2487"/>
      <c r="GS414" s="2487"/>
      <c r="GT414" s="2487"/>
      <c r="GU414" s="2487"/>
      <c r="GV414" s="2487"/>
      <c r="GW414" s="2487"/>
      <c r="GX414" s="2487"/>
      <c r="GY414" s="2487"/>
      <c r="GZ414" s="2487"/>
      <c r="HA414" s="2487"/>
      <c r="HB414" s="2487"/>
      <c r="HC414" s="2487"/>
      <c r="HD414" s="2487"/>
      <c r="HE414" s="2487"/>
      <c r="HF414" s="2487"/>
      <c r="HG414" s="2487"/>
      <c r="HH414" s="2487"/>
      <c r="HI414" s="2487"/>
      <c r="HJ414" s="2487"/>
      <c r="HK414" s="2487"/>
      <c r="HL414" s="2487"/>
      <c r="HM414" s="2487"/>
      <c r="HN414" s="2487"/>
      <c r="HO414" s="2487"/>
      <c r="HP414" s="2487"/>
      <c r="HQ414" s="2487"/>
      <c r="HR414" s="2487"/>
      <c r="HS414" s="2487"/>
      <c r="HT414" s="2487"/>
      <c r="HU414" s="2487"/>
      <c r="HV414" s="2487"/>
      <c r="HW414" s="2487"/>
      <c r="HX414" s="2487"/>
      <c r="HY414" s="2487"/>
      <c r="HZ414" s="2487"/>
      <c r="IA414" s="2487"/>
      <c r="IB414" s="2487"/>
      <c r="IC414" s="2487"/>
      <c r="ID414" s="2487"/>
      <c r="IE414" s="2487"/>
      <c r="IF414" s="2487"/>
      <c r="IG414" s="2487"/>
      <c r="IH414" s="2487"/>
      <c r="II414" s="2487"/>
      <c r="IJ414" s="2487"/>
      <c r="IK414" s="2487"/>
      <c r="IL414" s="2487"/>
      <c r="IM414" s="2487"/>
      <c r="IN414" s="2487"/>
      <c r="IO414" s="2487"/>
      <c r="IP414" s="2487"/>
      <c r="IQ414" s="2487"/>
      <c r="IR414" s="2487"/>
      <c r="IS414" s="2487"/>
      <c r="IT414" s="2487"/>
      <c r="IU414" s="2487"/>
      <c r="IV414" s="2487"/>
      <c r="IW414" s="2487"/>
      <c r="IX414" s="2487"/>
      <c r="IY414" s="2487"/>
      <c r="IZ414" s="2487"/>
      <c r="JA414" s="2487"/>
      <c r="JB414" s="2487"/>
      <c r="JC414" s="2487"/>
      <c r="JD414" s="2487"/>
      <c r="JE414" s="2487"/>
      <c r="JF414" s="2487"/>
      <c r="JG414" s="2487"/>
      <c r="JH414" s="2487"/>
      <c r="JI414" s="2487"/>
      <c r="JJ414" s="2487"/>
      <c r="JK414" s="2487"/>
      <c r="JL414" s="2487"/>
      <c r="JM414" s="2487"/>
      <c r="JN414" s="2487"/>
      <c r="JO414" s="2487"/>
      <c r="JP414" s="2487"/>
      <c r="JQ414" s="2487"/>
      <c r="JR414" s="2487"/>
      <c r="JS414" s="2487"/>
      <c r="JT414" s="2487"/>
      <c r="JU414" s="2487"/>
      <c r="JV414" s="2487"/>
      <c r="JW414" s="2487"/>
      <c r="JX414" s="2487"/>
      <c r="JY414" s="2487"/>
      <c r="JZ414" s="2487"/>
      <c r="KA414" s="2487"/>
      <c r="KB414" s="2487"/>
      <c r="KC414" s="2487"/>
      <c r="KD414" s="2487"/>
      <c r="KE414" s="2487"/>
      <c r="KF414" s="2487"/>
      <c r="KG414" s="2487"/>
      <c r="KH414" s="2487"/>
      <c r="KI414" s="2487"/>
      <c r="KJ414" s="2487"/>
      <c r="KK414" s="2487"/>
      <c r="KL414" s="2487"/>
      <c r="KM414" s="2487"/>
      <c r="KN414" s="2487"/>
      <c r="KO414" s="2487"/>
      <c r="KP414" s="2487"/>
      <c r="KQ414" s="2487"/>
      <c r="KR414" s="2487"/>
      <c r="KS414" s="2487"/>
      <c r="KT414" s="2487"/>
      <c r="KU414" s="2487"/>
      <c r="KV414" s="2487"/>
      <c r="KW414" s="2487"/>
      <c r="KX414" s="2487"/>
      <c r="KY414" s="2487"/>
      <c r="KZ414" s="2487"/>
      <c r="LA414" s="2487"/>
      <c r="LB414" s="2487"/>
      <c r="LC414" s="2487"/>
      <c r="LD414" s="2487"/>
      <c r="LE414" s="2487"/>
      <c r="LF414" s="2487"/>
      <c r="LG414" s="2487"/>
      <c r="LH414" s="2487"/>
      <c r="LI414" s="2487"/>
      <c r="LJ414" s="2487"/>
      <c r="LK414" s="2487"/>
      <c r="LL414" s="2487"/>
      <c r="LM414" s="2487"/>
      <c r="LN414" s="2487"/>
      <c r="LO414" s="2487"/>
      <c r="LP414" s="2487"/>
      <c r="LQ414" s="2487"/>
      <c r="LR414" s="2487"/>
      <c r="LS414" s="2487"/>
      <c r="LT414" s="2487"/>
      <c r="LU414" s="2487"/>
      <c r="LV414" s="2487"/>
      <c r="LW414" s="2487"/>
      <c r="LX414" s="2487"/>
      <c r="LY414" s="2487"/>
      <c r="LZ414" s="2487"/>
      <c r="MA414" s="2487"/>
      <c r="MB414" s="2487"/>
      <c r="MC414" s="2487"/>
      <c r="MD414" s="2487"/>
      <c r="ME414" s="2487"/>
      <c r="MF414" s="2487"/>
      <c r="MG414" s="2487"/>
      <c r="MH414" s="2487"/>
      <c r="MI414" s="2487"/>
      <c r="MJ414" s="2487"/>
      <c r="MK414" s="2487"/>
      <c r="ML414" s="2487"/>
      <c r="MM414" s="2487"/>
      <c r="MN414" s="2487"/>
      <c r="MO414" s="2487"/>
      <c r="MP414" s="2487"/>
      <c r="MQ414" s="2487"/>
      <c r="MR414" s="2487"/>
      <c r="MS414" s="2487"/>
      <c r="MT414" s="2487"/>
      <c r="MU414" s="2487"/>
      <c r="MV414" s="2487"/>
      <c r="MW414" s="2487"/>
      <c r="MX414" s="2487"/>
      <c r="MY414" s="2487"/>
      <c r="MZ414" s="2487"/>
      <c r="NA414" s="2487"/>
      <c r="NB414" s="2487"/>
      <c r="NC414" s="2487"/>
      <c r="ND414" s="2487"/>
      <c r="NE414" s="2487"/>
      <c r="NF414" s="2487"/>
      <c r="NG414" s="2487"/>
      <c r="NH414" s="2487"/>
      <c r="NI414" s="2487"/>
      <c r="NJ414" s="2487"/>
      <c r="NK414" s="2487"/>
      <c r="NL414" s="2487"/>
      <c r="NM414" s="2487"/>
      <c r="NN414" s="2487"/>
      <c r="NO414" s="2487"/>
      <c r="NP414" s="2487"/>
      <c r="NQ414" s="2487"/>
      <c r="NR414" s="2487"/>
      <c r="NS414" s="2487"/>
      <c r="NT414" s="2487"/>
      <c r="NU414" s="2487"/>
      <c r="NV414" s="2487"/>
      <c r="NW414" s="2487"/>
      <c r="NX414" s="2487"/>
      <c r="NY414" s="2487"/>
      <c r="NZ414" s="2487"/>
      <c r="OA414" s="2487"/>
      <c r="OB414" s="2487"/>
      <c r="OC414" s="2487"/>
      <c r="OD414" s="2487"/>
      <c r="OE414" s="2487"/>
      <c r="OF414" s="2487"/>
      <c r="OG414" s="2487"/>
      <c r="OH414" s="2487"/>
      <c r="OI414" s="2487"/>
      <c r="OJ414" s="2487"/>
      <c r="OK414" s="2487"/>
      <c r="OL414" s="2487"/>
      <c r="OM414" s="2487"/>
      <c r="ON414" s="2487"/>
      <c r="OO414" s="2487"/>
      <c r="OP414" s="2487"/>
      <c r="OQ414" s="2487"/>
      <c r="OR414" s="2487"/>
      <c r="OS414" s="2487"/>
      <c r="OT414" s="2487"/>
      <c r="OU414" s="2487"/>
      <c r="OV414" s="2487"/>
      <c r="OW414" s="2487"/>
      <c r="OX414" s="2487"/>
      <c r="OY414" s="2487"/>
      <c r="OZ414" s="2487"/>
      <c r="PA414" s="2487"/>
      <c r="PB414" s="2487"/>
      <c r="PC414" s="2487"/>
      <c r="PD414" s="2487"/>
      <c r="PE414" s="2487"/>
      <c r="PF414" s="2487"/>
      <c r="PG414" s="2487"/>
      <c r="PH414" s="2487"/>
      <c r="PI414" s="2487"/>
      <c r="PJ414" s="2487"/>
      <c r="PK414" s="2487"/>
      <c r="PL414" s="2487"/>
      <c r="PM414" s="2487"/>
      <c r="PN414" s="2487"/>
      <c r="PO414" s="2487"/>
      <c r="PP414" s="2487"/>
      <c r="PQ414" s="2487"/>
      <c r="PR414" s="2487"/>
      <c r="PS414" s="2487"/>
      <c r="PT414" s="2487"/>
      <c r="PU414" s="2487"/>
      <c r="PV414" s="2487"/>
      <c r="PW414" s="2487"/>
      <c r="PX414" s="2487"/>
      <c r="PY414" s="2487"/>
      <c r="PZ414" s="2487"/>
      <c r="QA414" s="2487"/>
      <c r="QB414" s="2487"/>
      <c r="QC414" s="2487"/>
      <c r="QD414" s="2487"/>
      <c r="QE414" s="2487"/>
      <c r="QF414" s="2487"/>
      <c r="QG414" s="2487"/>
      <c r="QH414" s="2487"/>
      <c r="QI414" s="2487"/>
      <c r="QJ414" s="2487"/>
      <c r="QK414" s="2487"/>
      <c r="QL414" s="2487"/>
      <c r="QM414" s="2487"/>
      <c r="QN414" s="2487"/>
      <c r="QO414" s="2487"/>
      <c r="QP414" s="2487"/>
      <c r="QQ414" s="2487"/>
      <c r="QR414" s="2487"/>
      <c r="QS414" s="2487"/>
      <c r="QT414" s="2487"/>
      <c r="QU414" s="2487"/>
      <c r="QV414" s="2487"/>
      <c r="QW414" s="2487"/>
      <c r="QX414" s="2487"/>
      <c r="QY414" s="2487"/>
      <c r="QZ414" s="2487"/>
      <c r="RA414" s="2487"/>
      <c r="RB414" s="2487"/>
      <c r="RC414" s="2487"/>
      <c r="RD414" s="2487"/>
      <c r="RE414" s="2487"/>
      <c r="RF414" s="2487"/>
      <c r="RG414" s="2487"/>
      <c r="RH414" s="2487"/>
      <c r="RI414" s="2487"/>
      <c r="RJ414" s="2487"/>
      <c r="RK414" s="2487"/>
      <c r="RL414" s="2487"/>
      <c r="RM414" s="2487"/>
      <c r="RN414" s="2487"/>
      <c r="RO414" s="2487"/>
      <c r="RP414" s="2487"/>
      <c r="RQ414" s="2487"/>
      <c r="RR414" s="2487"/>
      <c r="RS414" s="2487"/>
      <c r="RT414" s="2487"/>
      <c r="RU414" s="2487"/>
      <c r="RV414" s="2487"/>
      <c r="RW414" s="2487"/>
      <c r="RX414" s="2487"/>
      <c r="RY414" s="2487"/>
      <c r="RZ414" s="2487"/>
      <c r="SA414" s="2487"/>
      <c r="SB414" s="2487"/>
      <c r="SC414" s="2487"/>
      <c r="SD414" s="2487"/>
      <c r="SE414" s="2487"/>
      <c r="SF414" s="2487"/>
      <c r="SG414" s="2487"/>
      <c r="SH414" s="2487"/>
      <c r="SI414" s="2487"/>
      <c r="SJ414" s="2487"/>
      <c r="SK414" s="2487"/>
      <c r="SL414" s="2487"/>
      <c r="SM414" s="2487"/>
      <c r="SN414" s="2487"/>
      <c r="SO414" s="2487"/>
      <c r="SP414" s="2487"/>
      <c r="SQ414" s="2487"/>
      <c r="SR414" s="2487"/>
      <c r="SS414" s="2487"/>
      <c r="ST414" s="2487"/>
      <c r="SU414" s="2487"/>
      <c r="SV414" s="2487"/>
      <c r="SW414" s="2487"/>
      <c r="SX414" s="2487"/>
      <c r="SY414" s="2487"/>
      <c r="SZ414" s="2487"/>
      <c r="TA414" s="2487"/>
      <c r="TB414" s="2487"/>
      <c r="TC414" s="2487"/>
      <c r="TD414" s="2487"/>
      <c r="TE414" s="2487"/>
      <c r="TF414" s="2487"/>
      <c r="TG414" s="2487"/>
      <c r="TH414" s="2487"/>
      <c r="TI414" s="2487"/>
      <c r="TJ414" s="2487"/>
      <c r="TK414" s="2487"/>
      <c r="TL414" s="2487"/>
      <c r="TM414" s="2487"/>
      <c r="TN414" s="2487"/>
      <c r="TO414" s="2487"/>
      <c r="TP414" s="2487"/>
      <c r="TQ414" s="2487"/>
      <c r="TR414" s="2487"/>
      <c r="TS414" s="2487"/>
      <c r="TT414" s="2487"/>
      <c r="TU414" s="2487"/>
      <c r="TV414" s="2487"/>
      <c r="TW414" s="2487"/>
      <c r="TX414" s="2487"/>
      <c r="TY414" s="2487"/>
      <c r="TZ414" s="2487"/>
      <c r="UA414" s="2487"/>
      <c r="UB414" s="2487"/>
      <c r="UC414" s="2487"/>
      <c r="UD414" s="2487"/>
      <c r="UE414" s="2487"/>
      <c r="UF414" s="2487"/>
      <c r="UG414" s="2487"/>
      <c r="UH414" s="2487"/>
      <c r="UI414" s="2487"/>
      <c r="UJ414" s="2487"/>
      <c r="UK414" s="2487"/>
      <c r="UL414" s="2487"/>
      <c r="UM414" s="2487"/>
      <c r="UN414" s="2487"/>
      <c r="UO414" s="2487"/>
      <c r="UP414" s="2487"/>
      <c r="UQ414" s="2487"/>
      <c r="UR414" s="2487"/>
      <c r="US414" s="2487"/>
      <c r="UT414" s="2487"/>
      <c r="UU414" s="2487"/>
      <c r="UV414" s="2487"/>
      <c r="UW414" s="2487"/>
      <c r="UX414" s="2487"/>
      <c r="UY414" s="2487"/>
      <c r="UZ414" s="2487"/>
      <c r="VA414" s="2487"/>
      <c r="VB414" s="2487"/>
      <c r="VC414" s="2487"/>
      <c r="VD414" s="2487"/>
      <c r="VE414" s="2487"/>
      <c r="VF414" s="2487"/>
      <c r="VG414" s="2487"/>
      <c r="VH414" s="2487"/>
      <c r="VI414" s="2487"/>
      <c r="VJ414" s="2487"/>
      <c r="VK414" s="2487"/>
      <c r="VL414" s="2487"/>
      <c r="VM414" s="2487"/>
      <c r="VN414" s="2487"/>
      <c r="VO414" s="2487"/>
      <c r="VP414" s="2487"/>
      <c r="VQ414" s="2487"/>
      <c r="VR414" s="2487"/>
      <c r="VS414" s="2487"/>
      <c r="VT414" s="2487"/>
      <c r="VU414" s="2487"/>
      <c r="VV414" s="2487"/>
      <c r="VW414" s="2487"/>
      <c r="VX414" s="2487"/>
      <c r="VY414" s="2487"/>
      <c r="VZ414" s="2487"/>
      <c r="WA414" s="2487"/>
      <c r="WB414" s="2487"/>
      <c r="WC414" s="2487"/>
      <c r="WD414" s="2487"/>
      <c r="WE414" s="2487"/>
      <c r="WF414" s="2487"/>
      <c r="WG414" s="2487"/>
      <c r="WH414" s="2487"/>
      <c r="WI414" s="2487"/>
      <c r="WJ414" s="2487"/>
      <c r="WK414" s="2487"/>
      <c r="WL414" s="2487"/>
      <c r="WM414" s="2487"/>
      <c r="WN414" s="2487"/>
      <c r="WO414" s="2487"/>
      <c r="WP414" s="2487"/>
      <c r="WQ414" s="2487"/>
      <c r="WR414" s="2487"/>
      <c r="WS414" s="2487"/>
      <c r="WT414" s="2487"/>
      <c r="WU414" s="2487"/>
      <c r="WV414" s="2487"/>
      <c r="WW414" s="2487"/>
      <c r="WX414" s="2487"/>
      <c r="WY414" s="2487"/>
      <c r="WZ414" s="2487"/>
      <c r="XA414" s="2487"/>
      <c r="XB414" s="2487"/>
      <c r="XC414" s="2487"/>
      <c r="XD414" s="2487"/>
      <c r="XE414" s="2487"/>
      <c r="XF414" s="2487"/>
      <c r="XG414" s="2487"/>
      <c r="XH414" s="2487"/>
      <c r="XI414" s="2487"/>
      <c r="XJ414" s="2487"/>
      <c r="XK414" s="2487"/>
      <c r="XL414" s="2487"/>
      <c r="XM414" s="2487"/>
      <c r="XN414" s="2487"/>
      <c r="XO414" s="2487"/>
      <c r="XP414" s="2487"/>
      <c r="XQ414" s="2487"/>
      <c r="XR414" s="2487"/>
      <c r="XS414" s="2487"/>
      <c r="XT414" s="2487"/>
      <c r="XU414" s="2487"/>
      <c r="XV414" s="2487"/>
      <c r="XW414" s="2487"/>
      <c r="XX414" s="2487"/>
      <c r="XY414" s="2487"/>
      <c r="XZ414" s="2487"/>
      <c r="YA414" s="2487"/>
      <c r="YB414" s="2487"/>
      <c r="YC414" s="2487"/>
      <c r="YD414" s="2487"/>
      <c r="YE414" s="2487"/>
      <c r="YF414" s="2487"/>
      <c r="YG414" s="2487"/>
      <c r="YH414" s="2487"/>
      <c r="YI414" s="2487"/>
      <c r="YJ414" s="2487"/>
      <c r="YK414" s="2487"/>
      <c r="YL414" s="2487"/>
      <c r="YM414" s="2487"/>
      <c r="YN414" s="2487"/>
      <c r="YO414" s="2487"/>
      <c r="YP414" s="2487"/>
      <c r="YQ414" s="2487"/>
      <c r="YR414" s="2487"/>
      <c r="YS414" s="2487"/>
      <c r="YT414" s="2487"/>
      <c r="YU414" s="2487"/>
      <c r="YV414" s="2487"/>
      <c r="YW414" s="2487"/>
      <c r="YX414" s="2487"/>
      <c r="YY414" s="2487"/>
      <c r="YZ414" s="2487"/>
      <c r="ZA414" s="2487"/>
      <c r="ZB414" s="2487"/>
      <c r="ZC414" s="2487"/>
      <c r="ZD414" s="2487"/>
      <c r="ZE414" s="2487"/>
      <c r="ZF414" s="2487"/>
      <c r="ZG414" s="2487"/>
      <c r="ZH414" s="2487"/>
      <c r="ZI414" s="2487"/>
      <c r="ZJ414" s="2487"/>
      <c r="ZK414" s="2487"/>
      <c r="ZL414" s="2487"/>
      <c r="ZM414" s="2487"/>
      <c r="ZN414" s="2487"/>
      <c r="ZO414" s="2487"/>
      <c r="ZP414" s="2487"/>
      <c r="ZQ414" s="2487"/>
      <c r="ZR414" s="2487"/>
      <c r="ZS414" s="2487"/>
      <c r="ZT414" s="2487"/>
      <c r="ZU414" s="2487"/>
      <c r="ZV414" s="2487"/>
      <c r="ZW414" s="2487"/>
      <c r="ZX414" s="2487"/>
      <c r="ZY414" s="2487"/>
      <c r="ZZ414" s="2487"/>
      <c r="AAA414" s="2487"/>
      <c r="AAB414" s="2487"/>
      <c r="AAC414" s="2487"/>
      <c r="AAD414" s="2487"/>
      <c r="AAE414" s="2487"/>
      <c r="AAF414" s="2487"/>
      <c r="AAG414" s="2487"/>
      <c r="AAH414" s="2487"/>
      <c r="AAI414" s="2487"/>
      <c r="AAJ414" s="2487"/>
      <c r="AAK414" s="2487"/>
      <c r="AAL414" s="2487"/>
      <c r="AAM414" s="2487"/>
      <c r="AAN414" s="2487"/>
      <c r="AAO414" s="2487"/>
      <c r="AAP414" s="2487"/>
      <c r="AAQ414" s="2487"/>
      <c r="AAR414" s="2487"/>
      <c r="AAS414" s="2487"/>
      <c r="AAT414" s="2487"/>
      <c r="AAU414" s="2487"/>
      <c r="AAV414" s="2487"/>
      <c r="AAW414" s="2487"/>
      <c r="AAX414" s="2487"/>
      <c r="AAY414" s="2487"/>
      <c r="AAZ414" s="2487"/>
      <c r="ABA414" s="2487"/>
      <c r="ABB414" s="2487"/>
      <c r="ABC414" s="2487"/>
      <c r="ABD414" s="2487"/>
      <c r="ABE414" s="2487"/>
      <c r="ABF414" s="2487"/>
      <c r="ABG414" s="2487"/>
      <c r="ABH414" s="2487"/>
      <c r="ABI414" s="2487"/>
      <c r="ABJ414" s="2487"/>
      <c r="ABK414" s="2487"/>
      <c r="ABL414" s="2487"/>
      <c r="ABM414" s="2487"/>
      <c r="ABN414" s="2487"/>
      <c r="ABO414" s="2487"/>
      <c r="ABP414" s="2487"/>
      <c r="ABQ414" s="2487"/>
      <c r="ABR414" s="2487"/>
      <c r="ABS414" s="2487"/>
      <c r="ABT414" s="2487"/>
      <c r="ABU414" s="2487"/>
      <c r="ABV414" s="2487"/>
      <c r="ABW414" s="2487"/>
      <c r="ABX414" s="2487"/>
      <c r="ABY414" s="2487"/>
      <c r="ABZ414" s="2487"/>
      <c r="ACA414" s="2487"/>
      <c r="ACB414" s="2487"/>
      <c r="ACC414" s="2487"/>
      <c r="ACD414" s="2487"/>
      <c r="ACE414" s="2487"/>
      <c r="ACF414" s="2487"/>
      <c r="ACG414" s="2487"/>
      <c r="ACH414" s="2487"/>
      <c r="ACI414" s="2487"/>
      <c r="ACJ414" s="2487"/>
      <c r="ACK414" s="2487"/>
      <c r="ACL414" s="2487"/>
      <c r="ACM414" s="2487"/>
      <c r="ACN414" s="2487"/>
      <c r="ACO414" s="2487"/>
      <c r="ACP414" s="2487"/>
      <c r="ACQ414" s="2487"/>
      <c r="ACR414" s="2487"/>
      <c r="ACS414" s="2487"/>
      <c r="ACT414" s="2487"/>
      <c r="ACU414" s="2487"/>
      <c r="ACV414" s="2487"/>
      <c r="ACW414" s="2487"/>
      <c r="ACX414" s="2487"/>
      <c r="ACY414" s="2487"/>
      <c r="ACZ414" s="2487"/>
      <c r="ADA414" s="2487"/>
      <c r="ADB414" s="2487"/>
      <c r="ADC414" s="2487"/>
      <c r="ADD414" s="2487"/>
      <c r="ADE414" s="2487"/>
      <c r="ADF414" s="2487"/>
      <c r="ADG414" s="2487"/>
      <c r="ADH414" s="2487"/>
      <c r="ADI414" s="2487"/>
      <c r="ADJ414" s="2487"/>
      <c r="ADK414" s="2487"/>
      <c r="ADL414" s="2487"/>
      <c r="ADM414" s="2487"/>
      <c r="ADN414" s="2487"/>
      <c r="ADO414" s="2487"/>
      <c r="ADP414" s="2487"/>
      <c r="ADQ414" s="2487"/>
      <c r="ADR414" s="2487"/>
      <c r="ADS414" s="2487"/>
      <c r="ADT414" s="2487"/>
      <c r="ADU414" s="2487"/>
      <c r="ADV414" s="2487"/>
      <c r="ADW414" s="2487"/>
      <c r="ADX414" s="2487"/>
      <c r="ADY414" s="2487"/>
      <c r="ADZ414" s="2487"/>
      <c r="AEA414" s="2487"/>
      <c r="AEB414" s="2487"/>
      <c r="AEC414" s="2487"/>
      <c r="AED414" s="2487"/>
      <c r="AEE414" s="2487"/>
      <c r="AEF414" s="2487"/>
      <c r="AEG414" s="2487"/>
      <c r="AEH414" s="2487"/>
      <c r="AEI414" s="2487"/>
      <c r="AEJ414" s="2487"/>
      <c r="AEK414" s="2487"/>
      <c r="AEL414" s="2487"/>
      <c r="AEM414" s="2487"/>
      <c r="AEN414" s="2487"/>
      <c r="AEO414" s="2487"/>
      <c r="AEP414" s="2487"/>
      <c r="AEQ414" s="2487"/>
      <c r="AER414" s="2487"/>
      <c r="AES414" s="2487"/>
      <c r="AET414" s="2487"/>
      <c r="AEU414" s="2487"/>
      <c r="AEV414" s="2487"/>
      <c r="AEW414" s="2487"/>
      <c r="AEX414" s="2487"/>
      <c r="AEY414" s="2487"/>
      <c r="AEZ414" s="2487"/>
      <c r="AFA414" s="2487"/>
      <c r="AFB414" s="2487"/>
      <c r="AFC414" s="2487"/>
      <c r="AFD414" s="2487"/>
      <c r="AFE414" s="2487"/>
      <c r="AFF414" s="2487"/>
      <c r="AFG414" s="2487"/>
      <c r="AFH414" s="2487"/>
      <c r="AFI414" s="2487"/>
      <c r="AFJ414" s="2487"/>
      <c r="AFK414" s="2487"/>
      <c r="AFL414" s="2487"/>
      <c r="AFM414" s="2487"/>
      <c r="AFN414" s="2487"/>
      <c r="AFO414" s="2487"/>
      <c r="AFP414" s="2487"/>
      <c r="AFQ414" s="2487"/>
      <c r="AFR414" s="2487"/>
      <c r="AFS414" s="2487"/>
      <c r="AFT414" s="2487"/>
      <c r="AFU414" s="2487"/>
      <c r="AFV414" s="2487"/>
      <c r="AFW414" s="2487"/>
      <c r="AFX414" s="2487"/>
      <c r="AFY414" s="2487"/>
      <c r="AFZ414" s="2487"/>
      <c r="AGA414" s="2487"/>
      <c r="AGB414" s="2487"/>
      <c r="AGC414" s="2487"/>
      <c r="AGD414" s="2487"/>
      <c r="AGE414" s="2487"/>
      <c r="AGF414" s="2487"/>
      <c r="AGG414" s="2487"/>
      <c r="AGH414" s="2487"/>
      <c r="AGI414" s="2487"/>
      <c r="AGJ414" s="2487"/>
      <c r="AGK414" s="2487"/>
      <c r="AGL414" s="2487"/>
      <c r="AGM414" s="2487"/>
      <c r="AGN414" s="2487"/>
      <c r="AGO414" s="2487"/>
      <c r="AGP414" s="2487"/>
      <c r="AGQ414" s="2487"/>
      <c r="AGR414" s="2487"/>
      <c r="AGS414" s="2487"/>
      <c r="AGT414" s="2487"/>
      <c r="AGU414" s="2487"/>
      <c r="AGV414" s="2487"/>
      <c r="AGW414" s="2487"/>
      <c r="AGX414" s="2487"/>
      <c r="AGY414" s="2487"/>
      <c r="AGZ414" s="2487"/>
      <c r="AHA414" s="2487"/>
      <c r="AHB414" s="2487"/>
      <c r="AHC414" s="2487"/>
      <c r="AHD414" s="2487"/>
      <c r="AHE414" s="2487"/>
      <c r="AHF414" s="2487"/>
      <c r="AHG414" s="2487"/>
      <c r="AHH414" s="2487"/>
      <c r="AHI414" s="2487"/>
      <c r="AHJ414" s="2487"/>
      <c r="AHK414" s="2487"/>
      <c r="AHL414" s="2487"/>
      <c r="AHM414" s="2487"/>
      <c r="AHN414" s="2487"/>
      <c r="AHO414" s="2487"/>
      <c r="AHP414" s="2487"/>
      <c r="AHQ414" s="2487"/>
      <c r="AHR414" s="2487"/>
      <c r="AHS414" s="2487"/>
      <c r="AHT414" s="2487"/>
      <c r="AHU414" s="2487"/>
      <c r="AHV414" s="2487"/>
      <c r="AHW414" s="2487"/>
      <c r="AHX414" s="2487"/>
      <c r="AHY414" s="2487"/>
      <c r="AHZ414" s="2487"/>
      <c r="AIA414" s="2487"/>
      <c r="AIB414" s="2487"/>
      <c r="AIC414" s="2487"/>
      <c r="AID414" s="2487"/>
      <c r="AIE414" s="2487"/>
      <c r="AIF414" s="2487"/>
      <c r="AIG414" s="2487"/>
      <c r="AIH414" s="2487"/>
      <c r="AII414" s="2487"/>
      <c r="AIJ414" s="2487"/>
      <c r="AIK414" s="2487"/>
      <c r="AIL414" s="2487"/>
      <c r="AIM414" s="2487"/>
      <c r="AIN414" s="2487"/>
      <c r="AIO414" s="2487"/>
      <c r="AIP414" s="2487"/>
      <c r="AIQ414" s="2487"/>
      <c r="AIR414" s="2487"/>
      <c r="AIS414" s="2487"/>
      <c r="AIT414" s="2487"/>
      <c r="AIU414" s="2487"/>
      <c r="AIV414" s="2487"/>
      <c r="AIW414" s="2487"/>
      <c r="AIX414" s="2487"/>
      <c r="AIY414" s="2487"/>
      <c r="AIZ414" s="2487"/>
      <c r="AJA414" s="2487"/>
      <c r="AJB414" s="2487"/>
      <c r="AJC414" s="2487"/>
      <c r="AJD414" s="2487"/>
      <c r="AJE414" s="2487"/>
      <c r="AJF414" s="2487"/>
      <c r="AJG414" s="2487"/>
      <c r="AJH414" s="2487"/>
      <c r="AJI414" s="2487"/>
      <c r="AJJ414" s="2487"/>
      <c r="AJK414" s="2487"/>
      <c r="AJL414" s="2487"/>
      <c r="AJM414" s="2487"/>
      <c r="AJN414" s="2487"/>
      <c r="AJO414" s="2487"/>
      <c r="AJP414" s="2487"/>
      <c r="AJQ414" s="2487"/>
      <c r="AJR414" s="2487"/>
      <c r="AJS414" s="2487"/>
      <c r="AJT414" s="2487"/>
      <c r="AJU414" s="2487"/>
      <c r="AJV414" s="2487"/>
      <c r="AJW414" s="2487"/>
      <c r="AJX414" s="2487"/>
      <c r="AJY414" s="2487"/>
      <c r="AJZ414" s="2487"/>
      <c r="AKA414" s="2487"/>
      <c r="AKB414" s="2487"/>
      <c r="AKC414" s="2487"/>
      <c r="AKD414" s="2487"/>
      <c r="AKE414" s="2487"/>
      <c r="AKF414" s="2487"/>
      <c r="AKG414" s="2487"/>
      <c r="AKH414" s="2487"/>
      <c r="AKI414" s="2487"/>
      <c r="AKJ414" s="2487"/>
      <c r="AKK414" s="2487"/>
      <c r="AKL414" s="2487"/>
      <c r="AKM414" s="2487"/>
      <c r="AKN414" s="2487"/>
      <c r="AKO414" s="2487"/>
      <c r="AKP414" s="2487"/>
      <c r="AKQ414" s="2487"/>
      <c r="AKR414" s="2487"/>
      <c r="AKS414" s="2487"/>
      <c r="AKT414" s="2487"/>
      <c r="AKU414" s="2487"/>
      <c r="AKV414" s="2487"/>
      <c r="AKW414" s="2487"/>
      <c r="AKX414" s="2487"/>
      <c r="AKY414" s="2487"/>
      <c r="AKZ414" s="2487"/>
      <c r="ALA414" s="2487"/>
      <c r="ALB414" s="2487"/>
      <c r="ALC414" s="2487"/>
      <c r="ALD414" s="2487"/>
      <c r="ALE414" s="2487"/>
      <c r="ALF414" s="2487"/>
      <c r="ALG414" s="2487"/>
      <c r="ALH414" s="2487"/>
      <c r="ALI414" s="2487"/>
      <c r="ALJ414" s="2487"/>
      <c r="ALK414" s="2487"/>
      <c r="ALL414" s="2487"/>
      <c r="ALM414" s="2487"/>
      <c r="ALN414" s="2487"/>
      <c r="ALO414" s="2487"/>
      <c r="ALP414" s="2487"/>
      <c r="ALQ414" s="2487"/>
      <c r="ALR414" s="2487"/>
      <c r="ALS414" s="2487"/>
      <c r="ALT414" s="2487"/>
      <c r="ALU414" s="2487"/>
      <c r="ALV414" s="2487"/>
      <c r="ALW414" s="2487"/>
      <c r="ALX414" s="2487"/>
      <c r="ALY414" s="2487"/>
      <c r="ALZ414" s="2487"/>
      <c r="AMA414" s="2487"/>
      <c r="AMB414" s="2487"/>
      <c r="AMC414" s="2487"/>
      <c r="AMD414" s="2487"/>
      <c r="AME414" s="2487"/>
      <c r="AMF414" s="2487"/>
      <c r="AMG414" s="2487"/>
      <c r="AMH414" s="2487"/>
      <c r="AMI414" s="2487"/>
      <c r="AMJ414" s="2487"/>
      <c r="AMK414" s="2487"/>
      <c r="AML414" s="2487"/>
      <c r="AMM414" s="2487"/>
      <c r="AMN414" s="2487"/>
      <c r="AMO414" s="2487"/>
      <c r="AMP414" s="2487"/>
      <c r="AMQ414" s="2487"/>
      <c r="AMR414" s="2487"/>
      <c r="AMS414" s="2487"/>
      <c r="AMT414" s="2487"/>
      <c r="AMU414" s="2487"/>
      <c r="AMV414" s="2487"/>
      <c r="AMW414" s="2487"/>
      <c r="AMX414" s="2487"/>
      <c r="AMY414" s="2487"/>
      <c r="AMZ414" s="2487"/>
      <c r="ANA414" s="2487"/>
      <c r="ANB414" s="2487"/>
      <c r="ANC414" s="2487"/>
      <c r="AND414" s="2487"/>
      <c r="ANE414" s="2487"/>
      <c r="ANF414" s="2487"/>
      <c r="ANG414" s="2487"/>
      <c r="ANH414" s="2487"/>
      <c r="ANI414" s="2487"/>
      <c r="ANJ414" s="2487"/>
      <c r="ANK414" s="2487"/>
      <c r="ANL414" s="2487"/>
      <c r="ANM414" s="2487"/>
      <c r="ANN414" s="2487"/>
      <c r="ANO414" s="2487"/>
      <c r="ANP414" s="2487"/>
      <c r="ANQ414" s="2487"/>
      <c r="ANR414" s="2487"/>
      <c r="ANS414" s="2487"/>
      <c r="ANT414" s="2487"/>
      <c r="ANU414" s="2487"/>
      <c r="ANV414" s="2487"/>
      <c r="ANW414" s="2487"/>
      <c r="ANX414" s="2487"/>
      <c r="ANY414" s="2487"/>
      <c r="ANZ414" s="2487"/>
      <c r="AOA414" s="2487"/>
      <c r="AOB414" s="2487"/>
      <c r="AOC414" s="2487"/>
      <c r="AOD414" s="2487"/>
      <c r="AOE414" s="2487"/>
      <c r="AOF414" s="2487"/>
      <c r="AOG414" s="2487"/>
      <c r="AOH414" s="2487"/>
      <c r="AOI414" s="2487"/>
      <c r="AOJ414" s="2487"/>
      <c r="AOK414" s="2487"/>
      <c r="AOL414" s="2487"/>
      <c r="AOM414" s="2487"/>
      <c r="AON414" s="2487"/>
      <c r="AOO414" s="2487"/>
      <c r="AOP414" s="2487"/>
      <c r="AOQ414" s="2487"/>
      <c r="AOR414" s="2487"/>
      <c r="AOS414" s="2487"/>
      <c r="AOT414" s="2487"/>
      <c r="AOU414" s="2487"/>
      <c r="AOV414" s="2487"/>
      <c r="AOW414" s="2487"/>
      <c r="AOX414" s="2487"/>
      <c r="AOY414" s="2487"/>
      <c r="AOZ414" s="2487"/>
      <c r="APA414" s="2487"/>
      <c r="APB414" s="2487"/>
      <c r="APC414" s="2487"/>
      <c r="APD414" s="2487"/>
      <c r="APE414" s="2487"/>
      <c r="APF414" s="2487"/>
      <c r="APG414" s="2487"/>
      <c r="APH414" s="2487"/>
      <c r="API414" s="2487"/>
      <c r="APJ414" s="2487"/>
      <c r="APK414" s="2487"/>
      <c r="APL414" s="2487"/>
      <c r="APM414" s="2487"/>
      <c r="APN414" s="2487"/>
      <c r="APO414" s="2487"/>
      <c r="APP414" s="2487"/>
      <c r="APQ414" s="2487"/>
      <c r="APR414" s="2487"/>
      <c r="APS414" s="2487"/>
      <c r="APT414" s="2487"/>
      <c r="APU414" s="2487"/>
      <c r="APV414" s="2487"/>
      <c r="APW414" s="2487"/>
      <c r="APX414" s="2487"/>
      <c r="APY414" s="2487"/>
      <c r="APZ414" s="2487"/>
      <c r="AQA414" s="2487"/>
      <c r="AQB414" s="2487"/>
      <c r="AQC414" s="2487"/>
      <c r="AQD414" s="2487"/>
      <c r="AQE414" s="2487"/>
      <c r="AQF414" s="2487"/>
      <c r="AQG414" s="2487"/>
      <c r="AQH414" s="2487"/>
      <c r="AQI414" s="2487"/>
      <c r="AQJ414" s="2487"/>
      <c r="AQK414" s="2487"/>
      <c r="AQL414" s="2487"/>
      <c r="AQM414" s="2487"/>
      <c r="AQN414" s="2487"/>
      <c r="AQO414" s="2487"/>
      <c r="AQP414" s="2487"/>
      <c r="AQQ414" s="2487"/>
      <c r="AQR414" s="2487"/>
      <c r="AQS414" s="2487"/>
      <c r="AQT414" s="2487"/>
      <c r="AQU414" s="2487"/>
      <c r="AQV414" s="2487"/>
      <c r="AQW414" s="2487"/>
      <c r="AQX414" s="2487"/>
      <c r="AQY414" s="2487"/>
      <c r="AQZ414" s="2487"/>
      <c r="ARA414" s="2487"/>
      <c r="ARB414" s="2487"/>
      <c r="ARC414" s="2487"/>
      <c r="ARD414" s="2487"/>
      <c r="ARE414" s="2487"/>
      <c r="ARF414" s="2487"/>
      <c r="ARG414" s="2487"/>
      <c r="ARH414" s="2487"/>
      <c r="ARI414" s="2487"/>
      <c r="ARJ414" s="2487"/>
      <c r="ARK414" s="2487"/>
      <c r="ARL414" s="2487"/>
      <c r="ARM414" s="2487"/>
      <c r="ARN414" s="2487"/>
      <c r="ARO414" s="2487"/>
      <c r="ARP414" s="2487"/>
      <c r="ARQ414" s="2487"/>
      <c r="ARR414" s="2487"/>
      <c r="ARS414" s="2487"/>
      <c r="ART414" s="2487"/>
      <c r="ARU414" s="2487"/>
      <c r="ARV414" s="2487"/>
      <c r="ARW414" s="2487"/>
      <c r="ARX414" s="2487"/>
      <c r="ARY414" s="2487"/>
      <c r="ARZ414" s="2487"/>
      <c r="ASA414" s="2487"/>
      <c r="ASB414" s="2487"/>
      <c r="ASC414" s="2487"/>
      <c r="ASD414" s="2487"/>
      <c r="ASE414" s="2487"/>
      <c r="ASF414" s="2487"/>
      <c r="ASG414" s="2487"/>
      <c r="ASH414" s="2487"/>
      <c r="ASI414" s="2487"/>
      <c r="ASJ414" s="2487"/>
      <c r="ASK414" s="2487"/>
      <c r="ASL414" s="2487"/>
      <c r="ASM414" s="2487"/>
      <c r="ASN414" s="2487"/>
      <c r="ASO414" s="2487"/>
      <c r="ASP414" s="2487"/>
      <c r="ASQ414" s="2487"/>
      <c r="ASR414" s="2487"/>
      <c r="ASS414" s="2487"/>
      <c r="AST414" s="2487"/>
      <c r="ASU414" s="2487"/>
      <c r="ASV414" s="2487"/>
      <c r="ASW414" s="2487"/>
      <c r="ASX414" s="2487"/>
      <c r="ASY414" s="2487"/>
      <c r="ASZ414" s="2487"/>
      <c r="ATA414" s="2487"/>
      <c r="ATB414" s="2487"/>
      <c r="ATC414" s="2487"/>
      <c r="ATD414" s="2487"/>
      <c r="ATE414" s="2487"/>
      <c r="ATF414" s="2487"/>
      <c r="ATG414" s="2487"/>
      <c r="ATH414" s="2487"/>
      <c r="ATI414" s="2487"/>
      <c r="ATJ414" s="2487"/>
      <c r="ATK414" s="2487"/>
      <c r="ATL414" s="2487"/>
      <c r="ATM414" s="2487"/>
      <c r="ATN414" s="2487"/>
      <c r="ATO414" s="2487"/>
      <c r="ATP414" s="2487"/>
      <c r="ATQ414" s="2487"/>
      <c r="ATR414" s="2487"/>
      <c r="ATS414" s="2487"/>
      <c r="ATT414" s="2487"/>
      <c r="ATU414" s="2487"/>
      <c r="ATV414" s="2487"/>
      <c r="ATW414" s="2487"/>
      <c r="ATX414" s="2487"/>
      <c r="ATY414" s="2487"/>
      <c r="ATZ414" s="2487"/>
      <c r="AUA414" s="2487"/>
      <c r="AUB414" s="2487"/>
      <c r="AUC414" s="2487"/>
      <c r="AUD414" s="2487"/>
      <c r="AUE414" s="2487"/>
      <c r="AUF414" s="2487"/>
      <c r="AUG414" s="2487"/>
      <c r="AUH414" s="2487"/>
      <c r="AUI414" s="2487"/>
      <c r="AUJ414" s="2487"/>
      <c r="AUK414" s="2487"/>
      <c r="AUL414" s="2487"/>
      <c r="AUM414" s="2487"/>
      <c r="AUN414" s="2487"/>
      <c r="AUO414" s="2487"/>
      <c r="AUP414" s="2487"/>
      <c r="AUQ414" s="2487"/>
      <c r="AUR414" s="2487"/>
      <c r="AUS414" s="2487"/>
      <c r="AUT414" s="2487"/>
      <c r="AUU414" s="2487"/>
      <c r="AUV414" s="2487"/>
      <c r="AUW414" s="2487"/>
      <c r="AUX414" s="2487"/>
      <c r="AUY414" s="2487"/>
      <c r="AUZ414" s="2487"/>
      <c r="AVA414" s="2487"/>
      <c r="AVB414" s="2487"/>
      <c r="AVC414" s="2487"/>
      <c r="AVD414" s="2487"/>
      <c r="AVE414" s="2487"/>
      <c r="AVF414" s="2487"/>
      <c r="AVG414" s="2487"/>
      <c r="AVH414" s="2487"/>
      <c r="AVI414" s="2487"/>
      <c r="AVJ414" s="2487"/>
      <c r="AVK414" s="2487"/>
      <c r="AVL414" s="2487"/>
      <c r="AVM414" s="2487"/>
      <c r="AVN414" s="2487"/>
      <c r="AVO414" s="2487"/>
      <c r="AVP414" s="2487"/>
      <c r="AVQ414" s="2487"/>
      <c r="AVR414" s="2487"/>
      <c r="AVS414" s="2487"/>
      <c r="AVT414" s="2487"/>
      <c r="AVU414" s="2487"/>
      <c r="AVV414" s="2487"/>
      <c r="AVW414" s="2487"/>
      <c r="AVX414" s="2487"/>
      <c r="AVY414" s="2487"/>
      <c r="AVZ414" s="2487"/>
      <c r="AWA414" s="2487"/>
      <c r="AWB414" s="2487"/>
      <c r="AWC414" s="2487"/>
      <c r="AWD414" s="2487"/>
      <c r="AWE414" s="2487"/>
      <c r="AWF414" s="2487"/>
      <c r="AWG414" s="2487"/>
      <c r="AWH414" s="2487"/>
      <c r="AWI414" s="2487"/>
      <c r="AWJ414" s="2487"/>
      <c r="AWK414" s="2487"/>
      <c r="AWL414" s="2487"/>
      <c r="AWM414" s="2487"/>
      <c r="AWN414" s="2487"/>
      <c r="AWO414" s="2487"/>
      <c r="AWP414" s="2487"/>
      <c r="AWQ414" s="2487"/>
      <c r="AWR414" s="2487"/>
      <c r="AWS414" s="2487"/>
      <c r="AWT414" s="2487"/>
      <c r="AWU414" s="2487"/>
      <c r="AWV414" s="2487"/>
      <c r="AWW414" s="2487"/>
      <c r="AWX414" s="2487"/>
      <c r="AWY414" s="2487"/>
      <c r="AWZ414" s="2487"/>
      <c r="AXA414" s="2487"/>
      <c r="AXB414" s="2487"/>
      <c r="AXC414" s="2487"/>
      <c r="AXD414" s="2487"/>
      <c r="AXE414" s="2487"/>
      <c r="AXF414" s="2487"/>
      <c r="AXG414" s="2487"/>
      <c r="AXH414" s="2487"/>
      <c r="AXI414" s="2487"/>
      <c r="AXJ414" s="2487"/>
      <c r="AXK414" s="2487"/>
      <c r="AXL414" s="2487"/>
      <c r="AXM414" s="2487"/>
      <c r="AXN414" s="2487"/>
      <c r="AXO414" s="2487"/>
      <c r="AXP414" s="2487"/>
      <c r="AXQ414" s="2487"/>
      <c r="AXR414" s="2487"/>
      <c r="AXS414" s="2487"/>
      <c r="AXT414" s="2487"/>
      <c r="AXU414" s="2487"/>
      <c r="AXV414" s="2487"/>
      <c r="AXW414" s="2487"/>
      <c r="AXX414" s="2487"/>
      <c r="AXY414" s="2487"/>
      <c r="AXZ414" s="2487"/>
      <c r="AYA414" s="2487"/>
      <c r="AYB414" s="2487"/>
      <c r="AYC414" s="2487"/>
      <c r="AYD414" s="2487"/>
      <c r="AYE414" s="2487"/>
      <c r="AYF414" s="2487"/>
      <c r="AYG414" s="2487"/>
      <c r="AYH414" s="2487"/>
      <c r="AYI414" s="2487"/>
      <c r="AYJ414" s="2487"/>
      <c r="AYK414" s="2487"/>
      <c r="AYL414" s="2487"/>
      <c r="AYM414" s="2487"/>
      <c r="AYN414" s="2487"/>
      <c r="AYO414" s="2487"/>
      <c r="AYP414" s="2487"/>
      <c r="AYQ414" s="2487"/>
      <c r="AYR414" s="2487"/>
      <c r="AYS414" s="2487"/>
      <c r="AYT414" s="2487"/>
      <c r="AYU414" s="2487"/>
      <c r="AYV414" s="2487"/>
      <c r="AYW414" s="2487"/>
      <c r="AYX414" s="2487"/>
      <c r="AYY414" s="2487"/>
      <c r="AYZ414" s="2487"/>
      <c r="AZA414" s="2487"/>
      <c r="AZB414" s="2487"/>
      <c r="AZC414" s="2487"/>
      <c r="AZD414" s="2487"/>
      <c r="AZE414" s="2487"/>
      <c r="AZF414" s="2487"/>
      <c r="AZG414" s="2487"/>
      <c r="AZH414" s="2487"/>
      <c r="AZI414" s="2487"/>
      <c r="AZJ414" s="2487"/>
      <c r="AZK414" s="2487"/>
      <c r="AZL414" s="2487"/>
      <c r="AZM414" s="2487"/>
      <c r="AZN414" s="2487"/>
      <c r="AZO414" s="2487"/>
      <c r="AZP414" s="2487"/>
      <c r="AZQ414" s="2487"/>
      <c r="AZR414" s="2487"/>
      <c r="AZS414" s="2487"/>
      <c r="AZT414" s="2487"/>
      <c r="AZU414" s="2487"/>
      <c r="AZV414" s="2487"/>
      <c r="AZW414" s="2487"/>
      <c r="AZX414" s="2487"/>
      <c r="AZY414" s="2487"/>
      <c r="AZZ414" s="2487"/>
      <c r="BAA414" s="2487"/>
      <c r="BAB414" s="2487"/>
      <c r="BAC414" s="2487"/>
      <c r="BAD414" s="2487"/>
      <c r="BAE414" s="2487"/>
      <c r="BAF414" s="2487"/>
      <c r="BAG414" s="2487"/>
      <c r="BAH414" s="2487"/>
      <c r="BAI414" s="2487"/>
      <c r="BAJ414" s="2487"/>
      <c r="BAK414" s="2487"/>
      <c r="BAL414" s="2487"/>
      <c r="BAM414" s="2487"/>
      <c r="BAN414" s="2487"/>
      <c r="BAO414" s="2487"/>
      <c r="BAP414" s="2487"/>
      <c r="BAQ414" s="2487"/>
      <c r="BAR414" s="2487"/>
      <c r="BAS414" s="2487"/>
      <c r="BAT414" s="2487"/>
      <c r="BAU414" s="2487"/>
      <c r="BAV414" s="2487"/>
      <c r="BAW414" s="2487"/>
      <c r="BAX414" s="2487"/>
      <c r="BAY414" s="2487"/>
      <c r="BAZ414" s="2487"/>
      <c r="BBA414" s="2487"/>
      <c r="BBB414" s="2487"/>
      <c r="BBC414" s="2487"/>
      <c r="BBD414" s="2487"/>
      <c r="BBE414" s="2487"/>
      <c r="BBF414" s="2487"/>
      <c r="BBG414" s="2487"/>
      <c r="BBH414" s="2487"/>
      <c r="BBI414" s="2487"/>
      <c r="BBJ414" s="2487"/>
      <c r="BBK414" s="2487"/>
      <c r="BBL414" s="2487"/>
      <c r="BBM414" s="2487"/>
      <c r="BBN414" s="2487"/>
      <c r="BBO414" s="2487"/>
      <c r="BBP414" s="2487"/>
      <c r="BBQ414" s="2487"/>
      <c r="BBR414" s="2487"/>
      <c r="BBS414" s="2487"/>
      <c r="BBT414" s="2487"/>
      <c r="BBU414" s="2487"/>
      <c r="BBV414" s="2487"/>
      <c r="BBW414" s="2487"/>
      <c r="BBX414" s="2487"/>
      <c r="BBY414" s="2487"/>
      <c r="BBZ414" s="2487"/>
      <c r="BCA414" s="2487"/>
      <c r="BCB414" s="2487"/>
      <c r="BCC414" s="2487"/>
      <c r="BCD414" s="2487"/>
      <c r="BCE414" s="2487"/>
      <c r="BCF414" s="2487"/>
      <c r="BCG414" s="2487"/>
      <c r="BCH414" s="2487"/>
      <c r="BCI414" s="2487"/>
      <c r="BCJ414" s="2487"/>
      <c r="BCK414" s="2487"/>
      <c r="BCL414" s="2487"/>
      <c r="BCM414" s="2487"/>
      <c r="BCN414" s="2487"/>
      <c r="BCO414" s="2487"/>
      <c r="BCP414" s="2487"/>
      <c r="BCQ414" s="2487"/>
      <c r="BCR414" s="2487"/>
      <c r="BCS414" s="2487"/>
      <c r="BCT414" s="2487"/>
      <c r="BCU414" s="2487"/>
      <c r="BCV414" s="2487"/>
      <c r="BCW414" s="2487"/>
      <c r="BCX414" s="2487"/>
      <c r="BCY414" s="2487"/>
      <c r="BCZ414" s="2487"/>
      <c r="BDA414" s="2487"/>
      <c r="BDB414" s="2487"/>
      <c r="BDC414" s="2487"/>
      <c r="BDD414" s="2487"/>
      <c r="BDE414" s="2487"/>
      <c r="BDF414" s="2487"/>
      <c r="BDG414" s="2487"/>
      <c r="BDH414" s="2487"/>
      <c r="BDI414" s="2487"/>
      <c r="BDJ414" s="2487"/>
      <c r="BDK414" s="2487"/>
      <c r="BDL414" s="2487"/>
      <c r="BDM414" s="2487"/>
      <c r="BDN414" s="2487"/>
      <c r="BDO414" s="2487"/>
      <c r="BDP414" s="2487"/>
      <c r="BDQ414" s="2487"/>
      <c r="BDR414" s="2487"/>
      <c r="BDS414" s="2487"/>
      <c r="BDT414" s="2487"/>
      <c r="BDU414" s="2487"/>
      <c r="BDV414" s="2487"/>
      <c r="BDW414" s="2487"/>
      <c r="BDX414" s="2487"/>
      <c r="BDY414" s="2487"/>
      <c r="BDZ414" s="2487"/>
      <c r="BEA414" s="2487"/>
      <c r="BEB414" s="2487"/>
      <c r="BEC414" s="2487"/>
      <c r="BED414" s="2487"/>
      <c r="BEE414" s="2487"/>
      <c r="BEF414" s="2487"/>
      <c r="BEG414" s="2487"/>
      <c r="BEH414" s="2487"/>
      <c r="BEI414" s="2487"/>
      <c r="BEJ414" s="2487"/>
      <c r="BEK414" s="2487"/>
      <c r="BEL414" s="2487"/>
      <c r="BEM414" s="2487"/>
      <c r="BEN414" s="2487"/>
      <c r="BEO414" s="2487"/>
      <c r="BEP414" s="2487"/>
      <c r="BEQ414" s="2487"/>
      <c r="BER414" s="2487"/>
      <c r="BES414" s="2487"/>
      <c r="BET414" s="2487"/>
      <c r="BEU414" s="2487"/>
      <c r="BEV414" s="2487"/>
      <c r="BEW414" s="2487"/>
      <c r="BEX414" s="2487"/>
      <c r="BEY414" s="2487"/>
      <c r="BEZ414" s="2487"/>
      <c r="BFA414" s="2487"/>
      <c r="BFB414" s="2487"/>
      <c r="BFC414" s="2487"/>
      <c r="BFD414" s="2487"/>
      <c r="BFE414" s="2487"/>
      <c r="BFF414" s="2487"/>
      <c r="BFG414" s="2487"/>
      <c r="BFH414" s="2487"/>
      <c r="BFI414" s="2487"/>
      <c r="BFJ414" s="2487"/>
      <c r="BFK414" s="2487"/>
      <c r="BFL414" s="2487"/>
      <c r="BFM414" s="2487"/>
      <c r="BFN414" s="2487"/>
      <c r="BFO414" s="2487"/>
      <c r="BFP414" s="2487"/>
      <c r="BFQ414" s="2487"/>
      <c r="BFR414" s="2487"/>
      <c r="BFS414" s="2487"/>
      <c r="BFT414" s="2487"/>
      <c r="BFU414" s="2487"/>
      <c r="BFV414" s="2487"/>
      <c r="BFW414" s="2487"/>
      <c r="BFX414" s="2487"/>
      <c r="BFY414" s="2487"/>
      <c r="BFZ414" s="2487"/>
      <c r="BGA414" s="2487"/>
      <c r="BGB414" s="2487"/>
      <c r="BGC414" s="2487"/>
      <c r="BGD414" s="2487"/>
      <c r="BGE414" s="2487"/>
      <c r="BGF414" s="2487"/>
      <c r="BGG414" s="2487"/>
      <c r="BGH414" s="2487"/>
      <c r="BGI414" s="2487"/>
      <c r="BGJ414" s="2487"/>
      <c r="BGK414" s="2487"/>
      <c r="BGL414" s="2487"/>
      <c r="BGM414" s="2487"/>
      <c r="BGN414" s="2487"/>
      <c r="BGO414" s="2487"/>
      <c r="BGP414" s="2487"/>
      <c r="BGQ414" s="2487"/>
      <c r="BGR414" s="2487"/>
      <c r="BGS414" s="2487"/>
      <c r="BGT414" s="2487"/>
      <c r="BGU414" s="2487"/>
      <c r="BGV414" s="2487"/>
      <c r="BGW414" s="2487"/>
      <c r="BGX414" s="2487"/>
      <c r="BGY414" s="2487"/>
      <c r="BGZ414" s="2487"/>
      <c r="BHA414" s="2487"/>
      <c r="BHB414" s="2487"/>
      <c r="BHC414" s="2487"/>
      <c r="BHD414" s="2487"/>
      <c r="BHE414" s="2487"/>
      <c r="BHF414" s="2487"/>
      <c r="BHG414" s="2487"/>
      <c r="BHH414" s="2487"/>
      <c r="BHI414" s="2487"/>
      <c r="BHJ414" s="2487"/>
      <c r="BHK414" s="2487"/>
      <c r="BHL414" s="2487"/>
      <c r="BHM414" s="2487"/>
      <c r="BHN414" s="2487"/>
      <c r="BHO414" s="2487"/>
      <c r="BHP414" s="2487"/>
      <c r="BHQ414" s="2487"/>
      <c r="BHR414" s="2487"/>
      <c r="BHS414" s="2487"/>
      <c r="BHT414" s="2487"/>
      <c r="BHU414" s="2487"/>
      <c r="BHV414" s="2487"/>
      <c r="BHW414" s="2487"/>
      <c r="BHX414" s="2487"/>
      <c r="BHY414" s="2487"/>
      <c r="BHZ414" s="2487"/>
      <c r="BIA414" s="2487"/>
      <c r="BIB414" s="2487"/>
      <c r="BIC414" s="2487"/>
      <c r="BID414" s="2487"/>
      <c r="BIE414" s="2487"/>
      <c r="BIF414" s="2487"/>
      <c r="BIG414" s="2487"/>
      <c r="BIH414" s="2487"/>
      <c r="BII414" s="2487"/>
      <c r="BIJ414" s="2487"/>
      <c r="BIK414" s="2487"/>
      <c r="BIL414" s="2487"/>
      <c r="BIM414" s="2487"/>
      <c r="BIN414" s="2487"/>
      <c r="BIO414" s="2487"/>
      <c r="BIP414" s="2487"/>
      <c r="BIQ414" s="2487"/>
      <c r="BIR414" s="2487"/>
      <c r="BIS414" s="2487"/>
      <c r="BIT414" s="2487"/>
      <c r="BIU414" s="2487"/>
      <c r="BIV414" s="2487"/>
      <c r="BIW414" s="2487"/>
      <c r="BIX414" s="2487"/>
      <c r="BIY414" s="2487"/>
      <c r="BIZ414" s="2487"/>
      <c r="BJA414" s="2487"/>
      <c r="BJB414" s="2487"/>
      <c r="BJC414" s="2487"/>
      <c r="BJD414" s="2487"/>
      <c r="BJE414" s="2487"/>
      <c r="BJF414" s="2487"/>
      <c r="BJG414" s="2487"/>
      <c r="BJH414" s="2487"/>
      <c r="BJI414" s="2487"/>
      <c r="BJJ414" s="2487"/>
      <c r="BJK414" s="2487"/>
      <c r="BJL414" s="2487"/>
      <c r="BJM414" s="2487"/>
      <c r="BJN414" s="2487"/>
      <c r="BJO414" s="2487"/>
      <c r="BJP414" s="2487"/>
      <c r="BJQ414" s="2487"/>
      <c r="BJR414" s="2487"/>
      <c r="BJS414" s="2487"/>
      <c r="BJT414" s="2487"/>
      <c r="BJU414" s="2487"/>
      <c r="BJV414" s="2487"/>
      <c r="BJW414" s="2487"/>
      <c r="BJX414" s="2487"/>
      <c r="BJY414" s="2487"/>
      <c r="BJZ414" s="2487"/>
      <c r="BKA414" s="2487"/>
      <c r="BKB414" s="2487"/>
      <c r="BKC414" s="2487"/>
      <c r="BKD414" s="2487"/>
      <c r="BKE414" s="2487"/>
      <c r="BKF414" s="2487"/>
      <c r="BKG414" s="2487"/>
      <c r="BKH414" s="2487"/>
      <c r="BKI414" s="2487"/>
      <c r="BKJ414" s="2487"/>
      <c r="BKK414" s="2487"/>
      <c r="BKL414" s="2487"/>
      <c r="BKM414" s="2487"/>
      <c r="BKN414" s="2487"/>
      <c r="BKO414" s="2487"/>
      <c r="BKP414" s="2487"/>
      <c r="BKQ414" s="2487"/>
      <c r="BKR414" s="2487"/>
      <c r="BKS414" s="2487"/>
      <c r="BKT414" s="2487"/>
      <c r="BKU414" s="2487"/>
      <c r="BKV414" s="2487"/>
      <c r="BKW414" s="2487"/>
      <c r="BKX414" s="2487"/>
      <c r="BKY414" s="2487"/>
      <c r="BKZ414" s="2487"/>
      <c r="BLA414" s="2487"/>
      <c r="BLB414" s="2487"/>
      <c r="BLC414" s="2487"/>
      <c r="BLD414" s="2487"/>
      <c r="BLE414" s="2487"/>
      <c r="BLF414" s="2487"/>
      <c r="BLG414" s="2487"/>
      <c r="BLH414" s="2487"/>
      <c r="BLI414" s="2487"/>
      <c r="BLJ414" s="2487"/>
      <c r="BLK414" s="2487"/>
      <c r="BLL414" s="2487"/>
      <c r="BLM414" s="2487"/>
      <c r="BLN414" s="2487"/>
      <c r="BLO414" s="2487"/>
      <c r="BLP414" s="2487"/>
      <c r="BLQ414" s="2487"/>
      <c r="BLR414" s="2487"/>
      <c r="BLS414" s="2487"/>
      <c r="BLT414" s="2487"/>
      <c r="BLU414" s="2487"/>
      <c r="BLV414" s="2487"/>
      <c r="BLW414" s="2487"/>
      <c r="BLX414" s="2487"/>
      <c r="BLY414" s="2487"/>
      <c r="BLZ414" s="2487"/>
      <c r="BMA414" s="2487"/>
      <c r="BMB414" s="2487"/>
      <c r="BMC414" s="2487"/>
      <c r="BMD414" s="2487"/>
      <c r="BME414" s="2487"/>
      <c r="BMF414" s="2487"/>
      <c r="BMG414" s="2487"/>
      <c r="BMH414" s="2487"/>
      <c r="BMI414" s="2487"/>
      <c r="BMJ414" s="2487"/>
      <c r="BMK414" s="2487"/>
      <c r="BML414" s="2487"/>
      <c r="BMM414" s="2487"/>
      <c r="BMN414" s="2487"/>
      <c r="BMO414" s="2487"/>
      <c r="BMP414" s="2487"/>
      <c r="BMQ414" s="2487"/>
      <c r="BMR414" s="2487"/>
      <c r="BMS414" s="2487"/>
      <c r="BMT414" s="2487"/>
      <c r="BMU414" s="2487"/>
      <c r="BMV414" s="2487"/>
      <c r="BMW414" s="2487"/>
      <c r="BMX414" s="2487"/>
      <c r="BMY414" s="2487"/>
      <c r="BMZ414" s="2487"/>
      <c r="BNA414" s="2487"/>
      <c r="BNB414" s="2487"/>
      <c r="BNC414" s="2487"/>
      <c r="BND414" s="2487"/>
      <c r="BNE414" s="2487"/>
      <c r="BNF414" s="2487"/>
      <c r="BNG414" s="2487"/>
      <c r="BNH414" s="2487"/>
      <c r="BNI414" s="2487"/>
      <c r="BNJ414" s="2487"/>
      <c r="BNK414" s="2487"/>
      <c r="BNL414" s="2487"/>
      <c r="BNM414" s="2487"/>
      <c r="BNN414" s="2487"/>
      <c r="BNO414" s="2487"/>
      <c r="BNP414" s="2487"/>
      <c r="BNQ414" s="2487"/>
      <c r="BNR414" s="2487"/>
      <c r="BNS414" s="2487"/>
      <c r="BNT414" s="2487"/>
      <c r="BNU414" s="2487"/>
      <c r="BNV414" s="2487"/>
      <c r="BNW414" s="2487"/>
      <c r="BNX414" s="2487"/>
      <c r="BNY414" s="2487"/>
      <c r="BNZ414" s="2487"/>
      <c r="BOA414" s="2487"/>
      <c r="BOB414" s="2487"/>
      <c r="BOC414" s="2487"/>
      <c r="BOD414" s="2487"/>
      <c r="BOE414" s="2487"/>
      <c r="BOF414" s="2487"/>
      <c r="BOG414" s="2487"/>
      <c r="BOH414" s="2487"/>
      <c r="BOI414" s="2487"/>
      <c r="BOJ414" s="2487"/>
      <c r="BOK414" s="2487"/>
      <c r="BOL414" s="2487"/>
      <c r="BOM414" s="2487"/>
      <c r="BON414" s="2487"/>
      <c r="BOO414" s="2487"/>
      <c r="BOP414" s="2487"/>
      <c r="BOQ414" s="2487"/>
      <c r="BOR414" s="2487"/>
      <c r="BOS414" s="2487"/>
      <c r="BOT414" s="2487"/>
      <c r="BOU414" s="2487"/>
      <c r="BOV414" s="2487"/>
      <c r="BOW414" s="2487"/>
      <c r="BOX414" s="2487"/>
      <c r="BOY414" s="2487"/>
      <c r="BOZ414" s="2487"/>
      <c r="BPA414" s="2487"/>
      <c r="BPB414" s="2487"/>
      <c r="BPC414" s="2487"/>
      <c r="BPD414" s="2487"/>
      <c r="BPE414" s="2487"/>
      <c r="BPF414" s="2487"/>
      <c r="BPG414" s="2487"/>
      <c r="BPH414" s="2487"/>
      <c r="BPI414" s="2487"/>
      <c r="BPJ414" s="2487"/>
      <c r="BPK414" s="2487"/>
      <c r="BPL414" s="2487"/>
      <c r="BPM414" s="2487"/>
      <c r="BPN414" s="2487"/>
      <c r="BPO414" s="2487"/>
      <c r="BPP414" s="2487"/>
      <c r="BPQ414" s="2487"/>
      <c r="BPR414" s="2487"/>
      <c r="BPS414" s="2487"/>
      <c r="BPT414" s="2487"/>
      <c r="BPU414" s="2487"/>
      <c r="BPV414" s="2487"/>
      <c r="BPW414" s="2487"/>
      <c r="BPX414" s="2487"/>
      <c r="BPY414" s="2487"/>
      <c r="BPZ414" s="2487"/>
      <c r="BQA414" s="2487"/>
      <c r="BQB414" s="2487"/>
      <c r="BQC414" s="2487"/>
      <c r="BQD414" s="2487"/>
      <c r="BQE414" s="2487"/>
      <c r="BQF414" s="2487"/>
      <c r="BQG414" s="2487"/>
      <c r="BQH414" s="2487"/>
      <c r="BQI414" s="2487"/>
      <c r="BQJ414" s="2487"/>
      <c r="BQK414" s="2487"/>
      <c r="BQL414" s="2487"/>
      <c r="BQM414" s="2487"/>
      <c r="BQN414" s="2487"/>
      <c r="BQO414" s="2487"/>
      <c r="BQP414" s="2487"/>
      <c r="BQQ414" s="2487"/>
      <c r="BQR414" s="2487"/>
      <c r="BQS414" s="2487"/>
      <c r="BQT414" s="2487"/>
      <c r="BQU414" s="2487"/>
      <c r="BQV414" s="2487"/>
      <c r="BQW414" s="2487"/>
      <c r="BQX414" s="2487"/>
      <c r="BQY414" s="2487"/>
      <c r="BQZ414" s="2487"/>
      <c r="BRA414" s="2487"/>
      <c r="BRB414" s="2487"/>
      <c r="BRC414" s="2487"/>
      <c r="BRD414" s="2487"/>
      <c r="BRE414" s="2487"/>
      <c r="BRF414" s="2487"/>
      <c r="BRG414" s="2487"/>
      <c r="BRH414" s="2487"/>
      <c r="BRI414" s="2487"/>
      <c r="BRJ414" s="2487"/>
      <c r="BRK414" s="2487"/>
      <c r="BRL414" s="2487"/>
      <c r="BRM414" s="2487"/>
      <c r="BRN414" s="2487"/>
      <c r="BRO414" s="2487"/>
      <c r="BRP414" s="2487"/>
      <c r="BRQ414" s="2487"/>
      <c r="BRR414" s="2487"/>
      <c r="BRS414" s="2487"/>
      <c r="BRT414" s="2487"/>
      <c r="BRU414" s="2487"/>
      <c r="BRV414" s="2487"/>
      <c r="BRW414" s="2487"/>
      <c r="BRX414" s="2487"/>
      <c r="BRY414" s="2487"/>
      <c r="BRZ414" s="2487"/>
      <c r="BSA414" s="2487"/>
      <c r="BSB414" s="2487"/>
      <c r="BSC414" s="2487"/>
      <c r="BSD414" s="2487"/>
      <c r="BSE414" s="2487"/>
      <c r="BSF414" s="2487"/>
      <c r="BSG414" s="2487"/>
      <c r="BSH414" s="2487"/>
      <c r="BSI414" s="2487"/>
      <c r="BSJ414" s="2487"/>
      <c r="BSK414" s="2487"/>
      <c r="BSL414" s="2487"/>
      <c r="BSM414" s="2487"/>
      <c r="BSN414" s="2487"/>
      <c r="BSO414" s="2487"/>
      <c r="BSP414" s="2487"/>
      <c r="BSQ414" s="2487"/>
      <c r="BSR414" s="2487"/>
      <c r="BSS414" s="2487"/>
      <c r="BST414" s="2487"/>
      <c r="BSU414" s="2487"/>
      <c r="BSV414" s="2487"/>
      <c r="BSW414" s="2487"/>
      <c r="BSX414" s="2487"/>
      <c r="BSY414" s="2487"/>
      <c r="BSZ414" s="2487"/>
      <c r="BTA414" s="2487"/>
      <c r="BTB414" s="2487"/>
      <c r="BTC414" s="2487"/>
      <c r="BTD414" s="2487"/>
      <c r="BTE414" s="2487"/>
      <c r="BTF414" s="2487"/>
      <c r="BTG414" s="2487"/>
      <c r="BTH414" s="2487"/>
      <c r="BTI414" s="2487"/>
      <c r="BTJ414" s="2487"/>
      <c r="BTK414" s="2487"/>
      <c r="BTL414" s="2487"/>
      <c r="BTM414" s="2487"/>
      <c r="BTN414" s="2487"/>
      <c r="BTO414" s="2487"/>
      <c r="BTP414" s="2487"/>
      <c r="BTQ414" s="2487"/>
      <c r="BTR414" s="2487"/>
      <c r="BTS414" s="2487"/>
      <c r="BTT414" s="2487"/>
      <c r="BTU414" s="2487"/>
      <c r="BTV414" s="2487"/>
      <c r="BTW414" s="2487"/>
      <c r="BTX414" s="2487"/>
      <c r="BTY414" s="2487"/>
      <c r="BTZ414" s="2487"/>
      <c r="BUA414" s="2487"/>
      <c r="BUB414" s="2487"/>
      <c r="BUC414" s="2487"/>
      <c r="BUD414" s="2487"/>
      <c r="BUE414" s="2487"/>
      <c r="BUF414" s="2487"/>
      <c r="BUG414" s="2487"/>
      <c r="BUH414" s="2487"/>
      <c r="BUI414" s="2487"/>
      <c r="BUJ414" s="2487"/>
      <c r="BUK414" s="2487"/>
      <c r="BUL414" s="2487"/>
      <c r="BUM414" s="2487"/>
      <c r="BUN414" s="2487"/>
      <c r="BUO414" s="2487"/>
      <c r="BUP414" s="2487"/>
      <c r="BUQ414" s="2487"/>
      <c r="BUR414" s="2487"/>
      <c r="BUS414" s="2487"/>
      <c r="BUT414" s="2487"/>
      <c r="BUU414" s="2487"/>
      <c r="BUV414" s="2487"/>
      <c r="BUW414" s="2487"/>
      <c r="BUX414" s="2487"/>
      <c r="BUY414" s="2487"/>
      <c r="BUZ414" s="2487"/>
      <c r="BVA414" s="2487"/>
      <c r="BVB414" s="2487"/>
      <c r="BVC414" s="2487"/>
      <c r="BVD414" s="2487"/>
      <c r="BVE414" s="2487"/>
      <c r="BVF414" s="2487"/>
      <c r="BVG414" s="2487"/>
      <c r="BVH414" s="2487"/>
      <c r="BVI414" s="2487"/>
      <c r="BVJ414" s="2487"/>
      <c r="BVK414" s="2487"/>
      <c r="BVL414" s="2487"/>
      <c r="BVM414" s="2487"/>
      <c r="BVN414" s="2487"/>
      <c r="BVO414" s="2487"/>
      <c r="BVP414" s="2487"/>
      <c r="BVQ414" s="2487"/>
      <c r="BVR414" s="2487"/>
      <c r="BVS414" s="2487"/>
      <c r="BVT414" s="2487"/>
      <c r="BVU414" s="2487"/>
      <c r="BVV414" s="2487"/>
      <c r="BVW414" s="2487"/>
      <c r="BVX414" s="2487"/>
      <c r="BVY414" s="2487"/>
      <c r="BVZ414" s="2487"/>
      <c r="BWA414" s="2487"/>
      <c r="BWB414" s="2487"/>
      <c r="BWC414" s="2487"/>
      <c r="BWD414" s="2487"/>
      <c r="BWE414" s="2487"/>
      <c r="BWF414" s="2487"/>
      <c r="BWG414" s="2487"/>
      <c r="BWH414" s="2487"/>
      <c r="BWI414" s="2487"/>
      <c r="BWJ414" s="2487"/>
      <c r="BWK414" s="2487"/>
      <c r="BWL414" s="2487"/>
      <c r="BWM414" s="2487"/>
      <c r="BWN414" s="2487"/>
      <c r="BWO414" s="2487"/>
      <c r="BWP414" s="2487"/>
      <c r="BWQ414" s="2487"/>
      <c r="BWR414" s="2487"/>
      <c r="BWS414" s="2487"/>
      <c r="BWT414" s="2487"/>
      <c r="BWU414" s="2487"/>
      <c r="BWV414" s="2487"/>
      <c r="BWW414" s="2487"/>
      <c r="BWX414" s="2487"/>
      <c r="BWY414" s="2487"/>
      <c r="BWZ414" s="2487"/>
      <c r="BXA414" s="2487"/>
      <c r="BXB414" s="2487"/>
      <c r="BXC414" s="2487"/>
      <c r="BXD414" s="2487"/>
      <c r="BXE414" s="2487"/>
      <c r="BXF414" s="2487"/>
      <c r="BXG414" s="2487"/>
      <c r="BXH414" s="2487"/>
      <c r="BXI414" s="2487"/>
      <c r="BXJ414" s="2487"/>
      <c r="BXK414" s="2487"/>
      <c r="BXL414" s="2487"/>
      <c r="BXM414" s="2487"/>
      <c r="BXN414" s="2487"/>
      <c r="BXO414" s="2487"/>
      <c r="BXP414" s="2487"/>
      <c r="BXQ414" s="2487"/>
      <c r="BXR414" s="2487"/>
      <c r="BXS414" s="2487"/>
      <c r="BXT414" s="2487"/>
      <c r="BXU414" s="2487"/>
      <c r="BXV414" s="2487"/>
      <c r="BXW414" s="2487"/>
      <c r="BXX414" s="2487"/>
      <c r="BXY414" s="2487"/>
      <c r="BXZ414" s="2487"/>
      <c r="BYA414" s="2487"/>
      <c r="BYB414" s="2487"/>
      <c r="BYC414" s="2487"/>
      <c r="BYD414" s="2487"/>
      <c r="BYE414" s="2487"/>
      <c r="BYF414" s="2487"/>
      <c r="BYG414" s="2487"/>
      <c r="BYH414" s="2487"/>
      <c r="BYI414" s="2487"/>
      <c r="BYJ414" s="2487"/>
      <c r="BYK414" s="2487"/>
      <c r="BYL414" s="2487"/>
      <c r="BYM414" s="2487"/>
      <c r="BYN414" s="2487"/>
      <c r="BYO414" s="2487"/>
      <c r="BYP414" s="2487"/>
      <c r="BYQ414" s="2487"/>
      <c r="BYR414" s="2487"/>
      <c r="BYS414" s="2487"/>
      <c r="BYT414" s="2487"/>
      <c r="BYU414" s="2487"/>
      <c r="BYV414" s="2487"/>
      <c r="BYW414" s="2487"/>
      <c r="BYX414" s="2487"/>
      <c r="BYY414" s="2487"/>
      <c r="BYZ414" s="2487"/>
      <c r="BZA414" s="2487"/>
      <c r="BZB414" s="2487"/>
      <c r="BZC414" s="2487"/>
      <c r="BZD414" s="2487"/>
      <c r="BZE414" s="2487"/>
      <c r="BZF414" s="2487"/>
      <c r="BZG414" s="2487"/>
      <c r="BZH414" s="2487"/>
      <c r="BZI414" s="2487"/>
      <c r="BZJ414" s="2487"/>
      <c r="BZK414" s="2487"/>
      <c r="BZL414" s="2487"/>
      <c r="BZM414" s="2487"/>
      <c r="BZN414" s="2487"/>
      <c r="BZO414" s="2487"/>
      <c r="BZP414" s="2487"/>
      <c r="BZQ414" s="2487"/>
      <c r="BZR414" s="2487"/>
      <c r="BZS414" s="2487"/>
      <c r="BZT414" s="2487"/>
      <c r="BZU414" s="2487"/>
      <c r="BZV414" s="2487"/>
      <c r="BZW414" s="2487"/>
      <c r="BZX414" s="2487"/>
      <c r="BZY414" s="2487"/>
      <c r="BZZ414" s="2487"/>
      <c r="CAA414" s="2487"/>
      <c r="CAB414" s="2487"/>
      <c r="CAC414" s="2487"/>
      <c r="CAD414" s="2487"/>
      <c r="CAE414" s="2487"/>
      <c r="CAF414" s="2487"/>
      <c r="CAG414" s="2487"/>
      <c r="CAH414" s="2487"/>
      <c r="CAI414" s="2487"/>
      <c r="CAJ414" s="2487"/>
      <c r="CAK414" s="2487"/>
      <c r="CAL414" s="2487"/>
      <c r="CAM414" s="2487"/>
      <c r="CAN414" s="2487"/>
      <c r="CAO414" s="2487"/>
      <c r="CAP414" s="2487"/>
      <c r="CAQ414" s="2487"/>
      <c r="CAR414" s="2487"/>
      <c r="CAS414" s="2487"/>
      <c r="CAT414" s="2487"/>
      <c r="CAU414" s="2487"/>
      <c r="CAV414" s="2487"/>
      <c r="CAW414" s="2487"/>
      <c r="CAX414" s="2487"/>
      <c r="CAY414" s="2487"/>
      <c r="CAZ414" s="2487"/>
      <c r="CBA414" s="2487"/>
      <c r="CBB414" s="2487"/>
      <c r="CBC414" s="2487"/>
      <c r="CBD414" s="2487"/>
      <c r="CBE414" s="2487"/>
      <c r="CBF414" s="2487"/>
      <c r="CBG414" s="2487"/>
      <c r="CBH414" s="2487"/>
      <c r="CBI414" s="2487"/>
      <c r="CBJ414" s="2487"/>
      <c r="CBK414" s="2487"/>
      <c r="CBL414" s="2487"/>
      <c r="CBM414" s="2487"/>
      <c r="CBN414" s="2487"/>
      <c r="CBO414" s="2487"/>
      <c r="CBP414" s="2487"/>
      <c r="CBQ414" s="2487"/>
      <c r="CBR414" s="2487"/>
      <c r="CBS414" s="2487"/>
      <c r="CBT414" s="2487"/>
      <c r="CBU414" s="2487"/>
      <c r="CBV414" s="2487"/>
      <c r="CBW414" s="2487"/>
      <c r="CBX414" s="2487"/>
      <c r="CBY414" s="2487"/>
      <c r="CBZ414" s="2487"/>
      <c r="CCA414" s="2487"/>
      <c r="CCB414" s="2487"/>
      <c r="CCC414" s="2487"/>
      <c r="CCD414" s="2487"/>
      <c r="CCE414" s="2487"/>
      <c r="CCF414" s="2487"/>
      <c r="CCG414" s="2487"/>
      <c r="CCH414" s="2487"/>
      <c r="CCI414" s="2487"/>
      <c r="CCJ414" s="2487"/>
      <c r="CCK414" s="2487"/>
      <c r="CCL414" s="2487"/>
      <c r="CCM414" s="2487"/>
      <c r="CCN414" s="2487"/>
      <c r="CCO414" s="2487"/>
      <c r="CCP414" s="2487"/>
      <c r="CCQ414" s="2487"/>
      <c r="CCR414" s="2487"/>
      <c r="CCS414" s="2487"/>
      <c r="CCT414" s="2487"/>
      <c r="CCU414" s="2487"/>
      <c r="CCV414" s="2487"/>
      <c r="CCW414" s="2487"/>
      <c r="CCX414" s="2487"/>
      <c r="CCY414" s="2487"/>
      <c r="CCZ414" s="2487"/>
      <c r="CDA414" s="2487"/>
      <c r="CDB414" s="2487"/>
      <c r="CDC414" s="2487"/>
      <c r="CDD414" s="2487"/>
      <c r="CDE414" s="2487"/>
      <c r="CDF414" s="2487"/>
      <c r="CDG414" s="2487"/>
      <c r="CDH414" s="2487"/>
      <c r="CDI414" s="2487"/>
      <c r="CDJ414" s="2487"/>
      <c r="CDK414" s="2487"/>
      <c r="CDL414" s="2487"/>
      <c r="CDM414" s="2487"/>
      <c r="CDN414" s="2487"/>
      <c r="CDO414" s="2487"/>
      <c r="CDP414" s="2487"/>
      <c r="CDQ414" s="2487"/>
      <c r="CDR414" s="2487"/>
      <c r="CDS414" s="2487"/>
      <c r="CDT414" s="2487"/>
      <c r="CDU414" s="2487"/>
      <c r="CDV414" s="2487"/>
      <c r="CDW414" s="2487"/>
      <c r="CDX414" s="2487"/>
      <c r="CDY414" s="2487"/>
      <c r="CDZ414" s="2487"/>
      <c r="CEA414" s="2487"/>
      <c r="CEB414" s="2487"/>
      <c r="CEC414" s="2487"/>
      <c r="CED414" s="2487"/>
      <c r="CEE414" s="2487"/>
      <c r="CEF414" s="2487"/>
      <c r="CEG414" s="2487"/>
      <c r="CEH414" s="2487"/>
      <c r="CEI414" s="2487"/>
      <c r="CEJ414" s="2487"/>
      <c r="CEK414" s="2487"/>
      <c r="CEL414" s="2487"/>
      <c r="CEM414" s="2487"/>
      <c r="CEN414" s="2487"/>
      <c r="CEO414" s="2487"/>
      <c r="CEP414" s="2487"/>
      <c r="CEQ414" s="2487"/>
      <c r="CER414" s="2487"/>
      <c r="CES414" s="2487"/>
      <c r="CET414" s="2487"/>
      <c r="CEU414" s="2487"/>
      <c r="CEV414" s="2487"/>
      <c r="CEW414" s="2487"/>
      <c r="CEX414" s="2487"/>
      <c r="CEY414" s="2487"/>
      <c r="CEZ414" s="2487"/>
      <c r="CFA414" s="2487"/>
      <c r="CFB414" s="2487"/>
      <c r="CFC414" s="2487"/>
      <c r="CFD414" s="2487"/>
      <c r="CFE414" s="2487"/>
      <c r="CFF414" s="2487"/>
      <c r="CFG414" s="2487"/>
      <c r="CFH414" s="2487"/>
      <c r="CFI414" s="2487"/>
      <c r="CFJ414" s="2487"/>
      <c r="CFK414" s="2487"/>
      <c r="CFL414" s="2487"/>
      <c r="CFM414" s="2487"/>
      <c r="CFN414" s="2487"/>
      <c r="CFO414" s="2487"/>
      <c r="CFP414" s="2487"/>
      <c r="CFQ414" s="2487"/>
      <c r="CFR414" s="2487"/>
      <c r="CFS414" s="2487"/>
      <c r="CFT414" s="2487"/>
      <c r="CFU414" s="2487"/>
      <c r="CFV414" s="2487"/>
      <c r="CFW414" s="2487"/>
      <c r="CFX414" s="2487"/>
      <c r="CFY414" s="2487"/>
      <c r="CFZ414" s="2487"/>
      <c r="CGA414" s="2487"/>
      <c r="CGB414" s="2487"/>
      <c r="CGC414" s="2487"/>
      <c r="CGD414" s="2487"/>
      <c r="CGE414" s="2487"/>
      <c r="CGF414" s="2487"/>
      <c r="CGG414" s="2487"/>
      <c r="CGH414" s="2487"/>
      <c r="CGI414" s="2487"/>
      <c r="CGJ414" s="2487"/>
      <c r="CGK414" s="2487"/>
      <c r="CGL414" s="2487"/>
      <c r="CGM414" s="2487"/>
      <c r="CGN414" s="2487"/>
      <c r="CGO414" s="2487"/>
      <c r="CGP414" s="2487"/>
      <c r="CGQ414" s="2487"/>
      <c r="CGR414" s="2487"/>
      <c r="CGS414" s="2487"/>
      <c r="CGT414" s="2487"/>
      <c r="CGU414" s="2487"/>
      <c r="CGV414" s="2487"/>
      <c r="CGW414" s="2487"/>
      <c r="CGX414" s="2487"/>
      <c r="CGY414" s="2487"/>
      <c r="CGZ414" s="2487"/>
      <c r="CHA414" s="2487"/>
      <c r="CHB414" s="2487"/>
      <c r="CHC414" s="2487"/>
      <c r="CHD414" s="2487"/>
      <c r="CHE414" s="2487"/>
      <c r="CHF414" s="2487"/>
      <c r="CHG414" s="2487"/>
      <c r="CHH414" s="2487"/>
      <c r="CHI414" s="2487"/>
      <c r="CHJ414" s="2487"/>
      <c r="CHK414" s="2487"/>
      <c r="CHL414" s="2487"/>
      <c r="CHM414" s="2487"/>
      <c r="CHN414" s="2487"/>
      <c r="CHO414" s="2487"/>
      <c r="CHP414" s="2487"/>
      <c r="CHQ414" s="2487"/>
      <c r="CHR414" s="2487"/>
      <c r="CHS414" s="2487"/>
      <c r="CHT414" s="2487"/>
      <c r="CHU414" s="2487"/>
      <c r="CHV414" s="2487"/>
      <c r="CHW414" s="2487"/>
      <c r="CHX414" s="2487"/>
      <c r="CHY414" s="2487"/>
      <c r="CHZ414" s="2487"/>
      <c r="CIA414" s="2487"/>
      <c r="CIB414" s="2487"/>
      <c r="CIC414" s="2487"/>
      <c r="CID414" s="2487"/>
      <c r="CIE414" s="2487"/>
      <c r="CIF414" s="2487"/>
      <c r="CIG414" s="2487"/>
      <c r="CIH414" s="2487"/>
      <c r="CII414" s="2487"/>
      <c r="CIJ414" s="2487"/>
      <c r="CIK414" s="2487"/>
      <c r="CIL414" s="2487"/>
      <c r="CIM414" s="2487"/>
      <c r="CIN414" s="2487"/>
      <c r="CIO414" s="2487"/>
      <c r="CIP414" s="2487"/>
      <c r="CIQ414" s="2487"/>
      <c r="CIR414" s="2487"/>
      <c r="CIS414" s="2487"/>
      <c r="CIT414" s="2487"/>
      <c r="CIU414" s="2487"/>
      <c r="CIV414" s="2487"/>
      <c r="CIW414" s="2487"/>
      <c r="CIX414" s="2487"/>
      <c r="CIY414" s="2487"/>
      <c r="CIZ414" s="2487"/>
      <c r="CJA414" s="2487"/>
      <c r="CJB414" s="2487"/>
      <c r="CJC414" s="2487"/>
      <c r="CJD414" s="2487"/>
      <c r="CJE414" s="2487"/>
      <c r="CJF414" s="2487"/>
      <c r="CJG414" s="2487"/>
      <c r="CJH414" s="2487"/>
      <c r="CJI414" s="2487"/>
      <c r="CJJ414" s="2487"/>
      <c r="CJK414" s="2487"/>
      <c r="CJL414" s="2487"/>
      <c r="CJM414" s="2487"/>
      <c r="CJN414" s="2487"/>
      <c r="CJO414" s="2487"/>
      <c r="CJP414" s="2487"/>
      <c r="CJQ414" s="2487"/>
      <c r="CJR414" s="2487"/>
      <c r="CJS414" s="2487"/>
      <c r="CJT414" s="2487"/>
      <c r="CJU414" s="2487"/>
      <c r="CJV414" s="2487"/>
      <c r="CJW414" s="2487"/>
      <c r="CJX414" s="2487"/>
      <c r="CJY414" s="2487"/>
      <c r="CJZ414" s="2487"/>
      <c r="CKA414" s="2487"/>
      <c r="CKB414" s="2487"/>
      <c r="CKC414" s="2487"/>
      <c r="CKD414" s="2487"/>
      <c r="CKE414" s="2487"/>
      <c r="CKF414" s="2487"/>
      <c r="CKG414" s="2487"/>
      <c r="CKH414" s="2487"/>
      <c r="CKI414" s="2487"/>
      <c r="CKJ414" s="2487"/>
      <c r="CKK414" s="2487"/>
      <c r="CKL414" s="2487"/>
      <c r="CKM414" s="2487"/>
      <c r="CKN414" s="2487"/>
      <c r="CKO414" s="2487"/>
      <c r="CKP414" s="2487"/>
      <c r="CKQ414" s="2487"/>
      <c r="CKR414" s="2487"/>
      <c r="CKS414" s="2487"/>
      <c r="CKT414" s="2487"/>
      <c r="CKU414" s="2487"/>
      <c r="CKV414" s="2487"/>
      <c r="CKW414" s="2487"/>
      <c r="CKX414" s="2487"/>
      <c r="CKY414" s="2487"/>
      <c r="CKZ414" s="2487"/>
      <c r="CLA414" s="2487"/>
      <c r="CLB414" s="2487"/>
      <c r="CLC414" s="2487"/>
      <c r="CLD414" s="2487"/>
      <c r="CLE414" s="2487"/>
      <c r="CLF414" s="2487"/>
      <c r="CLG414" s="2487"/>
      <c r="CLH414" s="2487"/>
      <c r="CLI414" s="2487"/>
      <c r="CLJ414" s="2487"/>
      <c r="CLK414" s="2487"/>
      <c r="CLL414" s="2487"/>
      <c r="CLM414" s="2487"/>
      <c r="CLN414" s="2487"/>
      <c r="CLO414" s="2487"/>
      <c r="CLP414" s="2487"/>
      <c r="CLQ414" s="2487"/>
      <c r="CLR414" s="2487"/>
      <c r="CLS414" s="2487"/>
      <c r="CLT414" s="2487"/>
      <c r="CLU414" s="2487"/>
      <c r="CLV414" s="2487"/>
      <c r="CLW414" s="2487"/>
      <c r="CLX414" s="2487"/>
      <c r="CLY414" s="2487"/>
      <c r="CLZ414" s="2487"/>
      <c r="CMA414" s="2487"/>
      <c r="CMB414" s="2487"/>
      <c r="CMC414" s="2487"/>
      <c r="CMD414" s="2487"/>
      <c r="CME414" s="2487"/>
      <c r="CMF414" s="2487"/>
      <c r="CMG414" s="2487"/>
      <c r="CMH414" s="2487"/>
      <c r="CMI414" s="2487"/>
      <c r="CMJ414" s="2487"/>
      <c r="CMK414" s="2487"/>
      <c r="CML414" s="2487"/>
      <c r="CMM414" s="2487"/>
      <c r="CMN414" s="2487"/>
      <c r="CMO414" s="2487"/>
      <c r="CMP414" s="2487"/>
      <c r="CMQ414" s="2487"/>
      <c r="CMR414" s="2487"/>
      <c r="CMS414" s="2487"/>
      <c r="CMT414" s="2487"/>
      <c r="CMU414" s="2487"/>
      <c r="CMV414" s="2487"/>
      <c r="CMW414" s="2487"/>
      <c r="CMX414" s="2487"/>
      <c r="CMY414" s="2487"/>
      <c r="CMZ414" s="2487"/>
      <c r="CNA414" s="2487"/>
      <c r="CNB414" s="2487"/>
      <c r="CNC414" s="2487"/>
      <c r="CND414" s="2487"/>
      <c r="CNE414" s="2487"/>
      <c r="CNF414" s="2487"/>
      <c r="CNG414" s="2487"/>
      <c r="CNH414" s="2487"/>
      <c r="CNI414" s="2487"/>
      <c r="CNJ414" s="2487"/>
      <c r="CNK414" s="2487"/>
      <c r="CNL414" s="2487"/>
      <c r="CNM414" s="2487"/>
      <c r="CNN414" s="2487"/>
      <c r="CNO414" s="2487"/>
      <c r="CNP414" s="2487"/>
      <c r="CNQ414" s="2487"/>
      <c r="CNR414" s="2487"/>
      <c r="CNS414" s="2487"/>
      <c r="CNT414" s="2487"/>
      <c r="CNU414" s="2487"/>
      <c r="CNV414" s="2487"/>
      <c r="CNW414" s="2487"/>
      <c r="CNX414" s="2487"/>
      <c r="CNY414" s="2487"/>
      <c r="CNZ414" s="2487"/>
      <c r="COA414" s="2487"/>
      <c r="COB414" s="2487"/>
      <c r="COC414" s="2487"/>
      <c r="COD414" s="2487"/>
      <c r="COE414" s="2487"/>
      <c r="COF414" s="2487"/>
      <c r="COG414" s="2487"/>
      <c r="COH414" s="2487"/>
      <c r="COI414" s="2487"/>
      <c r="COJ414" s="2487"/>
      <c r="COK414" s="2487"/>
      <c r="COL414" s="2487"/>
      <c r="COM414" s="2487"/>
      <c r="CON414" s="2487"/>
      <c r="COO414" s="2487"/>
      <c r="COP414" s="2487"/>
      <c r="COQ414" s="2487"/>
      <c r="COR414" s="2487"/>
      <c r="COS414" s="2487"/>
      <c r="COT414" s="2487"/>
      <c r="COU414" s="2487"/>
      <c r="COV414" s="2487"/>
      <c r="COW414" s="2487"/>
      <c r="COX414" s="2487"/>
      <c r="COY414" s="2487"/>
      <c r="COZ414" s="2487"/>
      <c r="CPA414" s="2487"/>
      <c r="CPB414" s="2487"/>
      <c r="CPC414" s="2487"/>
      <c r="CPD414" s="2487"/>
      <c r="CPE414" s="2487"/>
      <c r="CPF414" s="2487"/>
      <c r="CPG414" s="2487"/>
      <c r="CPH414" s="2487"/>
      <c r="CPI414" s="2487"/>
      <c r="CPJ414" s="2487"/>
      <c r="CPK414" s="2487"/>
      <c r="CPL414" s="2487"/>
      <c r="CPM414" s="2487"/>
      <c r="CPN414" s="2487"/>
      <c r="CPO414" s="2487"/>
      <c r="CPP414" s="2487"/>
      <c r="CPQ414" s="2487"/>
      <c r="CPR414" s="2487"/>
      <c r="CPS414" s="2487"/>
      <c r="CPT414" s="2487"/>
      <c r="CPU414" s="2487"/>
      <c r="CPV414" s="2487"/>
      <c r="CPW414" s="2487"/>
      <c r="CPX414" s="2487"/>
      <c r="CPY414" s="2487"/>
      <c r="CPZ414" s="2487"/>
      <c r="CQA414" s="2487"/>
      <c r="CQB414" s="2487"/>
      <c r="CQC414" s="2487"/>
      <c r="CQD414" s="2487"/>
      <c r="CQE414" s="2487"/>
      <c r="CQF414" s="2487"/>
      <c r="CQG414" s="2487"/>
      <c r="CQH414" s="2487"/>
      <c r="CQI414" s="2487"/>
      <c r="CQJ414" s="2487"/>
      <c r="CQK414" s="2487"/>
      <c r="CQL414" s="2487"/>
      <c r="CQM414" s="2487"/>
      <c r="CQN414" s="2487"/>
      <c r="CQO414" s="2487"/>
      <c r="CQP414" s="2487"/>
      <c r="CQQ414" s="2487"/>
      <c r="CQR414" s="2487"/>
      <c r="CQS414" s="2487"/>
      <c r="CQT414" s="2487"/>
      <c r="CQU414" s="2487"/>
      <c r="CQV414" s="2487"/>
      <c r="CQW414" s="2487"/>
      <c r="CQX414" s="2487"/>
      <c r="CQY414" s="2487"/>
      <c r="CQZ414" s="2487"/>
      <c r="CRA414" s="2487"/>
      <c r="CRB414" s="2487"/>
      <c r="CRC414" s="2487"/>
      <c r="CRD414" s="2487"/>
      <c r="CRE414" s="2487"/>
      <c r="CRF414" s="2487"/>
      <c r="CRG414" s="2487"/>
      <c r="CRH414" s="2487"/>
      <c r="CRI414" s="2487"/>
      <c r="CRJ414" s="2487"/>
      <c r="CRK414" s="2487"/>
      <c r="CRL414" s="2487"/>
      <c r="CRM414" s="2487"/>
      <c r="CRN414" s="2487"/>
      <c r="CRO414" s="2487"/>
      <c r="CRP414" s="2487"/>
      <c r="CRQ414" s="2487"/>
      <c r="CRR414" s="2487"/>
      <c r="CRS414" s="2487"/>
      <c r="CRT414" s="2487"/>
      <c r="CRU414" s="2487"/>
      <c r="CRV414" s="2487"/>
      <c r="CRW414" s="2487"/>
      <c r="CRX414" s="2487"/>
      <c r="CRY414" s="2487"/>
      <c r="CRZ414" s="2487"/>
      <c r="CSA414" s="2487"/>
      <c r="CSB414" s="2487"/>
      <c r="CSC414" s="2487"/>
      <c r="CSD414" s="2487"/>
      <c r="CSE414" s="2487"/>
      <c r="CSF414" s="2487"/>
      <c r="CSG414" s="2487"/>
      <c r="CSH414" s="2487"/>
      <c r="CSI414" s="2487"/>
      <c r="CSJ414" s="2487"/>
      <c r="CSK414" s="2487"/>
      <c r="CSL414" s="2487"/>
      <c r="CSM414" s="2487"/>
      <c r="CSN414" s="2487"/>
      <c r="CSO414" s="2487"/>
      <c r="CSP414" s="2487"/>
      <c r="CSQ414" s="2487"/>
      <c r="CSR414" s="2487"/>
      <c r="CSS414" s="2487"/>
      <c r="CST414" s="2487"/>
      <c r="CSU414" s="2487"/>
      <c r="CSV414" s="2487"/>
      <c r="CSW414" s="2487"/>
      <c r="CSX414" s="2487"/>
      <c r="CSY414" s="2487"/>
      <c r="CSZ414" s="2487"/>
      <c r="CTA414" s="2487"/>
      <c r="CTB414" s="2487"/>
      <c r="CTC414" s="2487"/>
      <c r="CTD414" s="2487"/>
      <c r="CTE414" s="2487"/>
      <c r="CTF414" s="2487"/>
      <c r="CTG414" s="2487"/>
      <c r="CTH414" s="2487"/>
      <c r="CTI414" s="2487"/>
      <c r="CTJ414" s="2487"/>
      <c r="CTK414" s="2487"/>
      <c r="CTL414" s="2487"/>
      <c r="CTM414" s="2487"/>
      <c r="CTN414" s="2487"/>
      <c r="CTO414" s="2487"/>
      <c r="CTP414" s="2487"/>
      <c r="CTQ414" s="2487"/>
      <c r="CTR414" s="2487"/>
      <c r="CTS414" s="2487"/>
      <c r="CTT414" s="2487"/>
      <c r="CTU414" s="2487"/>
      <c r="CTV414" s="2487"/>
      <c r="CTW414" s="2487"/>
      <c r="CTX414" s="2487"/>
      <c r="CTY414" s="2487"/>
      <c r="CTZ414" s="2487"/>
      <c r="CUA414" s="2487"/>
      <c r="CUB414" s="2487"/>
      <c r="CUC414" s="2487"/>
      <c r="CUD414" s="2487"/>
      <c r="CUE414" s="2487"/>
      <c r="CUF414" s="2487"/>
      <c r="CUG414" s="2487"/>
      <c r="CUH414" s="2487"/>
      <c r="CUI414" s="2487"/>
      <c r="CUJ414" s="2487"/>
      <c r="CUK414" s="2487"/>
      <c r="CUL414" s="2487"/>
      <c r="CUM414" s="2487"/>
      <c r="CUN414" s="2487"/>
      <c r="CUO414" s="2487"/>
      <c r="CUP414" s="2487"/>
      <c r="CUQ414" s="2487"/>
      <c r="CUR414" s="2487"/>
      <c r="CUS414" s="2487"/>
      <c r="CUT414" s="2487"/>
      <c r="CUU414" s="2487"/>
      <c r="CUV414" s="2487"/>
      <c r="CUW414" s="2487"/>
      <c r="CUX414" s="2487"/>
      <c r="CUY414" s="2487"/>
      <c r="CUZ414" s="2487"/>
      <c r="CVA414" s="2487"/>
      <c r="CVB414" s="2487"/>
      <c r="CVC414" s="2487"/>
      <c r="CVD414" s="2487"/>
      <c r="CVE414" s="2487"/>
      <c r="CVF414" s="2487"/>
      <c r="CVG414" s="2487"/>
      <c r="CVH414" s="2487"/>
      <c r="CVI414" s="2487"/>
      <c r="CVJ414" s="2487"/>
      <c r="CVK414" s="2487"/>
      <c r="CVL414" s="2487"/>
      <c r="CVM414" s="2487"/>
      <c r="CVN414" s="2487"/>
      <c r="CVO414" s="2487"/>
      <c r="CVP414" s="2487"/>
      <c r="CVQ414" s="2487"/>
      <c r="CVR414" s="2487"/>
      <c r="CVS414" s="2487"/>
      <c r="CVT414" s="2487"/>
      <c r="CVU414" s="2487"/>
      <c r="CVV414" s="2487"/>
      <c r="CVW414" s="2487"/>
      <c r="CVX414" s="2487"/>
      <c r="CVY414" s="2487"/>
      <c r="CVZ414" s="2487"/>
      <c r="CWA414" s="2487"/>
      <c r="CWB414" s="2487"/>
      <c r="CWC414" s="2487"/>
      <c r="CWD414" s="2487"/>
      <c r="CWE414" s="2487"/>
      <c r="CWF414" s="2487"/>
      <c r="CWG414" s="2487"/>
      <c r="CWH414" s="2487"/>
      <c r="CWI414" s="2487"/>
      <c r="CWJ414" s="2487"/>
      <c r="CWK414" s="2487"/>
      <c r="CWL414" s="2487"/>
      <c r="CWM414" s="2487"/>
      <c r="CWN414" s="2487"/>
      <c r="CWO414" s="2487"/>
      <c r="CWP414" s="2487"/>
      <c r="CWQ414" s="2487"/>
      <c r="CWR414" s="2487"/>
      <c r="CWS414" s="2487"/>
      <c r="CWT414" s="2487"/>
      <c r="CWU414" s="2487"/>
      <c r="CWV414" s="2487"/>
      <c r="CWW414" s="2487"/>
      <c r="CWX414" s="2487"/>
      <c r="CWY414" s="2487"/>
      <c r="CWZ414" s="2487"/>
      <c r="CXA414" s="2487"/>
      <c r="CXB414" s="2487"/>
      <c r="CXC414" s="2487"/>
      <c r="CXD414" s="2487"/>
      <c r="CXE414" s="2487"/>
      <c r="CXF414" s="2487"/>
      <c r="CXG414" s="2487"/>
      <c r="CXH414" s="2487"/>
      <c r="CXI414" s="2487"/>
      <c r="CXJ414" s="2487"/>
      <c r="CXK414" s="2487"/>
      <c r="CXL414" s="2487"/>
      <c r="CXM414" s="2487"/>
      <c r="CXN414" s="2487"/>
      <c r="CXO414" s="2487"/>
      <c r="CXP414" s="2487"/>
      <c r="CXQ414" s="2487"/>
      <c r="CXR414" s="2487"/>
      <c r="CXS414" s="2487"/>
      <c r="CXT414" s="2487"/>
      <c r="CXU414" s="2487"/>
      <c r="CXV414" s="2487"/>
      <c r="CXW414" s="2487"/>
      <c r="CXX414" s="2487"/>
      <c r="CXY414" s="2487"/>
      <c r="CXZ414" s="2487"/>
      <c r="CYA414" s="2487"/>
      <c r="CYB414" s="2487"/>
      <c r="CYC414" s="2487"/>
      <c r="CYD414" s="2487"/>
      <c r="CYE414" s="2487"/>
      <c r="CYF414" s="2487"/>
      <c r="CYG414" s="2487"/>
      <c r="CYH414" s="2487"/>
      <c r="CYI414" s="2487"/>
      <c r="CYJ414" s="2487"/>
      <c r="CYK414" s="2487"/>
      <c r="CYL414" s="2487"/>
      <c r="CYM414" s="2487"/>
      <c r="CYN414" s="2487"/>
      <c r="CYO414" s="2487"/>
      <c r="CYP414" s="2487"/>
      <c r="CYQ414" s="2487"/>
      <c r="CYR414" s="2487"/>
      <c r="CYS414" s="2487"/>
      <c r="CYT414" s="2487"/>
      <c r="CYU414" s="2487"/>
      <c r="CYV414" s="2487"/>
      <c r="CYW414" s="2487"/>
      <c r="CYX414" s="2487"/>
      <c r="CYY414" s="2487"/>
      <c r="CYZ414" s="2487"/>
      <c r="CZA414" s="2487"/>
      <c r="CZB414" s="2487"/>
      <c r="CZC414" s="2487"/>
      <c r="CZD414" s="2487"/>
      <c r="CZE414" s="2487"/>
      <c r="CZF414" s="2487"/>
      <c r="CZG414" s="2487"/>
      <c r="CZH414" s="2487"/>
      <c r="CZI414" s="2487"/>
      <c r="CZJ414" s="2487"/>
      <c r="CZK414" s="2487"/>
      <c r="CZL414" s="2487"/>
      <c r="CZM414" s="2487"/>
      <c r="CZN414" s="2487"/>
      <c r="CZO414" s="2487"/>
      <c r="CZP414" s="2487"/>
      <c r="CZQ414" s="2487"/>
      <c r="CZR414" s="2487"/>
      <c r="CZS414" s="2487"/>
      <c r="CZT414" s="2487"/>
      <c r="CZU414" s="2487"/>
      <c r="CZV414" s="2487"/>
      <c r="CZW414" s="2487"/>
      <c r="CZX414" s="2487"/>
      <c r="CZY414" s="2487"/>
      <c r="CZZ414" s="2487"/>
      <c r="DAA414" s="2487"/>
      <c r="DAB414" s="2487"/>
      <c r="DAC414" s="2487"/>
      <c r="DAD414" s="2487"/>
      <c r="DAE414" s="2487"/>
      <c r="DAF414" s="2487"/>
      <c r="DAG414" s="2487"/>
      <c r="DAH414" s="2487"/>
      <c r="DAI414" s="2487"/>
      <c r="DAJ414" s="2487"/>
      <c r="DAK414" s="2487"/>
      <c r="DAL414" s="2487"/>
      <c r="DAM414" s="2487"/>
      <c r="DAN414" s="2487"/>
      <c r="DAO414" s="2487"/>
      <c r="DAP414" s="2487"/>
      <c r="DAQ414" s="2487"/>
      <c r="DAR414" s="2487"/>
      <c r="DAS414" s="2487"/>
      <c r="DAT414" s="2487"/>
      <c r="DAU414" s="2487"/>
      <c r="DAV414" s="2487"/>
      <c r="DAW414" s="2487"/>
      <c r="DAX414" s="2487"/>
      <c r="DAY414" s="2487"/>
      <c r="DAZ414" s="2487"/>
      <c r="DBA414" s="2487"/>
      <c r="DBB414" s="2487"/>
      <c r="DBC414" s="2487"/>
      <c r="DBD414" s="2487"/>
      <c r="DBE414" s="2487"/>
      <c r="DBF414" s="2487"/>
      <c r="DBG414" s="2487"/>
      <c r="DBH414" s="2487"/>
      <c r="DBI414" s="2487"/>
      <c r="DBJ414" s="2487"/>
      <c r="DBK414" s="2487"/>
      <c r="DBL414" s="2487"/>
      <c r="DBM414" s="2487"/>
      <c r="DBN414" s="2487"/>
      <c r="DBO414" s="2487"/>
      <c r="DBP414" s="2487"/>
      <c r="DBQ414" s="2487"/>
      <c r="DBR414" s="2487"/>
      <c r="DBS414" s="2487"/>
      <c r="DBT414" s="2487"/>
      <c r="DBU414" s="2487"/>
      <c r="DBV414" s="2487"/>
      <c r="DBW414" s="2487"/>
      <c r="DBX414" s="2487"/>
      <c r="DBY414" s="2487"/>
      <c r="DBZ414" s="2487"/>
      <c r="DCA414" s="2487"/>
      <c r="DCB414" s="2487"/>
      <c r="DCC414" s="2487"/>
      <c r="DCD414" s="2487"/>
      <c r="DCE414" s="2487"/>
      <c r="DCF414" s="2487"/>
      <c r="DCG414" s="2487"/>
      <c r="DCH414" s="2487"/>
      <c r="DCI414" s="2487"/>
      <c r="DCJ414" s="2487"/>
      <c r="DCK414" s="2487"/>
      <c r="DCL414" s="2487"/>
      <c r="DCM414" s="2487"/>
      <c r="DCN414" s="2487"/>
      <c r="DCO414" s="2487"/>
      <c r="DCP414" s="2487"/>
      <c r="DCQ414" s="2487"/>
      <c r="DCR414" s="2487"/>
      <c r="DCS414" s="2487"/>
      <c r="DCT414" s="2487"/>
      <c r="DCU414" s="2487"/>
      <c r="DCV414" s="2487"/>
      <c r="DCW414" s="2487"/>
      <c r="DCX414" s="2487"/>
      <c r="DCY414" s="2487"/>
      <c r="DCZ414" s="2487"/>
      <c r="DDA414" s="2487"/>
      <c r="DDB414" s="2487"/>
      <c r="DDC414" s="2487"/>
      <c r="DDD414" s="2487"/>
      <c r="DDE414" s="2487"/>
      <c r="DDF414" s="2487"/>
      <c r="DDG414" s="2487"/>
      <c r="DDH414" s="2487"/>
      <c r="DDI414" s="2487"/>
      <c r="DDJ414" s="2487"/>
      <c r="DDK414" s="2487"/>
      <c r="DDL414" s="2487"/>
      <c r="DDM414" s="2487"/>
      <c r="DDN414" s="2487"/>
      <c r="DDO414" s="2487"/>
      <c r="DDP414" s="2487"/>
      <c r="DDQ414" s="2487"/>
      <c r="DDR414" s="2487"/>
      <c r="DDS414" s="2487"/>
      <c r="DDT414" s="2487"/>
      <c r="DDU414" s="2487"/>
      <c r="DDV414" s="2487"/>
      <c r="DDW414" s="2487"/>
      <c r="DDX414" s="2487"/>
      <c r="DDY414" s="2487"/>
      <c r="DDZ414" s="2487"/>
      <c r="DEA414" s="2487"/>
      <c r="DEB414" s="2487"/>
      <c r="DEC414" s="2487"/>
      <c r="DED414" s="2487"/>
      <c r="DEE414" s="2487"/>
      <c r="DEF414" s="2487"/>
      <c r="DEG414" s="2487"/>
      <c r="DEH414" s="2487"/>
      <c r="DEI414" s="2487"/>
      <c r="DEJ414" s="2487"/>
      <c r="DEK414" s="2487"/>
      <c r="DEL414" s="2487"/>
      <c r="DEM414" s="2487"/>
      <c r="DEN414" s="2487"/>
      <c r="DEO414" s="2487"/>
      <c r="DEP414" s="2487"/>
      <c r="DEQ414" s="2487"/>
      <c r="DER414" s="2487"/>
      <c r="DES414" s="2487"/>
      <c r="DET414" s="2487"/>
      <c r="DEU414" s="2487"/>
      <c r="DEV414" s="2487"/>
      <c r="DEW414" s="2487"/>
      <c r="DEX414" s="2487"/>
      <c r="DEY414" s="2487"/>
      <c r="DEZ414" s="2487"/>
      <c r="DFA414" s="2487"/>
      <c r="DFB414" s="2487"/>
      <c r="DFC414" s="2487"/>
      <c r="DFD414" s="2487"/>
      <c r="DFE414" s="2487"/>
      <c r="DFF414" s="2487"/>
      <c r="DFG414" s="2487"/>
      <c r="DFH414" s="2487"/>
      <c r="DFI414" s="2487"/>
      <c r="DFJ414" s="2487"/>
      <c r="DFK414" s="2487"/>
      <c r="DFL414" s="2487"/>
      <c r="DFM414" s="2487"/>
      <c r="DFN414" s="2487"/>
      <c r="DFO414" s="2487"/>
      <c r="DFP414" s="2487"/>
      <c r="DFQ414" s="2487"/>
      <c r="DFR414" s="2487"/>
      <c r="DFS414" s="2487"/>
      <c r="DFT414" s="2487"/>
      <c r="DFU414" s="2487"/>
      <c r="DFV414" s="2487"/>
      <c r="DFW414" s="2487"/>
      <c r="DFX414" s="2487"/>
      <c r="DFY414" s="2487"/>
      <c r="DFZ414" s="2487"/>
      <c r="DGA414" s="2487"/>
      <c r="DGB414" s="2487"/>
      <c r="DGC414" s="2487"/>
      <c r="DGD414" s="2487"/>
      <c r="DGE414" s="2487"/>
      <c r="DGF414" s="2487"/>
      <c r="DGG414" s="2487"/>
      <c r="DGH414" s="2487"/>
      <c r="DGI414" s="2487"/>
      <c r="DGJ414" s="2487"/>
      <c r="DGK414" s="2487"/>
      <c r="DGL414" s="2487"/>
      <c r="DGM414" s="2487"/>
      <c r="DGN414" s="2487"/>
      <c r="DGO414" s="2487"/>
      <c r="DGP414" s="2487"/>
      <c r="DGQ414" s="2487"/>
      <c r="DGR414" s="2487"/>
      <c r="DGS414" s="2487"/>
      <c r="DGT414" s="2487"/>
      <c r="DGU414" s="2487"/>
      <c r="DGV414" s="2487"/>
      <c r="DGW414" s="2487"/>
      <c r="DGX414" s="2487"/>
      <c r="DGY414" s="2487"/>
      <c r="DGZ414" s="2487"/>
      <c r="DHA414" s="2487"/>
      <c r="DHB414" s="2487"/>
      <c r="DHC414" s="2487"/>
      <c r="DHD414" s="2487"/>
      <c r="DHE414" s="2487"/>
      <c r="DHF414" s="2487"/>
      <c r="DHG414" s="2487"/>
      <c r="DHH414" s="2487"/>
      <c r="DHI414" s="2487"/>
      <c r="DHJ414" s="2487"/>
      <c r="DHK414" s="2487"/>
      <c r="DHL414" s="2487"/>
      <c r="DHM414" s="2487"/>
      <c r="DHN414" s="2487"/>
      <c r="DHO414" s="2487"/>
      <c r="DHP414" s="2487"/>
      <c r="DHQ414" s="2487"/>
      <c r="DHR414" s="2487"/>
      <c r="DHS414" s="2487"/>
      <c r="DHT414" s="2487"/>
      <c r="DHU414" s="2487"/>
      <c r="DHV414" s="2487"/>
      <c r="DHW414" s="2487"/>
      <c r="DHX414" s="2487"/>
      <c r="DHY414" s="2487"/>
      <c r="DHZ414" s="2487"/>
      <c r="DIA414" s="2487"/>
      <c r="DIB414" s="2487"/>
      <c r="DIC414" s="2487"/>
      <c r="DID414" s="2487"/>
      <c r="DIE414" s="2487"/>
      <c r="DIF414" s="2487"/>
      <c r="DIG414" s="2487"/>
      <c r="DIH414" s="2487"/>
      <c r="DII414" s="2487"/>
      <c r="DIJ414" s="2487"/>
      <c r="DIK414" s="2487"/>
      <c r="DIL414" s="2487"/>
      <c r="DIM414" s="2487"/>
      <c r="DIN414" s="2487"/>
      <c r="DIO414" s="2487"/>
      <c r="DIP414" s="2487"/>
      <c r="DIQ414" s="2487"/>
      <c r="DIR414" s="2487"/>
      <c r="DIS414" s="2487"/>
      <c r="DIT414" s="2487"/>
      <c r="DIU414" s="2487"/>
      <c r="DIV414" s="2487"/>
      <c r="DIW414" s="2487"/>
      <c r="DIX414" s="2487"/>
      <c r="DIY414" s="2487"/>
      <c r="DIZ414" s="2487"/>
      <c r="DJA414" s="2487"/>
      <c r="DJB414" s="2487"/>
      <c r="DJC414" s="2487"/>
      <c r="DJD414" s="2487"/>
      <c r="DJE414" s="2487"/>
      <c r="DJF414" s="2487"/>
      <c r="DJG414" s="2487"/>
      <c r="DJH414" s="2487"/>
      <c r="DJI414" s="2487"/>
      <c r="DJJ414" s="2487"/>
      <c r="DJK414" s="2487"/>
      <c r="DJL414" s="2487"/>
      <c r="DJM414" s="2487"/>
      <c r="DJN414" s="2487"/>
      <c r="DJO414" s="2487"/>
      <c r="DJP414" s="2487"/>
      <c r="DJQ414" s="2487"/>
      <c r="DJR414" s="2487"/>
      <c r="DJS414" s="2487"/>
      <c r="DJT414" s="2487"/>
      <c r="DJU414" s="2487"/>
      <c r="DJV414" s="2487"/>
      <c r="DJW414" s="2487"/>
      <c r="DJX414" s="2487"/>
      <c r="DJY414" s="2487"/>
      <c r="DJZ414" s="2487"/>
      <c r="DKA414" s="2487"/>
      <c r="DKB414" s="2487"/>
      <c r="DKC414" s="2487"/>
      <c r="DKD414" s="2487"/>
      <c r="DKE414" s="2487"/>
      <c r="DKF414" s="2487"/>
      <c r="DKG414" s="2487"/>
      <c r="DKH414" s="2487"/>
      <c r="DKI414" s="2487"/>
      <c r="DKJ414" s="2487"/>
      <c r="DKK414" s="2487"/>
      <c r="DKL414" s="2487"/>
      <c r="DKM414" s="2487"/>
      <c r="DKN414" s="2487"/>
      <c r="DKO414" s="2487"/>
      <c r="DKP414" s="2487"/>
      <c r="DKQ414" s="2487"/>
      <c r="DKR414" s="2487"/>
      <c r="DKS414" s="2487"/>
      <c r="DKT414" s="2487"/>
      <c r="DKU414" s="2487"/>
      <c r="DKV414" s="2487"/>
      <c r="DKW414" s="2487"/>
      <c r="DKX414" s="2487"/>
      <c r="DKY414" s="2487"/>
      <c r="DKZ414" s="2487"/>
      <c r="DLA414" s="2487"/>
      <c r="DLB414" s="2487"/>
      <c r="DLC414" s="2487"/>
      <c r="DLD414" s="2487"/>
      <c r="DLE414" s="2487"/>
      <c r="DLF414" s="2487"/>
      <c r="DLG414" s="2487"/>
      <c r="DLH414" s="2487"/>
      <c r="DLI414" s="2487"/>
      <c r="DLJ414" s="2487"/>
      <c r="DLK414" s="2487"/>
      <c r="DLL414" s="2487"/>
      <c r="DLM414" s="2487"/>
      <c r="DLN414" s="2487"/>
      <c r="DLO414" s="2487"/>
      <c r="DLP414" s="2487"/>
      <c r="DLQ414" s="2487"/>
      <c r="DLR414" s="2487"/>
      <c r="DLS414" s="2487"/>
      <c r="DLT414" s="2487"/>
      <c r="DLU414" s="2487"/>
      <c r="DLV414" s="2487"/>
      <c r="DLW414" s="2487"/>
      <c r="DLX414" s="2487"/>
      <c r="DLY414" s="2487"/>
      <c r="DLZ414" s="2487"/>
      <c r="DMA414" s="2487"/>
      <c r="DMB414" s="2487"/>
      <c r="DMC414" s="2487"/>
      <c r="DMD414" s="2487"/>
      <c r="DME414" s="2487"/>
      <c r="DMF414" s="2487"/>
      <c r="DMG414" s="2487"/>
      <c r="DMH414" s="2487"/>
      <c r="DMI414" s="2487"/>
      <c r="DMJ414" s="2487"/>
      <c r="DMK414" s="2487"/>
      <c r="DML414" s="2487"/>
      <c r="DMM414" s="2487"/>
      <c r="DMN414" s="2487"/>
      <c r="DMO414" s="2487"/>
      <c r="DMP414" s="2487"/>
      <c r="DMQ414" s="2487"/>
      <c r="DMR414" s="2487"/>
      <c r="DMS414" s="2487"/>
      <c r="DMT414" s="2487"/>
      <c r="DMU414" s="2487"/>
      <c r="DMV414" s="2487"/>
      <c r="DMW414" s="2487"/>
      <c r="DMX414" s="2487"/>
      <c r="DMY414" s="2487"/>
      <c r="DMZ414" s="2487"/>
      <c r="DNA414" s="2487"/>
      <c r="DNB414" s="2487"/>
      <c r="DNC414" s="2487"/>
      <c r="DND414" s="2487"/>
      <c r="DNE414" s="2487"/>
      <c r="DNF414" s="2487"/>
      <c r="DNG414" s="2487"/>
      <c r="DNH414" s="2487"/>
      <c r="DNI414" s="2487"/>
      <c r="DNJ414" s="2487"/>
      <c r="DNK414" s="2487"/>
      <c r="DNL414" s="2487"/>
      <c r="DNM414" s="2487"/>
      <c r="DNN414" s="2487"/>
      <c r="DNO414" s="2487"/>
      <c r="DNP414" s="2487"/>
      <c r="DNQ414" s="2487"/>
      <c r="DNR414" s="2487"/>
      <c r="DNS414" s="2487"/>
      <c r="DNT414" s="2487"/>
      <c r="DNU414" s="2487"/>
      <c r="DNV414" s="2487"/>
      <c r="DNW414" s="2487"/>
      <c r="DNX414" s="2487"/>
      <c r="DNY414" s="2487"/>
      <c r="DNZ414" s="2487"/>
      <c r="DOA414" s="2487"/>
      <c r="DOB414" s="2487"/>
      <c r="DOC414" s="2487"/>
      <c r="DOD414" s="2487"/>
      <c r="DOE414" s="2487"/>
      <c r="DOF414" s="2487"/>
      <c r="DOG414" s="2487"/>
      <c r="DOH414" s="2487"/>
      <c r="DOI414" s="2487"/>
      <c r="DOJ414" s="2487"/>
      <c r="DOK414" s="2487"/>
      <c r="DOL414" s="2487"/>
      <c r="DOM414" s="2487"/>
      <c r="DON414" s="2487"/>
      <c r="DOO414" s="2487"/>
      <c r="DOP414" s="2487"/>
      <c r="DOQ414" s="2487"/>
      <c r="DOR414" s="2487"/>
      <c r="DOS414" s="2487"/>
      <c r="DOT414" s="2487"/>
      <c r="DOU414" s="2487"/>
      <c r="DOV414" s="2487"/>
      <c r="DOW414" s="2487"/>
      <c r="DOX414" s="2487"/>
      <c r="DOY414" s="2487"/>
      <c r="DOZ414" s="2487"/>
      <c r="DPA414" s="2487"/>
      <c r="DPB414" s="2487"/>
      <c r="DPC414" s="2487"/>
      <c r="DPD414" s="2487"/>
      <c r="DPE414" s="2487"/>
      <c r="DPF414" s="2487"/>
      <c r="DPG414" s="2487"/>
      <c r="DPH414" s="2487"/>
      <c r="DPI414" s="2487"/>
      <c r="DPJ414" s="2487"/>
      <c r="DPK414" s="2487"/>
      <c r="DPL414" s="2487"/>
      <c r="DPM414" s="2487"/>
      <c r="DPN414" s="2487"/>
      <c r="DPO414" s="2487"/>
      <c r="DPP414" s="2487"/>
      <c r="DPQ414" s="2487"/>
      <c r="DPR414" s="2487"/>
      <c r="DPS414" s="2487"/>
      <c r="DPT414" s="2487"/>
      <c r="DPU414" s="2487"/>
      <c r="DPV414" s="2487"/>
      <c r="DPW414" s="2487"/>
      <c r="DPX414" s="2487"/>
      <c r="DPY414" s="2487"/>
      <c r="DPZ414" s="2487"/>
      <c r="DQA414" s="2487"/>
      <c r="DQB414" s="2487"/>
      <c r="DQC414" s="2487"/>
      <c r="DQD414" s="2487"/>
      <c r="DQE414" s="2487"/>
      <c r="DQF414" s="2487"/>
      <c r="DQG414" s="2487"/>
      <c r="DQH414" s="2487"/>
      <c r="DQI414" s="2487"/>
      <c r="DQJ414" s="2487"/>
      <c r="DQK414" s="2487"/>
      <c r="DQL414" s="2487"/>
      <c r="DQM414" s="2487"/>
      <c r="DQN414" s="2487"/>
      <c r="DQO414" s="2487"/>
      <c r="DQP414" s="2487"/>
      <c r="DQQ414" s="2487"/>
      <c r="DQR414" s="2487"/>
      <c r="DQS414" s="2487"/>
      <c r="DQT414" s="2487"/>
      <c r="DQU414" s="2487"/>
      <c r="DQV414" s="2487"/>
      <c r="DQW414" s="2487"/>
      <c r="DQX414" s="2487"/>
      <c r="DQY414" s="2487"/>
      <c r="DQZ414" s="2487"/>
      <c r="DRA414" s="2487"/>
      <c r="DRB414" s="2487"/>
      <c r="DRC414" s="2487"/>
      <c r="DRD414" s="2487"/>
      <c r="DRE414" s="2487"/>
      <c r="DRF414" s="2487"/>
      <c r="DRG414" s="2487"/>
      <c r="DRH414" s="2487"/>
      <c r="DRI414" s="2487"/>
      <c r="DRJ414" s="2487"/>
      <c r="DRK414" s="2487"/>
      <c r="DRL414" s="2487"/>
      <c r="DRM414" s="2487"/>
      <c r="DRN414" s="2487"/>
      <c r="DRO414" s="2487"/>
      <c r="DRP414" s="2487"/>
      <c r="DRQ414" s="2487"/>
      <c r="DRR414" s="2487"/>
      <c r="DRS414" s="2487"/>
      <c r="DRT414" s="2487"/>
      <c r="DRU414" s="2487"/>
      <c r="DRV414" s="2487"/>
      <c r="DRW414" s="2487"/>
      <c r="DRX414" s="2487"/>
      <c r="DRY414" s="2487"/>
      <c r="DRZ414" s="2487"/>
      <c r="DSA414" s="2487"/>
      <c r="DSB414" s="2487"/>
      <c r="DSC414" s="2487"/>
      <c r="DSD414" s="2487"/>
      <c r="DSE414" s="2487"/>
      <c r="DSF414" s="2487"/>
      <c r="DSG414" s="2487"/>
      <c r="DSH414" s="2487"/>
      <c r="DSI414" s="2487"/>
      <c r="DSJ414" s="2487"/>
      <c r="DSK414" s="2487"/>
      <c r="DSL414" s="2487"/>
      <c r="DSM414" s="2487"/>
      <c r="DSN414" s="2487"/>
      <c r="DSO414" s="2487"/>
      <c r="DSP414" s="2487"/>
      <c r="DSQ414" s="2487"/>
      <c r="DSR414" s="2487"/>
      <c r="DSS414" s="2487"/>
      <c r="DST414" s="2487"/>
      <c r="DSU414" s="2487"/>
      <c r="DSV414" s="2487"/>
      <c r="DSW414" s="2487"/>
      <c r="DSX414" s="2487"/>
      <c r="DSY414" s="2487"/>
      <c r="DSZ414" s="2487"/>
      <c r="DTA414" s="2487"/>
      <c r="DTB414" s="2487"/>
      <c r="DTC414" s="2487"/>
      <c r="DTD414" s="2487"/>
      <c r="DTE414" s="2487"/>
      <c r="DTF414" s="2487"/>
      <c r="DTG414" s="2487"/>
      <c r="DTH414" s="2487"/>
      <c r="DTI414" s="2487"/>
      <c r="DTJ414" s="2487"/>
      <c r="DTK414" s="2487"/>
      <c r="DTL414" s="2487"/>
      <c r="DTM414" s="2487"/>
      <c r="DTN414" s="2487"/>
      <c r="DTO414" s="2487"/>
      <c r="DTP414" s="2487"/>
      <c r="DTQ414" s="2487"/>
      <c r="DTR414" s="2487"/>
      <c r="DTS414" s="2487"/>
      <c r="DTT414" s="2487"/>
      <c r="DTU414" s="2487"/>
      <c r="DTV414" s="2487"/>
      <c r="DTW414" s="2487"/>
      <c r="DTX414" s="2487"/>
      <c r="DTY414" s="2487"/>
      <c r="DTZ414" s="2487"/>
      <c r="DUA414" s="2487"/>
      <c r="DUB414" s="2487"/>
      <c r="DUC414" s="2487"/>
      <c r="DUD414" s="2487"/>
      <c r="DUE414" s="2487"/>
      <c r="DUF414" s="2487"/>
      <c r="DUG414" s="2487"/>
      <c r="DUH414" s="2487"/>
      <c r="DUI414" s="2487"/>
      <c r="DUJ414" s="2487"/>
      <c r="DUK414" s="2487"/>
      <c r="DUL414" s="2487"/>
      <c r="DUM414" s="2487"/>
      <c r="DUN414" s="2487"/>
      <c r="DUO414" s="2487"/>
      <c r="DUP414" s="2487"/>
      <c r="DUQ414" s="2487"/>
      <c r="DUR414" s="2487"/>
      <c r="DUS414" s="2487"/>
      <c r="DUT414" s="2487"/>
      <c r="DUU414" s="2487"/>
      <c r="DUV414" s="2487"/>
      <c r="DUW414" s="2487"/>
      <c r="DUX414" s="2487"/>
      <c r="DUY414" s="2487"/>
      <c r="DUZ414" s="2487"/>
      <c r="DVA414" s="2487"/>
      <c r="DVB414" s="2487"/>
      <c r="DVC414" s="2487"/>
      <c r="DVD414" s="2487"/>
      <c r="DVE414" s="2487"/>
      <c r="DVF414" s="2487"/>
      <c r="DVG414" s="2487"/>
      <c r="DVH414" s="2487"/>
      <c r="DVI414" s="2487"/>
      <c r="DVJ414" s="2487"/>
      <c r="DVK414" s="2487"/>
      <c r="DVL414" s="2487"/>
      <c r="DVM414" s="2487"/>
      <c r="DVN414" s="2487"/>
      <c r="DVO414" s="2487"/>
      <c r="DVP414" s="2487"/>
      <c r="DVQ414" s="2487"/>
      <c r="DVR414" s="2487"/>
      <c r="DVS414" s="2487"/>
      <c r="DVT414" s="2487"/>
      <c r="DVU414" s="2487"/>
      <c r="DVV414" s="2487"/>
      <c r="DVW414" s="2487"/>
      <c r="DVX414" s="2487"/>
      <c r="DVY414" s="2487"/>
      <c r="DVZ414" s="2487"/>
      <c r="DWA414" s="2487"/>
      <c r="DWB414" s="2487"/>
      <c r="DWC414" s="2487"/>
      <c r="DWD414" s="2487"/>
      <c r="DWE414" s="2487"/>
      <c r="DWF414" s="2487"/>
      <c r="DWG414" s="2487"/>
      <c r="DWH414" s="2487"/>
      <c r="DWI414" s="2487"/>
      <c r="DWJ414" s="2487"/>
      <c r="DWK414" s="2487"/>
      <c r="DWL414" s="2487"/>
      <c r="DWM414" s="2487"/>
      <c r="DWN414" s="2487"/>
      <c r="DWO414" s="2487"/>
      <c r="DWP414" s="2487"/>
      <c r="DWQ414" s="2487"/>
      <c r="DWR414" s="2487"/>
      <c r="DWS414" s="2487"/>
      <c r="DWT414" s="2487"/>
      <c r="DWU414" s="2487"/>
      <c r="DWV414" s="2487"/>
      <c r="DWW414" s="2487"/>
      <c r="DWX414" s="2487"/>
      <c r="DWY414" s="2487"/>
      <c r="DWZ414" s="2487"/>
      <c r="DXA414" s="2487"/>
      <c r="DXB414" s="2487"/>
      <c r="DXC414" s="2487"/>
      <c r="DXD414" s="2487"/>
      <c r="DXE414" s="2487"/>
      <c r="DXF414" s="2487"/>
      <c r="DXG414" s="2487"/>
      <c r="DXH414" s="2487"/>
      <c r="DXI414" s="2487"/>
      <c r="DXJ414" s="2487"/>
      <c r="DXK414" s="2487"/>
      <c r="DXL414" s="2487"/>
      <c r="DXM414" s="2487"/>
      <c r="DXN414" s="2487"/>
      <c r="DXO414" s="2487"/>
      <c r="DXP414" s="2487"/>
      <c r="DXQ414" s="2487"/>
      <c r="DXR414" s="2487"/>
      <c r="DXS414" s="2487"/>
      <c r="DXT414" s="2487"/>
      <c r="DXU414" s="2487"/>
      <c r="DXV414" s="2487"/>
      <c r="DXW414" s="2487"/>
      <c r="DXX414" s="2487"/>
      <c r="DXY414" s="2487"/>
      <c r="DXZ414" s="2487"/>
      <c r="DYA414" s="2487"/>
      <c r="DYB414" s="2487"/>
      <c r="DYC414" s="2487"/>
      <c r="DYD414" s="2487"/>
      <c r="DYE414" s="2487"/>
      <c r="DYF414" s="2487"/>
      <c r="DYG414" s="2487"/>
      <c r="DYH414" s="2487"/>
      <c r="DYI414" s="2487"/>
      <c r="DYJ414" s="2487"/>
      <c r="DYK414" s="2487"/>
      <c r="DYL414" s="2487"/>
      <c r="DYM414" s="2487"/>
      <c r="DYN414" s="2487"/>
      <c r="DYO414" s="2487"/>
      <c r="DYP414" s="2487"/>
      <c r="DYQ414" s="2487"/>
      <c r="DYR414" s="2487"/>
      <c r="DYS414" s="2487"/>
      <c r="DYT414" s="2487"/>
      <c r="DYU414" s="2487"/>
      <c r="DYV414" s="2487"/>
      <c r="DYW414" s="2487"/>
      <c r="DYX414" s="2487"/>
      <c r="DYY414" s="2487"/>
      <c r="DYZ414" s="2487"/>
      <c r="DZA414" s="2487"/>
      <c r="DZB414" s="2487"/>
      <c r="DZC414" s="2487"/>
      <c r="DZD414" s="2487"/>
      <c r="DZE414" s="2487"/>
      <c r="DZF414" s="2487"/>
      <c r="DZG414" s="2487"/>
      <c r="DZH414" s="2487"/>
      <c r="DZI414" s="2487"/>
      <c r="DZJ414" s="2487"/>
      <c r="DZK414" s="2487"/>
      <c r="DZL414" s="2487"/>
      <c r="DZM414" s="2487"/>
      <c r="DZN414" s="2487"/>
      <c r="DZO414" s="2487"/>
      <c r="DZP414" s="2487"/>
      <c r="DZQ414" s="2487"/>
      <c r="DZR414" s="2487"/>
      <c r="DZS414" s="2487"/>
      <c r="DZT414" s="2487"/>
      <c r="DZU414" s="2487"/>
      <c r="DZV414" s="2487"/>
      <c r="DZW414" s="2487"/>
      <c r="DZX414" s="2487"/>
      <c r="DZY414" s="2487"/>
      <c r="DZZ414" s="2487"/>
      <c r="EAA414" s="2487"/>
      <c r="EAB414" s="2487"/>
      <c r="EAC414" s="2487"/>
      <c r="EAD414" s="2487"/>
      <c r="EAE414" s="2487"/>
      <c r="EAF414" s="2487"/>
      <c r="EAG414" s="2487"/>
      <c r="EAH414" s="2487"/>
      <c r="EAI414" s="2487"/>
      <c r="EAJ414" s="2487"/>
      <c r="EAK414" s="2487"/>
      <c r="EAL414" s="2487"/>
      <c r="EAM414" s="2487"/>
      <c r="EAN414" s="2487"/>
      <c r="EAO414" s="2487"/>
      <c r="EAP414" s="2487"/>
      <c r="EAQ414" s="2487"/>
      <c r="EAR414" s="2487"/>
      <c r="EAS414" s="2487"/>
      <c r="EAT414" s="2487"/>
      <c r="EAU414" s="2487"/>
      <c r="EAV414" s="2487"/>
      <c r="EAW414" s="2487"/>
      <c r="EAX414" s="2487"/>
      <c r="EAY414" s="2487"/>
      <c r="EAZ414" s="2487"/>
      <c r="EBA414" s="2487"/>
      <c r="EBB414" s="2487"/>
      <c r="EBC414" s="2487"/>
      <c r="EBD414" s="2487"/>
      <c r="EBE414" s="2487"/>
      <c r="EBF414" s="2487"/>
      <c r="EBG414" s="2487"/>
      <c r="EBH414" s="2487"/>
      <c r="EBI414" s="2487"/>
      <c r="EBJ414" s="2487"/>
      <c r="EBK414" s="2487"/>
      <c r="EBL414" s="2487"/>
      <c r="EBM414" s="2487"/>
      <c r="EBN414" s="2487"/>
      <c r="EBO414" s="2487"/>
      <c r="EBP414" s="2487"/>
      <c r="EBQ414" s="2487"/>
      <c r="EBR414" s="2487"/>
      <c r="EBS414" s="2487"/>
      <c r="EBT414" s="2487"/>
      <c r="EBU414" s="2487"/>
      <c r="EBV414" s="2487"/>
      <c r="EBW414" s="2487"/>
      <c r="EBX414" s="2487"/>
      <c r="EBY414" s="2487"/>
      <c r="EBZ414" s="2487"/>
      <c r="ECA414" s="2487"/>
      <c r="ECB414" s="2487"/>
      <c r="ECC414" s="2487"/>
      <c r="ECD414" s="2487"/>
      <c r="ECE414" s="2487"/>
      <c r="ECF414" s="2487"/>
      <c r="ECG414" s="2487"/>
      <c r="ECH414" s="2487"/>
      <c r="ECI414" s="2487"/>
      <c r="ECJ414" s="2487"/>
      <c r="ECK414" s="2487"/>
      <c r="ECL414" s="2487"/>
      <c r="ECM414" s="2487"/>
      <c r="ECN414" s="2487"/>
      <c r="ECO414" s="2487"/>
      <c r="ECP414" s="2487"/>
      <c r="ECQ414" s="2487"/>
      <c r="ECR414" s="2487"/>
      <c r="ECS414" s="2487"/>
      <c r="ECT414" s="2487"/>
      <c r="ECU414" s="2487"/>
      <c r="ECV414" s="2487"/>
      <c r="ECW414" s="2487"/>
      <c r="ECX414" s="2487"/>
      <c r="ECY414" s="2487"/>
      <c r="ECZ414" s="2487"/>
      <c r="EDA414" s="2487"/>
      <c r="EDB414" s="2487"/>
      <c r="EDC414" s="2487"/>
      <c r="EDD414" s="2487"/>
      <c r="EDE414" s="2487"/>
      <c r="EDF414" s="2487"/>
      <c r="EDG414" s="2487"/>
      <c r="EDH414" s="2487"/>
      <c r="EDI414" s="2487"/>
      <c r="EDJ414" s="2487"/>
      <c r="EDK414" s="2487"/>
      <c r="EDL414" s="2487"/>
      <c r="EDM414" s="2487"/>
      <c r="EDN414" s="2487"/>
      <c r="EDO414" s="2487"/>
      <c r="EDP414" s="2487"/>
      <c r="EDQ414" s="2487"/>
      <c r="EDR414" s="2487"/>
      <c r="EDS414" s="2487"/>
      <c r="EDT414" s="2487"/>
      <c r="EDU414" s="2487"/>
      <c r="EDV414" s="2487"/>
      <c r="EDW414" s="2487"/>
      <c r="EDX414" s="2487"/>
      <c r="EDY414" s="2487"/>
      <c r="EDZ414" s="2487"/>
      <c r="EEA414" s="2487"/>
      <c r="EEB414" s="2487"/>
      <c r="EEC414" s="2487"/>
      <c r="EED414" s="2487"/>
      <c r="EEE414" s="2487"/>
      <c r="EEF414" s="2487"/>
      <c r="EEG414" s="2487"/>
      <c r="EEH414" s="2487"/>
      <c r="EEI414" s="2487"/>
      <c r="EEJ414" s="2487"/>
      <c r="EEK414" s="2487"/>
      <c r="EEL414" s="2487"/>
      <c r="EEM414" s="2487"/>
      <c r="EEN414" s="2487"/>
      <c r="EEO414" s="2487"/>
      <c r="EEP414" s="2487"/>
      <c r="EEQ414" s="2487"/>
      <c r="EER414" s="2487"/>
      <c r="EES414" s="2487"/>
      <c r="EET414" s="2487"/>
      <c r="EEU414" s="2487"/>
      <c r="EEV414" s="2487"/>
      <c r="EEW414" s="2487"/>
      <c r="EEX414" s="2487"/>
      <c r="EEY414" s="2487"/>
      <c r="EEZ414" s="2487"/>
      <c r="EFA414" s="2487"/>
      <c r="EFB414" s="2487"/>
      <c r="EFC414" s="2487"/>
      <c r="EFD414" s="2487"/>
      <c r="EFE414" s="2487"/>
      <c r="EFF414" s="2487"/>
      <c r="EFG414" s="2487"/>
      <c r="EFH414" s="2487"/>
      <c r="EFI414" s="2487"/>
      <c r="EFJ414" s="2487"/>
      <c r="EFK414" s="2487"/>
      <c r="EFL414" s="2487"/>
      <c r="EFM414" s="2487"/>
      <c r="EFN414" s="2487"/>
      <c r="EFO414" s="2487"/>
      <c r="EFP414" s="2487"/>
      <c r="EFQ414" s="2487"/>
      <c r="EFR414" s="2487"/>
      <c r="EFS414" s="2487"/>
      <c r="EFT414" s="2487"/>
      <c r="EFU414" s="2487"/>
      <c r="EFV414" s="2487"/>
      <c r="EFW414" s="2487"/>
      <c r="EFX414" s="2487"/>
      <c r="EFY414" s="2487"/>
      <c r="EFZ414" s="2487"/>
      <c r="EGA414" s="2487"/>
      <c r="EGB414" s="2487"/>
      <c r="EGC414" s="2487"/>
      <c r="EGD414" s="2487"/>
      <c r="EGE414" s="2487"/>
      <c r="EGF414" s="2487"/>
      <c r="EGG414" s="2487"/>
      <c r="EGH414" s="2487"/>
      <c r="EGI414" s="2487"/>
      <c r="EGJ414" s="2487"/>
      <c r="EGK414" s="2487"/>
      <c r="EGL414" s="2487"/>
      <c r="EGM414" s="2487"/>
      <c r="EGN414" s="2487"/>
      <c r="EGO414" s="2487"/>
      <c r="EGP414" s="2487"/>
      <c r="EGQ414" s="2487"/>
      <c r="EGR414" s="2487"/>
      <c r="EGS414" s="2487"/>
      <c r="EGT414" s="2487"/>
      <c r="EGU414" s="2487"/>
      <c r="EGV414" s="2487"/>
      <c r="EGW414" s="2487"/>
      <c r="EGX414" s="2487"/>
      <c r="EGY414" s="2487"/>
      <c r="EGZ414" s="2487"/>
      <c r="EHA414" s="2487"/>
      <c r="EHB414" s="2487"/>
      <c r="EHC414" s="2487"/>
      <c r="EHD414" s="2487"/>
      <c r="EHE414" s="2487"/>
      <c r="EHF414" s="2487"/>
      <c r="EHG414" s="2487"/>
      <c r="EHH414" s="2487"/>
      <c r="EHI414" s="2487"/>
      <c r="EHJ414" s="2487"/>
      <c r="EHK414" s="2487"/>
      <c r="EHL414" s="2487"/>
      <c r="EHM414" s="2487"/>
      <c r="EHN414" s="2487"/>
      <c r="EHO414" s="2487"/>
      <c r="EHP414" s="2487"/>
      <c r="EHQ414" s="2487"/>
      <c r="EHR414" s="2487"/>
      <c r="EHS414" s="2487"/>
      <c r="EHT414" s="2487"/>
      <c r="EHU414" s="2487"/>
      <c r="EHV414" s="2487"/>
      <c r="EHW414" s="2487"/>
      <c r="EHX414" s="2487"/>
      <c r="EHY414" s="2487"/>
      <c r="EHZ414" s="2487"/>
      <c r="EIA414" s="2487"/>
      <c r="EIB414" s="2487"/>
      <c r="EIC414" s="2487"/>
      <c r="EID414" s="2487"/>
      <c r="EIE414" s="2487"/>
      <c r="EIF414" s="2487"/>
      <c r="EIG414" s="2487"/>
      <c r="EIH414" s="2487"/>
      <c r="EII414" s="2487"/>
      <c r="EIJ414" s="2487"/>
      <c r="EIK414" s="2487"/>
      <c r="EIL414" s="2487"/>
      <c r="EIM414" s="2487"/>
      <c r="EIN414" s="2487"/>
      <c r="EIO414" s="2487"/>
      <c r="EIP414" s="2487"/>
      <c r="EIQ414" s="2487"/>
      <c r="EIR414" s="2487"/>
      <c r="EIS414" s="2487"/>
      <c r="EIT414" s="2487"/>
      <c r="EIU414" s="2487"/>
      <c r="EIV414" s="2487"/>
      <c r="EIW414" s="2487"/>
      <c r="EIX414" s="2487"/>
      <c r="EIY414" s="2487"/>
      <c r="EIZ414" s="2487"/>
      <c r="EJA414" s="2487"/>
      <c r="EJB414" s="2487"/>
      <c r="EJC414" s="2487"/>
      <c r="EJD414" s="2487"/>
      <c r="EJE414" s="2487"/>
      <c r="EJF414" s="2487"/>
      <c r="EJG414" s="2487"/>
      <c r="EJH414" s="2487"/>
      <c r="EJI414" s="2487"/>
      <c r="EJJ414" s="2487"/>
      <c r="EJK414" s="2487"/>
      <c r="EJL414" s="2487"/>
      <c r="EJM414" s="2487"/>
      <c r="EJN414" s="2487"/>
      <c r="EJO414" s="2487"/>
      <c r="EJP414" s="2487"/>
      <c r="EJQ414" s="2487"/>
      <c r="EJR414" s="2487"/>
      <c r="EJS414" s="2487"/>
      <c r="EJT414" s="2487"/>
      <c r="EJU414" s="2487"/>
      <c r="EJV414" s="2487"/>
      <c r="EJW414" s="2487"/>
      <c r="EJX414" s="2487"/>
      <c r="EJY414" s="2487"/>
      <c r="EJZ414" s="2487"/>
      <c r="EKA414" s="2487"/>
      <c r="EKB414" s="2487"/>
      <c r="EKC414" s="2487"/>
      <c r="EKD414" s="2487"/>
      <c r="EKE414" s="2487"/>
      <c r="EKF414" s="2487"/>
      <c r="EKG414" s="2487"/>
      <c r="EKH414" s="2487"/>
      <c r="EKI414" s="2487"/>
      <c r="EKJ414" s="2487"/>
      <c r="EKK414" s="2487"/>
      <c r="EKL414" s="2487"/>
      <c r="EKM414" s="2487"/>
      <c r="EKN414" s="2487"/>
      <c r="EKO414" s="2487"/>
      <c r="EKP414" s="2487"/>
      <c r="EKQ414" s="2487"/>
      <c r="EKR414" s="2487"/>
      <c r="EKS414" s="2487"/>
      <c r="EKT414" s="2487"/>
      <c r="EKU414" s="2487"/>
      <c r="EKV414" s="2487"/>
      <c r="EKW414" s="2487"/>
      <c r="EKX414" s="2487"/>
      <c r="EKY414" s="2487"/>
      <c r="EKZ414" s="2487"/>
      <c r="ELA414" s="2487"/>
      <c r="ELB414" s="2487"/>
      <c r="ELC414" s="2487"/>
      <c r="ELD414" s="2487"/>
      <c r="ELE414" s="2487"/>
      <c r="ELF414" s="2487"/>
      <c r="ELG414" s="2487"/>
      <c r="ELH414" s="2487"/>
      <c r="ELI414" s="2487"/>
      <c r="ELJ414" s="2487"/>
      <c r="ELK414" s="2487"/>
      <c r="ELL414" s="2487"/>
      <c r="ELM414" s="2487"/>
      <c r="ELN414" s="2487"/>
      <c r="ELO414" s="2487"/>
      <c r="ELP414" s="2487"/>
      <c r="ELQ414" s="2487"/>
      <c r="ELR414" s="2487"/>
      <c r="ELS414" s="2487"/>
      <c r="ELT414" s="2487"/>
      <c r="ELU414" s="2487"/>
      <c r="ELV414" s="2487"/>
      <c r="ELW414" s="2487"/>
      <c r="ELX414" s="2487"/>
      <c r="ELY414" s="2487"/>
      <c r="ELZ414" s="2487"/>
      <c r="EMA414" s="2487"/>
      <c r="EMB414" s="2487"/>
      <c r="EMC414" s="2487"/>
      <c r="EMD414" s="2487"/>
      <c r="EME414" s="2487"/>
      <c r="EMF414" s="2487"/>
      <c r="EMG414" s="2487"/>
      <c r="EMH414" s="2487"/>
      <c r="EMI414" s="2487"/>
      <c r="EMJ414" s="2487"/>
      <c r="EMK414" s="2487"/>
      <c r="EML414" s="2487"/>
      <c r="EMM414" s="2487"/>
      <c r="EMN414" s="2487"/>
      <c r="EMO414" s="2487"/>
      <c r="EMP414" s="2487"/>
      <c r="EMQ414" s="2487"/>
      <c r="EMR414" s="2487"/>
      <c r="EMS414" s="2487"/>
      <c r="EMT414" s="2487"/>
      <c r="EMU414" s="2487"/>
      <c r="EMV414" s="2487"/>
      <c r="EMW414" s="2487"/>
      <c r="EMX414" s="2487"/>
      <c r="EMY414" s="2487"/>
      <c r="EMZ414" s="2487"/>
      <c r="ENA414" s="2487"/>
      <c r="ENB414" s="2487"/>
      <c r="ENC414" s="2487"/>
      <c r="END414" s="2487"/>
      <c r="ENE414" s="2487"/>
      <c r="ENF414" s="2487"/>
      <c r="ENG414" s="2487"/>
      <c r="ENH414" s="2487"/>
      <c r="ENI414" s="2487"/>
      <c r="ENJ414" s="2487"/>
      <c r="ENK414" s="2487"/>
      <c r="ENL414" s="2487"/>
      <c r="ENM414" s="2487"/>
      <c r="ENN414" s="2487"/>
      <c r="ENO414" s="2487"/>
      <c r="ENP414" s="2487"/>
      <c r="ENQ414" s="2487"/>
      <c r="ENR414" s="2487"/>
      <c r="ENS414" s="2487"/>
      <c r="ENT414" s="2487"/>
      <c r="ENU414" s="2487"/>
      <c r="ENV414" s="2487"/>
      <c r="ENW414" s="2487"/>
      <c r="ENX414" s="2487"/>
      <c r="ENY414" s="2487"/>
      <c r="ENZ414" s="2487"/>
      <c r="EOA414" s="2487"/>
      <c r="EOB414" s="2487"/>
      <c r="EOC414" s="2487"/>
      <c r="EOD414" s="2487"/>
      <c r="EOE414" s="2487"/>
      <c r="EOF414" s="2487"/>
      <c r="EOG414" s="2487"/>
      <c r="EOH414" s="2487"/>
      <c r="EOI414" s="2487"/>
      <c r="EOJ414" s="2487"/>
      <c r="EOK414" s="2487"/>
      <c r="EOL414" s="2487"/>
      <c r="EOM414" s="2487"/>
      <c r="EON414" s="2487"/>
      <c r="EOO414" s="2487"/>
      <c r="EOP414" s="2487"/>
      <c r="EOQ414" s="2487"/>
      <c r="EOR414" s="2487"/>
      <c r="EOS414" s="2487"/>
      <c r="EOT414" s="2487"/>
      <c r="EOU414" s="2487"/>
      <c r="EOV414" s="2487"/>
      <c r="EOW414" s="2487"/>
      <c r="EOX414" s="2487"/>
      <c r="EOY414" s="2487"/>
      <c r="EOZ414" s="2487"/>
      <c r="EPA414" s="2487"/>
      <c r="EPB414" s="2487"/>
      <c r="EPC414" s="2487"/>
      <c r="EPD414" s="2487"/>
      <c r="EPE414" s="2487"/>
      <c r="EPF414" s="2487"/>
      <c r="EPG414" s="2487"/>
      <c r="EPH414" s="2487"/>
      <c r="EPI414" s="2487"/>
      <c r="EPJ414" s="2487"/>
      <c r="EPK414" s="2487"/>
      <c r="EPL414" s="2487"/>
      <c r="EPM414" s="2487"/>
      <c r="EPN414" s="2487"/>
      <c r="EPO414" s="2487"/>
      <c r="EPP414" s="2487"/>
      <c r="EPQ414" s="2487"/>
      <c r="EPR414" s="2487"/>
      <c r="EPS414" s="2487"/>
      <c r="EPT414" s="2487"/>
      <c r="EPU414" s="2487"/>
      <c r="EPV414" s="2487"/>
      <c r="EPW414" s="2487"/>
      <c r="EPX414" s="2487"/>
      <c r="EPY414" s="2487"/>
      <c r="EPZ414" s="2487"/>
      <c r="EQA414" s="2487"/>
      <c r="EQB414" s="2487"/>
      <c r="EQC414" s="2487"/>
      <c r="EQD414" s="2487"/>
      <c r="EQE414" s="2487"/>
      <c r="EQF414" s="2487"/>
      <c r="EQG414" s="2487"/>
      <c r="EQH414" s="2487"/>
      <c r="EQI414" s="2487"/>
      <c r="EQJ414" s="2487"/>
      <c r="EQK414" s="2487"/>
      <c r="EQL414" s="2487"/>
      <c r="EQM414" s="2487"/>
      <c r="EQN414" s="2487"/>
      <c r="EQO414" s="2487"/>
      <c r="EQP414" s="2487"/>
      <c r="EQQ414" s="2487"/>
      <c r="EQR414" s="2487"/>
      <c r="EQS414" s="2487"/>
      <c r="EQT414" s="2487"/>
      <c r="EQU414" s="2487"/>
      <c r="EQV414" s="2487"/>
      <c r="EQW414" s="2487"/>
      <c r="EQX414" s="2487"/>
      <c r="EQY414" s="2487"/>
      <c r="EQZ414" s="2487"/>
      <c r="ERA414" s="2487"/>
      <c r="ERB414" s="2487"/>
      <c r="ERC414" s="2487"/>
      <c r="ERD414" s="2487"/>
      <c r="ERE414" s="2487"/>
      <c r="ERF414" s="2487"/>
      <c r="ERG414" s="2487"/>
      <c r="ERH414" s="2487"/>
      <c r="ERI414" s="2487"/>
      <c r="ERJ414" s="2487"/>
      <c r="ERK414" s="2487"/>
      <c r="ERL414" s="2487"/>
      <c r="ERM414" s="2487"/>
      <c r="ERN414" s="2487"/>
      <c r="ERO414" s="2487"/>
      <c r="ERP414" s="2487"/>
      <c r="ERQ414" s="2487"/>
      <c r="ERR414" s="2487"/>
      <c r="ERS414" s="2487"/>
      <c r="ERT414" s="2487"/>
      <c r="ERU414" s="2487"/>
      <c r="ERV414" s="2487"/>
      <c r="ERW414" s="2487"/>
      <c r="ERX414" s="2487"/>
      <c r="ERY414" s="2487"/>
      <c r="ERZ414" s="2487"/>
      <c r="ESA414" s="2487"/>
      <c r="ESB414" s="2487"/>
      <c r="ESC414" s="2487"/>
      <c r="ESD414" s="2487"/>
      <c r="ESE414" s="2487"/>
      <c r="ESF414" s="2487"/>
      <c r="ESG414" s="2487"/>
      <c r="ESH414" s="2487"/>
      <c r="ESI414" s="2487"/>
      <c r="ESJ414" s="2487"/>
      <c r="ESK414" s="2487"/>
      <c r="ESL414" s="2487"/>
      <c r="ESM414" s="2487"/>
      <c r="ESN414" s="2487"/>
      <c r="ESO414" s="2487"/>
      <c r="ESP414" s="2487"/>
      <c r="ESQ414" s="2487"/>
      <c r="ESR414" s="2487"/>
      <c r="ESS414" s="2487"/>
      <c r="EST414" s="2487"/>
      <c r="ESU414" s="2487"/>
      <c r="ESV414" s="2487"/>
      <c r="ESW414" s="2487"/>
      <c r="ESX414" s="2487"/>
      <c r="ESY414" s="2487"/>
      <c r="ESZ414" s="2487"/>
      <c r="ETA414" s="2487"/>
      <c r="ETB414" s="2487"/>
      <c r="ETC414" s="2487"/>
      <c r="ETD414" s="2487"/>
      <c r="ETE414" s="2487"/>
      <c r="ETF414" s="2487"/>
      <c r="ETG414" s="2487"/>
      <c r="ETH414" s="2487"/>
      <c r="ETI414" s="2487"/>
      <c r="ETJ414" s="2487"/>
      <c r="ETK414" s="2487"/>
      <c r="ETL414" s="2487"/>
      <c r="ETM414" s="2487"/>
      <c r="ETN414" s="2487"/>
      <c r="ETO414" s="2487"/>
      <c r="ETP414" s="2487"/>
      <c r="ETQ414" s="2487"/>
      <c r="ETR414" s="2487"/>
      <c r="ETS414" s="2487"/>
      <c r="ETT414" s="2487"/>
      <c r="ETU414" s="2487"/>
      <c r="ETV414" s="2487"/>
      <c r="ETW414" s="2487"/>
      <c r="ETX414" s="2487"/>
      <c r="ETY414" s="2487"/>
      <c r="ETZ414" s="2487"/>
      <c r="EUA414" s="2487"/>
      <c r="EUB414" s="2487"/>
      <c r="EUC414" s="2487"/>
      <c r="EUD414" s="2487"/>
      <c r="EUE414" s="2487"/>
      <c r="EUF414" s="2487"/>
      <c r="EUG414" s="2487"/>
      <c r="EUH414" s="2487"/>
      <c r="EUI414" s="2487"/>
      <c r="EUJ414" s="2487"/>
      <c r="EUK414" s="2487"/>
      <c r="EUL414" s="2487"/>
      <c r="EUM414" s="2487"/>
      <c r="EUN414" s="2487"/>
      <c r="EUO414" s="2487"/>
      <c r="EUP414" s="2487"/>
      <c r="EUQ414" s="2487"/>
      <c r="EUR414" s="2487"/>
      <c r="EUS414" s="2487"/>
      <c r="EUT414" s="2487"/>
      <c r="EUU414" s="2487"/>
      <c r="EUV414" s="2487"/>
      <c r="EUW414" s="2487"/>
      <c r="EUX414" s="2487"/>
      <c r="EUY414" s="2487"/>
      <c r="EUZ414" s="2487"/>
      <c r="EVA414" s="2487"/>
      <c r="EVB414" s="2487"/>
      <c r="EVC414" s="2487"/>
      <c r="EVD414" s="2487"/>
      <c r="EVE414" s="2487"/>
      <c r="EVF414" s="2487"/>
      <c r="EVG414" s="2487"/>
      <c r="EVH414" s="2487"/>
      <c r="EVI414" s="2487"/>
      <c r="EVJ414" s="2487"/>
      <c r="EVK414" s="2487"/>
      <c r="EVL414" s="2487"/>
      <c r="EVM414" s="2487"/>
      <c r="EVN414" s="2487"/>
      <c r="EVO414" s="2487"/>
      <c r="EVP414" s="2487"/>
      <c r="EVQ414" s="2487"/>
      <c r="EVR414" s="2487"/>
      <c r="EVS414" s="2487"/>
      <c r="EVT414" s="2487"/>
      <c r="EVU414" s="2487"/>
      <c r="EVV414" s="2487"/>
      <c r="EVW414" s="2487"/>
      <c r="EVX414" s="2487"/>
      <c r="EVY414" s="2487"/>
      <c r="EVZ414" s="2487"/>
      <c r="EWA414" s="2487"/>
      <c r="EWB414" s="2487"/>
      <c r="EWC414" s="2487"/>
      <c r="EWD414" s="2487"/>
      <c r="EWE414" s="2487"/>
      <c r="EWF414" s="2487"/>
      <c r="EWG414" s="2487"/>
      <c r="EWH414" s="2487"/>
      <c r="EWI414" s="2487"/>
      <c r="EWJ414" s="2487"/>
      <c r="EWK414" s="2487"/>
      <c r="EWL414" s="2487"/>
      <c r="EWM414" s="2487"/>
      <c r="EWN414" s="2487"/>
      <c r="EWO414" s="2487"/>
      <c r="EWP414" s="2487"/>
      <c r="EWQ414" s="2487"/>
      <c r="EWR414" s="2487"/>
      <c r="EWS414" s="2487"/>
      <c r="EWT414" s="2487"/>
      <c r="EWU414" s="2487"/>
      <c r="EWV414" s="2487"/>
      <c r="EWW414" s="2487"/>
      <c r="EWX414" s="2487"/>
      <c r="EWY414" s="2487"/>
      <c r="EWZ414" s="2487"/>
      <c r="EXA414" s="2487"/>
      <c r="EXB414" s="2487"/>
      <c r="EXC414" s="2487"/>
      <c r="EXD414" s="2487"/>
      <c r="EXE414" s="2487"/>
      <c r="EXF414" s="2487"/>
      <c r="EXG414" s="2487"/>
      <c r="EXH414" s="2487"/>
      <c r="EXI414" s="2487"/>
      <c r="EXJ414" s="2487"/>
      <c r="EXK414" s="2487"/>
      <c r="EXL414" s="2487"/>
      <c r="EXM414" s="2487"/>
      <c r="EXN414" s="2487"/>
      <c r="EXO414" s="2487"/>
      <c r="EXP414" s="2487"/>
      <c r="EXQ414" s="2487"/>
      <c r="EXR414" s="2487"/>
      <c r="EXS414" s="2487"/>
      <c r="EXT414" s="2487"/>
      <c r="EXU414" s="2487"/>
      <c r="EXV414" s="2487"/>
      <c r="EXW414" s="2487"/>
      <c r="EXX414" s="2487"/>
      <c r="EXY414" s="2487"/>
      <c r="EXZ414" s="2487"/>
      <c r="EYA414" s="2487"/>
      <c r="EYB414" s="2487"/>
      <c r="EYC414" s="2487"/>
      <c r="EYD414" s="2487"/>
      <c r="EYE414" s="2487"/>
      <c r="EYF414" s="2487"/>
      <c r="EYG414" s="2487"/>
      <c r="EYH414" s="2487"/>
      <c r="EYI414" s="2487"/>
      <c r="EYJ414" s="2487"/>
      <c r="EYK414" s="2487"/>
      <c r="EYL414" s="2487"/>
      <c r="EYM414" s="2487"/>
      <c r="EYN414" s="2487"/>
      <c r="EYO414" s="2487"/>
      <c r="EYP414" s="2487"/>
      <c r="EYQ414" s="2487"/>
      <c r="EYR414" s="2487"/>
      <c r="EYS414" s="2487"/>
      <c r="EYT414" s="2487"/>
      <c r="EYU414" s="2487"/>
      <c r="EYV414" s="2487"/>
      <c r="EYW414" s="2487"/>
      <c r="EYX414" s="2487"/>
      <c r="EYY414" s="2487"/>
      <c r="EYZ414" s="2487"/>
      <c r="EZA414" s="2487"/>
      <c r="EZB414" s="2487"/>
      <c r="EZC414" s="2487"/>
      <c r="EZD414" s="2487"/>
      <c r="EZE414" s="2487"/>
      <c r="EZF414" s="2487"/>
      <c r="EZG414" s="2487"/>
      <c r="EZH414" s="2487"/>
      <c r="EZI414" s="2487"/>
      <c r="EZJ414" s="2487"/>
      <c r="EZK414" s="2487"/>
      <c r="EZL414" s="2487"/>
      <c r="EZM414" s="2487"/>
      <c r="EZN414" s="2487"/>
      <c r="EZO414" s="2487"/>
      <c r="EZP414" s="2487"/>
      <c r="EZQ414" s="2487"/>
      <c r="EZR414" s="2487"/>
      <c r="EZS414" s="2487"/>
      <c r="EZT414" s="2487"/>
      <c r="EZU414" s="2487"/>
      <c r="EZV414" s="2487"/>
      <c r="EZW414" s="2487"/>
      <c r="EZX414" s="2487"/>
      <c r="EZY414" s="2487"/>
      <c r="EZZ414" s="2487"/>
      <c r="FAA414" s="2487"/>
      <c r="FAB414" s="2487"/>
      <c r="FAC414" s="2487"/>
      <c r="FAD414" s="2487"/>
      <c r="FAE414" s="2487"/>
      <c r="FAF414" s="2487"/>
      <c r="FAG414" s="2487"/>
      <c r="FAH414" s="2487"/>
      <c r="FAI414" s="2487"/>
      <c r="FAJ414" s="2487"/>
      <c r="FAK414" s="2487"/>
      <c r="FAL414" s="2487"/>
      <c r="FAM414" s="2487"/>
      <c r="FAN414" s="2487"/>
      <c r="FAO414" s="2487"/>
      <c r="FAP414" s="2487"/>
      <c r="FAQ414" s="2487"/>
      <c r="FAR414" s="2487"/>
      <c r="FAS414" s="2487"/>
      <c r="FAT414" s="2487"/>
      <c r="FAU414" s="2487"/>
      <c r="FAV414" s="2487"/>
      <c r="FAW414" s="2487"/>
      <c r="FAX414" s="2487"/>
      <c r="FAY414" s="2487"/>
      <c r="FAZ414" s="2487"/>
      <c r="FBA414" s="2487"/>
      <c r="FBB414" s="2487"/>
      <c r="FBC414" s="2487"/>
      <c r="FBD414" s="2487"/>
      <c r="FBE414" s="2487"/>
      <c r="FBF414" s="2487"/>
      <c r="FBG414" s="2487"/>
      <c r="FBH414" s="2487"/>
      <c r="FBI414" s="2487"/>
      <c r="FBJ414" s="2487"/>
      <c r="FBK414" s="2487"/>
      <c r="FBL414" s="2487"/>
      <c r="FBM414" s="2487"/>
      <c r="FBN414" s="2487"/>
      <c r="FBO414" s="2487"/>
      <c r="FBP414" s="2487"/>
      <c r="FBQ414" s="2487"/>
      <c r="FBR414" s="2487"/>
      <c r="FBS414" s="2487"/>
      <c r="FBT414" s="2487"/>
      <c r="FBU414" s="2487"/>
      <c r="FBV414" s="2487"/>
      <c r="FBW414" s="2487"/>
      <c r="FBX414" s="2487"/>
      <c r="FBY414" s="2487"/>
      <c r="FBZ414" s="2487"/>
      <c r="FCA414" s="2487"/>
      <c r="FCB414" s="2487"/>
      <c r="FCC414" s="2487"/>
      <c r="FCD414" s="2487"/>
      <c r="FCE414" s="2487"/>
      <c r="FCF414" s="2487"/>
      <c r="FCG414" s="2487"/>
      <c r="FCH414" s="2487"/>
      <c r="FCI414" s="2487"/>
      <c r="FCJ414" s="2487"/>
      <c r="FCK414" s="2487"/>
      <c r="FCL414" s="2487"/>
      <c r="FCM414" s="2487"/>
      <c r="FCN414" s="2487"/>
      <c r="FCO414" s="2487"/>
      <c r="FCP414" s="2487"/>
      <c r="FCQ414" s="2487"/>
      <c r="FCR414" s="2487"/>
      <c r="FCS414" s="2487"/>
      <c r="FCT414" s="2487"/>
      <c r="FCU414" s="2487"/>
      <c r="FCV414" s="2487"/>
      <c r="FCW414" s="2487"/>
      <c r="FCX414" s="2487"/>
      <c r="FCY414" s="2487"/>
      <c r="FCZ414" s="2487"/>
      <c r="FDA414" s="2487"/>
      <c r="FDB414" s="2487"/>
      <c r="FDC414" s="2487"/>
      <c r="FDD414" s="2487"/>
      <c r="FDE414" s="2487"/>
      <c r="FDF414" s="2487"/>
      <c r="FDG414" s="2487"/>
      <c r="FDH414" s="2487"/>
      <c r="FDI414" s="2487"/>
      <c r="FDJ414" s="2487"/>
      <c r="FDK414" s="2487"/>
      <c r="FDL414" s="2487"/>
      <c r="FDM414" s="2487"/>
      <c r="FDN414" s="2487"/>
      <c r="FDO414" s="2487"/>
      <c r="FDP414" s="2487"/>
      <c r="FDQ414" s="2487"/>
      <c r="FDR414" s="2487"/>
      <c r="FDS414" s="2487"/>
      <c r="FDT414" s="2487"/>
      <c r="FDU414" s="2487"/>
      <c r="FDV414" s="2487"/>
      <c r="FDW414" s="2487"/>
      <c r="FDX414" s="2487"/>
      <c r="FDY414" s="2487"/>
      <c r="FDZ414" s="2487"/>
      <c r="FEA414" s="2487"/>
      <c r="FEB414" s="2487"/>
      <c r="FEC414" s="2487"/>
      <c r="FED414" s="2487"/>
      <c r="FEE414" s="2487"/>
      <c r="FEF414" s="2487"/>
      <c r="FEG414" s="2487"/>
      <c r="FEH414" s="2487"/>
      <c r="FEI414" s="2487"/>
      <c r="FEJ414" s="2487"/>
      <c r="FEK414" s="2487"/>
      <c r="FEL414" s="2487"/>
      <c r="FEM414" s="2487"/>
      <c r="FEN414" s="2487"/>
      <c r="FEO414" s="2487"/>
      <c r="FEP414" s="2487"/>
      <c r="FEQ414" s="2487"/>
      <c r="FER414" s="2487"/>
      <c r="FES414" s="2487"/>
      <c r="FET414" s="2487"/>
      <c r="FEU414" s="2487"/>
      <c r="FEV414" s="2487"/>
      <c r="FEW414" s="2487"/>
      <c r="FEX414" s="2487"/>
      <c r="FEY414" s="2487"/>
      <c r="FEZ414" s="2487"/>
      <c r="FFA414" s="2487"/>
      <c r="FFB414" s="2487"/>
      <c r="FFC414" s="2487"/>
      <c r="FFD414" s="2487"/>
      <c r="FFE414" s="2487"/>
      <c r="FFF414" s="2487"/>
      <c r="FFG414" s="2487"/>
      <c r="FFH414" s="2487"/>
      <c r="FFI414" s="2487"/>
      <c r="FFJ414" s="2487"/>
      <c r="FFK414" s="2487"/>
      <c r="FFL414" s="2487"/>
      <c r="FFM414" s="2487"/>
      <c r="FFN414" s="2487"/>
      <c r="FFO414" s="2487"/>
      <c r="FFP414" s="2487"/>
      <c r="FFQ414" s="2487"/>
      <c r="FFR414" s="2487"/>
      <c r="FFS414" s="2487"/>
      <c r="FFT414" s="2487"/>
      <c r="FFU414" s="2487"/>
      <c r="FFV414" s="2487"/>
      <c r="FFW414" s="2487"/>
      <c r="FFX414" s="2487"/>
      <c r="FFY414" s="2487"/>
      <c r="FFZ414" s="2487"/>
      <c r="FGA414" s="2487"/>
      <c r="FGB414" s="2487"/>
      <c r="FGC414" s="2487"/>
      <c r="FGD414" s="2487"/>
      <c r="FGE414" s="2487"/>
      <c r="FGF414" s="2487"/>
      <c r="FGG414" s="2487"/>
      <c r="FGH414" s="2487"/>
      <c r="FGI414" s="2487"/>
      <c r="FGJ414" s="2487"/>
      <c r="FGK414" s="2487"/>
      <c r="FGL414" s="2487"/>
      <c r="FGM414" s="2487"/>
      <c r="FGN414" s="2487"/>
      <c r="FGO414" s="2487"/>
      <c r="FGP414" s="2487"/>
      <c r="FGQ414" s="2487"/>
      <c r="FGR414" s="2487"/>
      <c r="FGS414" s="2487"/>
      <c r="FGT414" s="2487"/>
      <c r="FGU414" s="2487"/>
      <c r="FGV414" s="2487"/>
      <c r="FGW414" s="2487"/>
      <c r="FGX414" s="2487"/>
      <c r="FGY414" s="2487"/>
      <c r="FGZ414" s="2487"/>
      <c r="FHA414" s="2487"/>
      <c r="FHB414" s="2487"/>
      <c r="FHC414" s="2487"/>
      <c r="FHD414" s="2487"/>
      <c r="FHE414" s="2487"/>
      <c r="FHF414" s="2487"/>
      <c r="FHG414" s="2487"/>
      <c r="FHH414" s="2487"/>
      <c r="FHI414" s="2487"/>
      <c r="FHJ414" s="2487"/>
      <c r="FHK414" s="2487"/>
      <c r="FHL414" s="2487"/>
      <c r="FHM414" s="2487"/>
      <c r="FHN414" s="2487"/>
      <c r="FHO414" s="2487"/>
      <c r="FHP414" s="2487"/>
      <c r="FHQ414" s="2487"/>
      <c r="FHR414" s="2487"/>
      <c r="FHS414" s="2487"/>
      <c r="FHT414" s="2487"/>
      <c r="FHU414" s="2487"/>
      <c r="FHV414" s="2487"/>
      <c r="FHW414" s="2487"/>
      <c r="FHX414" s="2487"/>
      <c r="FHY414" s="2487"/>
      <c r="FHZ414" s="2487"/>
      <c r="FIA414" s="2487"/>
      <c r="FIB414" s="2487"/>
      <c r="FIC414" s="2487"/>
      <c r="FID414" s="2487"/>
      <c r="FIE414" s="2487"/>
      <c r="FIF414" s="2487"/>
      <c r="FIG414" s="2487"/>
      <c r="FIH414" s="2487"/>
      <c r="FII414" s="2487"/>
      <c r="FIJ414" s="2487"/>
      <c r="FIK414" s="2487"/>
      <c r="FIL414" s="2487"/>
      <c r="FIM414" s="2487"/>
      <c r="FIN414" s="2487"/>
      <c r="FIO414" s="2487"/>
      <c r="FIP414" s="2487"/>
      <c r="FIQ414" s="2487"/>
      <c r="FIR414" s="2487"/>
      <c r="FIS414" s="2487"/>
      <c r="FIT414" s="2487"/>
      <c r="FIU414" s="2487"/>
      <c r="FIV414" s="2487"/>
      <c r="FIW414" s="2487"/>
      <c r="FIX414" s="2487"/>
      <c r="FIY414" s="2487"/>
      <c r="FIZ414" s="2487"/>
      <c r="FJA414" s="2487"/>
      <c r="FJB414" s="2487"/>
      <c r="FJC414" s="2487"/>
      <c r="FJD414" s="2487"/>
      <c r="FJE414" s="2487"/>
      <c r="FJF414" s="2487"/>
      <c r="FJG414" s="2487"/>
      <c r="FJH414" s="2487"/>
      <c r="FJI414" s="2487"/>
      <c r="FJJ414" s="2487"/>
      <c r="FJK414" s="2487"/>
      <c r="FJL414" s="2487"/>
      <c r="FJM414" s="2487"/>
      <c r="FJN414" s="2487"/>
      <c r="FJO414" s="2487"/>
      <c r="FJP414" s="2487"/>
      <c r="FJQ414" s="2487"/>
      <c r="FJR414" s="2487"/>
      <c r="FJS414" s="2487"/>
      <c r="FJT414" s="2487"/>
      <c r="FJU414" s="2487"/>
      <c r="FJV414" s="2487"/>
      <c r="FJW414" s="2487"/>
      <c r="FJX414" s="2487"/>
      <c r="FJY414" s="2487"/>
      <c r="FJZ414" s="2487"/>
      <c r="FKA414" s="2487"/>
      <c r="FKB414" s="2487"/>
      <c r="FKC414" s="2487"/>
      <c r="FKD414" s="2487"/>
      <c r="FKE414" s="2487"/>
      <c r="FKF414" s="2487"/>
      <c r="FKG414" s="2487"/>
      <c r="FKH414" s="2487"/>
      <c r="FKI414" s="2487"/>
      <c r="FKJ414" s="2487"/>
      <c r="FKK414" s="2487"/>
      <c r="FKL414" s="2487"/>
      <c r="FKM414" s="2487"/>
      <c r="FKN414" s="2487"/>
      <c r="FKO414" s="2487"/>
      <c r="FKP414" s="2487"/>
      <c r="FKQ414" s="2487"/>
      <c r="FKR414" s="2487"/>
      <c r="FKS414" s="2487"/>
      <c r="FKT414" s="2487"/>
      <c r="FKU414" s="2487"/>
      <c r="FKV414" s="2487"/>
      <c r="FKW414" s="2487"/>
      <c r="FKX414" s="2487"/>
      <c r="FKY414" s="2487"/>
      <c r="FKZ414" s="2487"/>
      <c r="FLA414" s="2487"/>
      <c r="FLB414" s="2487"/>
      <c r="FLC414" s="2487"/>
      <c r="FLD414" s="2487"/>
      <c r="FLE414" s="2487"/>
      <c r="FLF414" s="2487"/>
      <c r="FLG414" s="2487"/>
      <c r="FLH414" s="2487"/>
      <c r="FLI414" s="2487"/>
      <c r="FLJ414" s="2487"/>
      <c r="FLK414" s="2487"/>
      <c r="FLL414" s="2487"/>
      <c r="FLM414" s="2487"/>
      <c r="FLN414" s="2487"/>
      <c r="FLO414" s="2487"/>
      <c r="FLP414" s="2487"/>
      <c r="FLQ414" s="2487"/>
      <c r="FLR414" s="2487"/>
      <c r="FLS414" s="2487"/>
      <c r="FLT414" s="2487"/>
      <c r="FLU414" s="2487"/>
      <c r="FLV414" s="2487"/>
      <c r="FLW414" s="2487"/>
      <c r="FLX414" s="2487"/>
      <c r="FLY414" s="2487"/>
      <c r="FLZ414" s="2487"/>
      <c r="FMA414" s="2487"/>
      <c r="FMB414" s="2487"/>
      <c r="FMC414" s="2487"/>
      <c r="FMD414" s="2487"/>
      <c r="FME414" s="2487"/>
      <c r="FMF414" s="2487"/>
      <c r="FMG414" s="2487"/>
      <c r="FMH414" s="2487"/>
      <c r="FMI414" s="2487"/>
      <c r="FMJ414" s="2487"/>
      <c r="FMK414" s="2487"/>
      <c r="FML414" s="2487"/>
      <c r="FMM414" s="2487"/>
      <c r="FMN414" s="2487"/>
      <c r="FMO414" s="2487"/>
      <c r="FMP414" s="2487"/>
      <c r="FMQ414" s="2487"/>
      <c r="FMR414" s="2487"/>
      <c r="FMS414" s="2487"/>
      <c r="FMT414" s="2487"/>
      <c r="FMU414" s="2487"/>
      <c r="FMV414" s="2487"/>
      <c r="FMW414" s="2487"/>
      <c r="FMX414" s="2487"/>
      <c r="FMY414" s="2487"/>
      <c r="FMZ414" s="2487"/>
      <c r="FNA414" s="2487"/>
      <c r="FNB414" s="2487"/>
      <c r="FNC414" s="2487"/>
      <c r="FND414" s="2487"/>
      <c r="FNE414" s="2487"/>
      <c r="FNF414" s="2487"/>
      <c r="FNG414" s="2487"/>
      <c r="FNH414" s="2487"/>
      <c r="FNI414" s="2487"/>
      <c r="FNJ414" s="2487"/>
      <c r="FNK414" s="2487"/>
      <c r="FNL414" s="2487"/>
      <c r="FNM414" s="2487"/>
      <c r="FNN414" s="2487"/>
      <c r="FNO414" s="2487"/>
      <c r="FNP414" s="2487"/>
      <c r="FNQ414" s="2487"/>
      <c r="FNR414" s="2487"/>
      <c r="FNS414" s="2487"/>
      <c r="FNT414" s="2487"/>
      <c r="FNU414" s="2487"/>
      <c r="FNV414" s="2487"/>
      <c r="FNW414" s="2487"/>
      <c r="FNX414" s="2487"/>
      <c r="FNY414" s="2487"/>
      <c r="FNZ414" s="2487"/>
      <c r="FOA414" s="2487"/>
      <c r="FOB414" s="2487"/>
      <c r="FOC414" s="2487"/>
      <c r="FOD414" s="2487"/>
      <c r="FOE414" s="2487"/>
      <c r="FOF414" s="2487"/>
      <c r="FOG414" s="2487"/>
      <c r="FOH414" s="2487"/>
      <c r="FOI414" s="2487"/>
      <c r="FOJ414" s="2487"/>
      <c r="FOK414" s="2487"/>
      <c r="FOL414" s="2487"/>
      <c r="FOM414" s="2487"/>
      <c r="FON414" s="2487"/>
      <c r="FOO414" s="2487"/>
      <c r="FOP414" s="2487"/>
      <c r="FOQ414" s="2487"/>
      <c r="FOR414" s="2487"/>
      <c r="FOS414" s="2487"/>
      <c r="FOT414" s="2487"/>
      <c r="FOU414" s="2487"/>
      <c r="FOV414" s="2487"/>
      <c r="FOW414" s="2487"/>
      <c r="FOX414" s="2487"/>
      <c r="FOY414" s="2487"/>
      <c r="FOZ414" s="2487"/>
      <c r="FPA414" s="2487"/>
      <c r="FPB414" s="2487"/>
      <c r="FPC414" s="2487"/>
      <c r="FPD414" s="2487"/>
      <c r="FPE414" s="2487"/>
      <c r="FPF414" s="2487"/>
      <c r="FPG414" s="2487"/>
      <c r="FPH414" s="2487"/>
      <c r="FPI414" s="2487"/>
      <c r="FPJ414" s="2487"/>
      <c r="FPK414" s="2487"/>
      <c r="FPL414" s="2487"/>
      <c r="FPM414" s="2487"/>
      <c r="FPN414" s="2487"/>
      <c r="FPO414" s="2487"/>
      <c r="FPP414" s="2487"/>
      <c r="FPQ414" s="2487"/>
      <c r="FPR414" s="2487"/>
      <c r="FPS414" s="2487"/>
      <c r="FPT414" s="2487"/>
      <c r="FPU414" s="2487"/>
      <c r="FPV414" s="2487"/>
      <c r="FPW414" s="2487"/>
      <c r="FPX414" s="2487"/>
      <c r="FPY414" s="2487"/>
      <c r="FPZ414" s="2487"/>
      <c r="FQA414" s="2487"/>
      <c r="FQB414" s="2487"/>
      <c r="FQC414" s="2487"/>
      <c r="FQD414" s="2487"/>
      <c r="FQE414" s="2487"/>
      <c r="FQF414" s="2487"/>
      <c r="FQG414" s="2487"/>
      <c r="FQH414" s="2487"/>
      <c r="FQI414" s="2487"/>
      <c r="FQJ414" s="2487"/>
      <c r="FQK414" s="2487"/>
      <c r="FQL414" s="2487"/>
      <c r="FQM414" s="2487"/>
      <c r="FQN414" s="2487"/>
      <c r="FQO414" s="2487"/>
      <c r="FQP414" s="2487"/>
      <c r="FQQ414" s="2487"/>
      <c r="FQR414" s="2487"/>
      <c r="FQS414" s="2487"/>
      <c r="FQT414" s="2487"/>
      <c r="FQU414" s="2487"/>
      <c r="FQV414" s="2487"/>
      <c r="FQW414" s="2487"/>
      <c r="FQX414" s="2487"/>
      <c r="FQY414" s="2487"/>
      <c r="FQZ414" s="2487"/>
      <c r="FRA414" s="2487"/>
      <c r="FRB414" s="2487"/>
      <c r="FRC414" s="2487"/>
      <c r="FRD414" s="2487"/>
      <c r="FRE414" s="2487"/>
      <c r="FRF414" s="2487"/>
      <c r="FRG414" s="2487"/>
      <c r="FRH414" s="2487"/>
      <c r="FRI414" s="2487"/>
      <c r="FRJ414" s="2487"/>
      <c r="FRK414" s="2487"/>
      <c r="FRL414" s="2487"/>
      <c r="FRM414" s="2487"/>
      <c r="FRN414" s="2487"/>
      <c r="FRO414" s="2487"/>
      <c r="FRP414" s="2487"/>
      <c r="FRQ414" s="2487"/>
      <c r="FRR414" s="2487"/>
      <c r="FRS414" s="2487"/>
      <c r="FRT414" s="2487"/>
      <c r="FRU414" s="2487"/>
      <c r="FRV414" s="2487"/>
      <c r="FRW414" s="2487"/>
      <c r="FRX414" s="2487"/>
      <c r="FRY414" s="2487"/>
      <c r="FRZ414" s="2487"/>
      <c r="FSA414" s="2487"/>
      <c r="FSB414" s="2487"/>
      <c r="FSC414" s="2487"/>
      <c r="FSD414" s="2487"/>
      <c r="FSE414" s="2487"/>
      <c r="FSF414" s="2487"/>
      <c r="FSG414" s="2487"/>
      <c r="FSH414" s="2487"/>
      <c r="FSI414" s="2487"/>
      <c r="FSJ414" s="2487"/>
      <c r="FSK414" s="2487"/>
      <c r="FSL414" s="2487"/>
      <c r="FSM414" s="2487"/>
      <c r="FSN414" s="2487"/>
      <c r="FSO414" s="2487"/>
      <c r="FSP414" s="2487"/>
      <c r="FSQ414" s="2487"/>
      <c r="FSR414" s="2487"/>
      <c r="FSS414" s="2487"/>
      <c r="FST414" s="2487"/>
      <c r="FSU414" s="2487"/>
      <c r="FSV414" s="2487"/>
      <c r="FSW414" s="2487"/>
      <c r="FSX414" s="2487"/>
      <c r="FSY414" s="2487"/>
      <c r="FSZ414" s="2487"/>
      <c r="FTA414" s="2487"/>
      <c r="FTB414" s="2487"/>
      <c r="FTC414" s="2487"/>
      <c r="FTD414" s="2487"/>
      <c r="FTE414" s="2487"/>
      <c r="FTF414" s="2487"/>
      <c r="FTG414" s="2487"/>
      <c r="FTH414" s="2487"/>
      <c r="FTI414" s="2487"/>
      <c r="FTJ414" s="2487"/>
      <c r="FTK414" s="2487"/>
      <c r="FTL414" s="2487"/>
      <c r="FTM414" s="2487"/>
      <c r="FTN414" s="2487"/>
      <c r="FTO414" s="2487"/>
      <c r="FTP414" s="2487"/>
      <c r="FTQ414" s="2487"/>
      <c r="FTR414" s="2487"/>
      <c r="FTS414" s="2487"/>
      <c r="FTT414" s="2487"/>
      <c r="FTU414" s="2487"/>
      <c r="FTV414" s="2487"/>
      <c r="FTW414" s="2487"/>
      <c r="FTX414" s="2487"/>
      <c r="FTY414" s="2487"/>
      <c r="FTZ414" s="2487"/>
      <c r="FUA414" s="2487"/>
      <c r="FUB414" s="2487"/>
      <c r="FUC414" s="2487"/>
      <c r="FUD414" s="2487"/>
      <c r="FUE414" s="2487"/>
      <c r="FUF414" s="2487"/>
      <c r="FUG414" s="2487"/>
      <c r="FUH414" s="2487"/>
      <c r="FUI414" s="2487"/>
      <c r="FUJ414" s="2487"/>
      <c r="FUK414" s="2487"/>
      <c r="FUL414" s="2487"/>
      <c r="FUM414" s="2487"/>
      <c r="FUN414" s="2487"/>
      <c r="FUO414" s="2487"/>
      <c r="FUP414" s="2487"/>
      <c r="FUQ414" s="2487"/>
      <c r="FUR414" s="2487"/>
      <c r="FUS414" s="2487"/>
      <c r="FUT414" s="2487"/>
      <c r="FUU414" s="2487"/>
      <c r="FUV414" s="2487"/>
      <c r="FUW414" s="2487"/>
      <c r="FUX414" s="2487"/>
      <c r="FUY414" s="2487"/>
      <c r="FUZ414" s="2487"/>
      <c r="FVA414" s="2487"/>
      <c r="FVB414" s="2487"/>
      <c r="FVC414" s="2487"/>
      <c r="FVD414" s="2487"/>
      <c r="FVE414" s="2487"/>
      <c r="FVF414" s="2487"/>
      <c r="FVG414" s="2487"/>
      <c r="FVH414" s="2487"/>
      <c r="FVI414" s="2487"/>
      <c r="FVJ414" s="2487"/>
      <c r="FVK414" s="2487"/>
      <c r="FVL414" s="2487"/>
      <c r="FVM414" s="2487"/>
      <c r="FVN414" s="2487"/>
      <c r="FVO414" s="2487"/>
      <c r="FVP414" s="2487"/>
      <c r="FVQ414" s="2487"/>
      <c r="FVR414" s="2487"/>
      <c r="FVS414" s="2487"/>
      <c r="FVT414" s="2487"/>
      <c r="FVU414" s="2487"/>
      <c r="FVV414" s="2487"/>
      <c r="FVW414" s="2487"/>
      <c r="FVX414" s="2487"/>
      <c r="FVY414" s="2487"/>
      <c r="FVZ414" s="2487"/>
      <c r="FWA414" s="2487"/>
      <c r="FWB414" s="2487"/>
      <c r="FWC414" s="2487"/>
      <c r="FWD414" s="2487"/>
      <c r="FWE414" s="2487"/>
      <c r="FWF414" s="2487"/>
      <c r="FWG414" s="2487"/>
      <c r="FWH414" s="2487"/>
      <c r="FWI414" s="2487"/>
      <c r="FWJ414" s="2487"/>
      <c r="FWK414" s="2487"/>
      <c r="FWL414" s="2487"/>
      <c r="FWM414" s="2487"/>
      <c r="FWN414" s="2487"/>
      <c r="FWO414" s="2487"/>
      <c r="FWP414" s="2487"/>
      <c r="FWQ414" s="2487"/>
      <c r="FWR414" s="2487"/>
      <c r="FWS414" s="2487"/>
      <c r="FWT414" s="2487"/>
      <c r="FWU414" s="2487"/>
      <c r="FWV414" s="2487"/>
      <c r="FWW414" s="2487"/>
      <c r="FWX414" s="2487"/>
      <c r="FWY414" s="2487"/>
      <c r="FWZ414" s="2487"/>
      <c r="FXA414" s="2487"/>
      <c r="FXB414" s="2487"/>
      <c r="FXC414" s="2487"/>
      <c r="FXD414" s="2487"/>
      <c r="FXE414" s="2487"/>
      <c r="FXF414" s="2487"/>
      <c r="FXG414" s="2487"/>
      <c r="FXH414" s="2487"/>
      <c r="FXI414" s="2487"/>
      <c r="FXJ414" s="2487"/>
      <c r="FXK414" s="2487"/>
      <c r="FXL414" s="2487"/>
      <c r="FXM414" s="2487"/>
      <c r="FXN414" s="2487"/>
      <c r="FXO414" s="2487"/>
      <c r="FXP414" s="2487"/>
      <c r="FXQ414" s="2487"/>
      <c r="FXR414" s="2487"/>
      <c r="FXS414" s="2487"/>
      <c r="FXT414" s="2487"/>
      <c r="FXU414" s="2487"/>
      <c r="FXV414" s="2487"/>
      <c r="FXW414" s="2487"/>
      <c r="FXX414" s="2487"/>
      <c r="FXY414" s="2487"/>
      <c r="FXZ414" s="2487"/>
      <c r="FYA414" s="2487"/>
      <c r="FYB414" s="2487"/>
      <c r="FYC414" s="2487"/>
      <c r="FYD414" s="2487"/>
      <c r="FYE414" s="2487"/>
      <c r="FYF414" s="2487"/>
      <c r="FYG414" s="2487"/>
      <c r="FYH414" s="2487"/>
      <c r="FYI414" s="2487"/>
      <c r="FYJ414" s="2487"/>
      <c r="FYK414" s="2487"/>
      <c r="FYL414" s="2487"/>
      <c r="FYM414" s="2487"/>
      <c r="FYN414" s="2487"/>
      <c r="FYO414" s="2487"/>
      <c r="FYP414" s="2487"/>
      <c r="FYQ414" s="2487"/>
      <c r="FYR414" s="2487"/>
      <c r="FYS414" s="2487"/>
      <c r="FYT414" s="2487"/>
      <c r="FYU414" s="2487"/>
      <c r="FYV414" s="2487"/>
      <c r="FYW414" s="2487"/>
      <c r="FYX414" s="2487"/>
      <c r="FYY414" s="2487"/>
      <c r="FYZ414" s="2487"/>
      <c r="FZA414" s="2487"/>
      <c r="FZB414" s="2487"/>
      <c r="FZC414" s="2487"/>
      <c r="FZD414" s="2487"/>
      <c r="FZE414" s="2487"/>
      <c r="FZF414" s="2487"/>
      <c r="FZG414" s="2487"/>
      <c r="FZH414" s="2487"/>
      <c r="FZI414" s="2487"/>
      <c r="FZJ414" s="2487"/>
      <c r="FZK414" s="2487"/>
      <c r="FZL414" s="2487"/>
      <c r="FZM414" s="2487"/>
      <c r="FZN414" s="2487"/>
      <c r="FZO414" s="2487"/>
      <c r="FZP414" s="2487"/>
      <c r="FZQ414" s="2487"/>
      <c r="FZR414" s="2487"/>
      <c r="FZS414" s="2487"/>
      <c r="FZT414" s="2487"/>
      <c r="FZU414" s="2487"/>
      <c r="FZV414" s="2487"/>
      <c r="FZW414" s="2487"/>
      <c r="FZX414" s="2487"/>
      <c r="FZY414" s="2487"/>
      <c r="FZZ414" s="2487"/>
      <c r="GAA414" s="2487"/>
      <c r="GAB414" s="2487"/>
      <c r="GAC414" s="2487"/>
      <c r="GAD414" s="2487"/>
      <c r="GAE414" s="2487"/>
      <c r="GAF414" s="2487"/>
      <c r="GAG414" s="2487"/>
      <c r="GAH414" s="2487"/>
      <c r="GAI414" s="2487"/>
      <c r="GAJ414" s="2487"/>
      <c r="GAK414" s="2487"/>
      <c r="GAL414" s="2487"/>
      <c r="GAM414" s="2487"/>
      <c r="GAN414" s="2487"/>
      <c r="GAO414" s="2487"/>
      <c r="GAP414" s="2487"/>
      <c r="GAQ414" s="2487"/>
      <c r="GAR414" s="2487"/>
      <c r="GAS414" s="2487"/>
      <c r="GAT414" s="2487"/>
      <c r="GAU414" s="2487"/>
      <c r="GAV414" s="2487"/>
      <c r="GAW414" s="2487"/>
      <c r="GAX414" s="2487"/>
      <c r="GAY414" s="2487"/>
      <c r="GAZ414" s="2487"/>
      <c r="GBA414" s="2487"/>
      <c r="GBB414" s="2487"/>
      <c r="GBC414" s="2487"/>
      <c r="GBD414" s="2487"/>
      <c r="GBE414" s="2487"/>
      <c r="GBF414" s="2487"/>
      <c r="GBG414" s="2487"/>
      <c r="GBH414" s="2487"/>
      <c r="GBI414" s="2487"/>
      <c r="GBJ414" s="2487"/>
      <c r="GBK414" s="2487"/>
      <c r="GBL414" s="2487"/>
      <c r="GBM414" s="2487"/>
      <c r="GBN414" s="2487"/>
      <c r="GBO414" s="2487"/>
      <c r="GBP414" s="2487"/>
      <c r="GBQ414" s="2487"/>
      <c r="GBR414" s="2487"/>
      <c r="GBS414" s="2487"/>
      <c r="GBT414" s="2487"/>
      <c r="GBU414" s="2487"/>
      <c r="GBV414" s="2487"/>
      <c r="GBW414" s="2487"/>
      <c r="GBX414" s="2487"/>
      <c r="GBY414" s="2487"/>
      <c r="GBZ414" s="2487"/>
      <c r="GCA414" s="2487"/>
      <c r="GCB414" s="2487"/>
      <c r="GCC414" s="2487"/>
      <c r="GCD414" s="2487"/>
      <c r="GCE414" s="2487"/>
      <c r="GCF414" s="2487"/>
      <c r="GCG414" s="2487"/>
      <c r="GCH414" s="2487"/>
      <c r="GCI414" s="2487"/>
      <c r="GCJ414" s="2487"/>
      <c r="GCK414" s="2487"/>
      <c r="GCL414" s="2487"/>
      <c r="GCM414" s="2487"/>
      <c r="GCN414" s="2487"/>
      <c r="GCO414" s="2487"/>
      <c r="GCP414" s="2487"/>
      <c r="GCQ414" s="2487"/>
      <c r="GCR414" s="2487"/>
      <c r="GCS414" s="2487"/>
      <c r="GCT414" s="2487"/>
      <c r="GCU414" s="2487"/>
      <c r="GCV414" s="2487"/>
      <c r="GCW414" s="2487"/>
      <c r="GCX414" s="2487"/>
      <c r="GCY414" s="2487"/>
      <c r="GCZ414" s="2487"/>
      <c r="GDA414" s="2487"/>
      <c r="GDB414" s="2487"/>
      <c r="GDC414" s="2487"/>
      <c r="GDD414" s="2487"/>
      <c r="GDE414" s="2487"/>
      <c r="GDF414" s="2487"/>
      <c r="GDG414" s="2487"/>
      <c r="GDH414" s="2487"/>
      <c r="GDI414" s="2487"/>
      <c r="GDJ414" s="2487"/>
      <c r="GDK414" s="2487"/>
      <c r="GDL414" s="2487"/>
      <c r="GDM414" s="2487"/>
      <c r="GDN414" s="2487"/>
      <c r="GDO414" s="2487"/>
      <c r="GDP414" s="2487"/>
      <c r="GDQ414" s="2487"/>
      <c r="GDR414" s="2487"/>
      <c r="GDS414" s="2487"/>
      <c r="GDT414" s="2487"/>
      <c r="GDU414" s="2487"/>
      <c r="GDV414" s="2487"/>
      <c r="GDW414" s="2487"/>
      <c r="GDX414" s="2487"/>
      <c r="GDY414" s="2487"/>
      <c r="GDZ414" s="2487"/>
      <c r="GEA414" s="2487"/>
      <c r="GEB414" s="2487"/>
      <c r="GEC414" s="2487"/>
      <c r="GED414" s="2487"/>
      <c r="GEE414" s="2487"/>
      <c r="GEF414" s="2487"/>
      <c r="GEG414" s="2487"/>
      <c r="GEH414" s="2487"/>
      <c r="GEI414" s="2487"/>
      <c r="GEJ414" s="2487"/>
      <c r="GEK414" s="2487"/>
      <c r="GEL414" s="2487"/>
      <c r="GEM414" s="2487"/>
      <c r="GEN414" s="2487"/>
      <c r="GEO414" s="2487"/>
      <c r="GEP414" s="2487"/>
      <c r="GEQ414" s="2487"/>
      <c r="GER414" s="2487"/>
      <c r="GES414" s="2487"/>
      <c r="GET414" s="2487"/>
      <c r="GEU414" s="2487"/>
      <c r="GEV414" s="2487"/>
      <c r="GEW414" s="2487"/>
      <c r="GEX414" s="2487"/>
      <c r="GEY414" s="2487"/>
      <c r="GEZ414" s="2487"/>
      <c r="GFA414" s="2487"/>
      <c r="GFB414" s="2487"/>
      <c r="GFC414" s="2487"/>
      <c r="GFD414" s="2487"/>
      <c r="GFE414" s="2487"/>
      <c r="GFF414" s="2487"/>
      <c r="GFG414" s="2487"/>
      <c r="GFH414" s="2487"/>
      <c r="GFI414" s="2487"/>
      <c r="GFJ414" s="2487"/>
      <c r="GFK414" s="2487"/>
      <c r="GFL414" s="2487"/>
      <c r="GFM414" s="2487"/>
      <c r="GFN414" s="2487"/>
      <c r="GFO414" s="2487"/>
      <c r="GFP414" s="2487"/>
      <c r="GFQ414" s="2487"/>
      <c r="GFR414" s="2487"/>
      <c r="GFS414" s="2487"/>
      <c r="GFT414" s="2487"/>
      <c r="GFU414" s="2487"/>
      <c r="GFV414" s="2487"/>
      <c r="GFW414" s="2487"/>
      <c r="GFX414" s="2487"/>
      <c r="GFY414" s="2487"/>
      <c r="GFZ414" s="2487"/>
      <c r="GGA414" s="2487"/>
      <c r="GGB414" s="2487"/>
      <c r="GGC414" s="2487"/>
      <c r="GGD414" s="2487"/>
      <c r="GGE414" s="2487"/>
      <c r="GGF414" s="2487"/>
      <c r="GGG414" s="2487"/>
      <c r="GGH414" s="2487"/>
      <c r="GGI414" s="2487"/>
      <c r="GGJ414" s="2487"/>
      <c r="GGK414" s="2487"/>
      <c r="GGL414" s="2487"/>
      <c r="GGM414" s="2487"/>
      <c r="GGN414" s="2487"/>
      <c r="GGO414" s="2487"/>
      <c r="GGP414" s="2487"/>
      <c r="GGQ414" s="2487"/>
      <c r="GGR414" s="2487"/>
      <c r="GGS414" s="2487"/>
      <c r="GGT414" s="2487"/>
      <c r="GGU414" s="2487"/>
      <c r="GGV414" s="2487"/>
      <c r="GGW414" s="2487"/>
      <c r="GGX414" s="2487"/>
      <c r="GGY414" s="2487"/>
      <c r="GGZ414" s="2487"/>
      <c r="GHA414" s="2487"/>
      <c r="GHB414" s="2487"/>
      <c r="GHC414" s="2487"/>
      <c r="GHD414" s="2487"/>
      <c r="GHE414" s="2487"/>
      <c r="GHF414" s="2487"/>
      <c r="GHG414" s="2487"/>
      <c r="GHH414" s="2487"/>
      <c r="GHI414" s="2487"/>
      <c r="GHJ414" s="2487"/>
      <c r="GHK414" s="2487"/>
      <c r="GHL414" s="2487"/>
      <c r="GHM414" s="2487"/>
      <c r="GHN414" s="2487"/>
      <c r="GHO414" s="2487"/>
      <c r="GHP414" s="2487"/>
      <c r="GHQ414" s="2487"/>
      <c r="GHR414" s="2487"/>
      <c r="GHS414" s="2487"/>
      <c r="GHT414" s="2487"/>
      <c r="GHU414" s="2487"/>
      <c r="GHV414" s="2487"/>
      <c r="GHW414" s="2487"/>
      <c r="GHX414" s="2487"/>
      <c r="GHY414" s="2487"/>
      <c r="GHZ414" s="2487"/>
      <c r="GIA414" s="2487"/>
      <c r="GIB414" s="2487"/>
      <c r="GIC414" s="2487"/>
      <c r="GID414" s="2487"/>
      <c r="GIE414" s="2487"/>
      <c r="GIF414" s="2487"/>
      <c r="GIG414" s="2487"/>
      <c r="GIH414" s="2487"/>
      <c r="GII414" s="2487"/>
      <c r="GIJ414" s="2487"/>
      <c r="GIK414" s="2487"/>
      <c r="GIL414" s="2487"/>
      <c r="GIM414" s="2487"/>
      <c r="GIN414" s="2487"/>
      <c r="GIO414" s="2487"/>
      <c r="GIP414" s="2487"/>
      <c r="GIQ414" s="2487"/>
      <c r="GIR414" s="2487"/>
      <c r="GIS414" s="2487"/>
      <c r="GIT414" s="2487"/>
      <c r="GIU414" s="2487"/>
      <c r="GIV414" s="2487"/>
      <c r="GIW414" s="2487"/>
      <c r="GIX414" s="2487"/>
      <c r="GIY414" s="2487"/>
      <c r="GIZ414" s="2487"/>
      <c r="GJA414" s="2487"/>
      <c r="GJB414" s="2487"/>
      <c r="GJC414" s="2487"/>
      <c r="GJD414" s="2487"/>
      <c r="GJE414" s="2487"/>
      <c r="GJF414" s="2487"/>
      <c r="GJG414" s="2487"/>
      <c r="GJH414" s="2487"/>
      <c r="GJI414" s="2487"/>
      <c r="GJJ414" s="2487"/>
      <c r="GJK414" s="2487"/>
      <c r="GJL414" s="2487"/>
      <c r="GJM414" s="2487"/>
      <c r="GJN414" s="2487"/>
      <c r="GJO414" s="2487"/>
      <c r="GJP414" s="2487"/>
      <c r="GJQ414" s="2487"/>
      <c r="GJR414" s="2487"/>
      <c r="GJS414" s="2487"/>
      <c r="GJT414" s="2487"/>
      <c r="GJU414" s="2487"/>
      <c r="GJV414" s="2487"/>
      <c r="GJW414" s="2487"/>
      <c r="GJX414" s="2487"/>
      <c r="GJY414" s="2487"/>
      <c r="GJZ414" s="2487"/>
      <c r="GKA414" s="2487"/>
      <c r="GKB414" s="2487"/>
      <c r="GKC414" s="2487"/>
      <c r="GKD414" s="2487"/>
      <c r="GKE414" s="2487"/>
      <c r="GKF414" s="2487"/>
      <c r="GKG414" s="2487"/>
      <c r="GKH414" s="2487"/>
      <c r="GKI414" s="2487"/>
      <c r="GKJ414" s="2487"/>
      <c r="GKK414" s="2487"/>
      <c r="GKL414" s="2487"/>
      <c r="GKM414" s="2487"/>
      <c r="GKN414" s="2487"/>
      <c r="GKO414" s="2487"/>
      <c r="GKP414" s="2487"/>
      <c r="GKQ414" s="2487"/>
      <c r="GKR414" s="2487"/>
      <c r="GKS414" s="2487"/>
      <c r="GKT414" s="2487"/>
      <c r="GKU414" s="2487"/>
      <c r="GKV414" s="2487"/>
      <c r="GKW414" s="2487"/>
      <c r="GKX414" s="2487"/>
      <c r="GKY414" s="2487"/>
      <c r="GKZ414" s="2487"/>
      <c r="GLA414" s="2487"/>
      <c r="GLB414" s="2487"/>
      <c r="GLC414" s="2487"/>
      <c r="GLD414" s="2487"/>
      <c r="GLE414" s="2487"/>
      <c r="GLF414" s="2487"/>
      <c r="GLG414" s="2487"/>
      <c r="GLH414" s="2487"/>
      <c r="GLI414" s="2487"/>
      <c r="GLJ414" s="2487"/>
      <c r="GLK414" s="2487"/>
      <c r="GLL414" s="2487"/>
      <c r="GLM414" s="2487"/>
      <c r="GLN414" s="2487"/>
      <c r="GLO414" s="2487"/>
      <c r="GLP414" s="2487"/>
      <c r="GLQ414" s="2487"/>
      <c r="GLR414" s="2487"/>
      <c r="GLS414" s="2487"/>
      <c r="GLT414" s="2487"/>
      <c r="GLU414" s="2487"/>
      <c r="GLV414" s="2487"/>
      <c r="GLW414" s="2487"/>
      <c r="GLX414" s="2487"/>
      <c r="GLY414" s="2487"/>
      <c r="GLZ414" s="2487"/>
      <c r="GMA414" s="2487"/>
      <c r="GMB414" s="2487"/>
      <c r="GMC414" s="2487"/>
      <c r="GMD414" s="2487"/>
      <c r="GME414" s="2487"/>
      <c r="GMF414" s="2487"/>
      <c r="GMG414" s="2487"/>
      <c r="GMH414" s="2487"/>
      <c r="GMI414" s="2487"/>
      <c r="GMJ414" s="2487"/>
      <c r="GMK414" s="2487"/>
      <c r="GML414" s="2487"/>
      <c r="GMM414" s="2487"/>
      <c r="GMN414" s="2487"/>
      <c r="GMO414" s="2487"/>
      <c r="GMP414" s="2487"/>
      <c r="GMQ414" s="2487"/>
      <c r="GMR414" s="2487"/>
      <c r="GMS414" s="2487"/>
      <c r="GMT414" s="2487"/>
      <c r="GMU414" s="2487"/>
      <c r="GMV414" s="2487"/>
      <c r="GMW414" s="2487"/>
      <c r="GMX414" s="2487"/>
      <c r="GMY414" s="2487"/>
      <c r="GMZ414" s="2487"/>
      <c r="GNA414" s="2487"/>
      <c r="GNB414" s="2487"/>
      <c r="GNC414" s="2487"/>
      <c r="GND414" s="2487"/>
      <c r="GNE414" s="2487"/>
      <c r="GNF414" s="2487"/>
      <c r="GNG414" s="2487"/>
      <c r="GNH414" s="2487"/>
      <c r="GNI414" s="2487"/>
      <c r="GNJ414" s="2487"/>
      <c r="GNK414" s="2487"/>
      <c r="GNL414" s="2487"/>
      <c r="GNM414" s="2487"/>
      <c r="GNN414" s="2487"/>
      <c r="GNO414" s="2487"/>
      <c r="GNP414" s="2487"/>
      <c r="GNQ414" s="2487"/>
      <c r="GNR414" s="2487"/>
      <c r="GNS414" s="2487"/>
      <c r="GNT414" s="2487"/>
      <c r="GNU414" s="2487"/>
      <c r="GNV414" s="2487"/>
      <c r="GNW414" s="2487"/>
      <c r="GNX414" s="2487"/>
      <c r="GNY414" s="2487"/>
      <c r="GNZ414" s="2487"/>
      <c r="GOA414" s="2487"/>
      <c r="GOB414" s="2487"/>
      <c r="GOC414" s="2487"/>
      <c r="GOD414" s="2487"/>
      <c r="GOE414" s="2487"/>
      <c r="GOF414" s="2487"/>
      <c r="GOG414" s="2487"/>
      <c r="GOH414" s="2487"/>
      <c r="GOI414" s="2487"/>
      <c r="GOJ414" s="2487"/>
      <c r="GOK414" s="2487"/>
      <c r="GOL414" s="2487"/>
      <c r="GOM414" s="2487"/>
      <c r="GON414" s="2487"/>
      <c r="GOO414" s="2487"/>
      <c r="GOP414" s="2487"/>
      <c r="GOQ414" s="2487"/>
      <c r="GOR414" s="2487"/>
      <c r="GOS414" s="2487"/>
      <c r="GOT414" s="2487"/>
      <c r="GOU414" s="2487"/>
      <c r="GOV414" s="2487"/>
      <c r="GOW414" s="2487"/>
      <c r="GOX414" s="2487"/>
      <c r="GOY414" s="2487"/>
      <c r="GOZ414" s="2487"/>
      <c r="GPA414" s="2487"/>
      <c r="GPB414" s="2487"/>
      <c r="GPC414" s="2487"/>
      <c r="GPD414" s="2487"/>
      <c r="GPE414" s="2487"/>
      <c r="GPF414" s="2487"/>
      <c r="GPG414" s="2487"/>
      <c r="GPH414" s="2487"/>
      <c r="GPI414" s="2487"/>
      <c r="GPJ414" s="2487"/>
      <c r="GPK414" s="2487"/>
      <c r="GPL414" s="2487"/>
      <c r="GPM414" s="2487"/>
      <c r="GPN414" s="2487"/>
      <c r="GPO414" s="2487"/>
      <c r="GPP414" s="2487"/>
      <c r="GPQ414" s="2487"/>
      <c r="GPR414" s="2487"/>
      <c r="GPS414" s="2487"/>
      <c r="GPT414" s="2487"/>
      <c r="GPU414" s="2487"/>
      <c r="GPV414" s="2487"/>
      <c r="GPW414" s="2487"/>
      <c r="GPX414" s="2487"/>
      <c r="GPY414" s="2487"/>
      <c r="GPZ414" s="2487"/>
      <c r="GQA414" s="2487"/>
      <c r="GQB414" s="2487"/>
      <c r="GQC414" s="2487"/>
      <c r="GQD414" s="2487"/>
      <c r="GQE414" s="2487"/>
      <c r="GQF414" s="2487"/>
      <c r="GQG414" s="2487"/>
      <c r="GQH414" s="2487"/>
      <c r="GQI414" s="2487"/>
      <c r="GQJ414" s="2487"/>
      <c r="GQK414" s="2487"/>
      <c r="GQL414" s="2487"/>
      <c r="GQM414" s="2487"/>
      <c r="GQN414" s="2487"/>
      <c r="GQO414" s="2487"/>
      <c r="GQP414" s="2487"/>
      <c r="GQQ414" s="2487"/>
      <c r="GQR414" s="2487"/>
      <c r="GQS414" s="2487"/>
      <c r="GQT414" s="2487"/>
      <c r="GQU414" s="2487"/>
      <c r="GQV414" s="2487"/>
      <c r="GQW414" s="2487"/>
      <c r="GQX414" s="2487"/>
      <c r="GQY414" s="2487"/>
      <c r="GQZ414" s="2487"/>
      <c r="GRA414" s="2487"/>
      <c r="GRB414" s="2487"/>
      <c r="GRC414" s="2487"/>
      <c r="GRD414" s="2487"/>
      <c r="GRE414" s="2487"/>
      <c r="GRF414" s="2487"/>
      <c r="GRG414" s="2487"/>
      <c r="GRH414" s="2487"/>
      <c r="GRI414" s="2487"/>
      <c r="GRJ414" s="2487"/>
      <c r="GRK414" s="2487"/>
      <c r="GRL414" s="2487"/>
      <c r="GRM414" s="2487"/>
      <c r="GRN414" s="2487"/>
      <c r="GRO414" s="2487"/>
      <c r="GRP414" s="2487"/>
      <c r="GRQ414" s="2487"/>
      <c r="GRR414" s="2487"/>
      <c r="GRS414" s="2487"/>
      <c r="GRT414" s="2487"/>
      <c r="GRU414" s="2487"/>
      <c r="GRV414" s="2487"/>
      <c r="GRW414" s="2487"/>
      <c r="GRX414" s="2487"/>
      <c r="GRY414" s="2487"/>
      <c r="GRZ414" s="2487"/>
      <c r="GSA414" s="2487"/>
      <c r="GSB414" s="2487"/>
      <c r="GSC414" s="2487"/>
      <c r="GSD414" s="2487"/>
      <c r="GSE414" s="2487"/>
      <c r="GSF414" s="2487"/>
      <c r="GSG414" s="2487"/>
      <c r="GSH414" s="2487"/>
      <c r="GSI414" s="2487"/>
      <c r="GSJ414" s="2487"/>
      <c r="GSK414" s="2487"/>
      <c r="GSL414" s="2487"/>
      <c r="GSM414" s="2487"/>
      <c r="GSN414" s="2487"/>
      <c r="GSO414" s="2487"/>
      <c r="GSP414" s="2487"/>
      <c r="GSQ414" s="2487"/>
      <c r="GSR414" s="2487"/>
      <c r="GSS414" s="2487"/>
      <c r="GST414" s="2487"/>
      <c r="GSU414" s="2487"/>
      <c r="GSV414" s="2487"/>
      <c r="GSW414" s="2487"/>
      <c r="GSX414" s="2487"/>
      <c r="GSY414" s="2487"/>
      <c r="GSZ414" s="2487"/>
      <c r="GTA414" s="2487"/>
      <c r="GTB414" s="2487"/>
      <c r="GTC414" s="2487"/>
      <c r="GTD414" s="2487"/>
      <c r="GTE414" s="2487"/>
      <c r="GTF414" s="2487"/>
      <c r="GTG414" s="2487"/>
      <c r="GTH414" s="2487"/>
      <c r="GTI414" s="2487"/>
      <c r="GTJ414" s="2487"/>
      <c r="GTK414" s="2487"/>
      <c r="GTL414" s="2487"/>
      <c r="GTM414" s="2487"/>
      <c r="GTN414" s="2487"/>
      <c r="GTO414" s="2487"/>
      <c r="GTP414" s="2487"/>
      <c r="GTQ414" s="2487"/>
      <c r="GTR414" s="2487"/>
      <c r="GTS414" s="2487"/>
      <c r="GTT414" s="2487"/>
      <c r="GTU414" s="2487"/>
      <c r="GTV414" s="2487"/>
      <c r="GTW414" s="2487"/>
      <c r="GTX414" s="2487"/>
      <c r="GTY414" s="2487"/>
      <c r="GTZ414" s="2487"/>
      <c r="GUA414" s="2487"/>
      <c r="GUB414" s="2487"/>
      <c r="GUC414" s="2487"/>
      <c r="GUD414" s="2487"/>
      <c r="GUE414" s="2487"/>
      <c r="GUF414" s="2487"/>
      <c r="GUG414" s="2487"/>
      <c r="GUH414" s="2487"/>
      <c r="GUI414" s="2487"/>
      <c r="GUJ414" s="2487"/>
      <c r="GUK414" s="2487"/>
      <c r="GUL414" s="2487"/>
      <c r="GUM414" s="2487"/>
      <c r="GUN414" s="2487"/>
      <c r="GUO414" s="2487"/>
      <c r="GUP414" s="2487"/>
      <c r="GUQ414" s="2487"/>
      <c r="GUR414" s="2487"/>
      <c r="GUS414" s="2487"/>
      <c r="GUT414" s="2487"/>
      <c r="GUU414" s="2487"/>
      <c r="GUV414" s="2487"/>
      <c r="GUW414" s="2487"/>
      <c r="GUX414" s="2487"/>
      <c r="GUY414" s="2487"/>
      <c r="GUZ414" s="2487"/>
      <c r="GVA414" s="2487"/>
      <c r="GVB414" s="2487"/>
      <c r="GVC414" s="2487"/>
      <c r="GVD414" s="2487"/>
      <c r="GVE414" s="2487"/>
      <c r="GVF414" s="2487"/>
      <c r="GVG414" s="2487"/>
      <c r="GVH414" s="2487"/>
      <c r="GVI414" s="2487"/>
      <c r="GVJ414" s="2487"/>
      <c r="GVK414" s="2487"/>
      <c r="GVL414" s="2487"/>
      <c r="GVM414" s="2487"/>
      <c r="GVN414" s="2487"/>
      <c r="GVO414" s="2487"/>
      <c r="GVP414" s="2487"/>
      <c r="GVQ414" s="2487"/>
      <c r="GVR414" s="2487"/>
      <c r="GVS414" s="2487"/>
      <c r="GVT414" s="2487"/>
      <c r="GVU414" s="2487"/>
      <c r="GVV414" s="2487"/>
      <c r="GVW414" s="2487"/>
      <c r="GVX414" s="2487"/>
      <c r="GVY414" s="2487"/>
      <c r="GVZ414" s="2487"/>
      <c r="GWA414" s="2487"/>
      <c r="GWB414" s="2487"/>
      <c r="GWC414" s="2487"/>
      <c r="GWD414" s="2487"/>
      <c r="GWE414" s="2487"/>
      <c r="GWF414" s="2487"/>
      <c r="GWG414" s="2487"/>
      <c r="GWH414" s="2487"/>
      <c r="GWI414" s="2487"/>
      <c r="GWJ414" s="2487"/>
      <c r="GWK414" s="2487"/>
      <c r="GWL414" s="2487"/>
      <c r="GWM414" s="2487"/>
      <c r="GWN414" s="2487"/>
      <c r="GWO414" s="2487"/>
      <c r="GWP414" s="2487"/>
      <c r="GWQ414" s="2487"/>
      <c r="GWR414" s="2487"/>
      <c r="GWS414" s="2487"/>
      <c r="GWT414" s="2487"/>
      <c r="GWU414" s="2487"/>
      <c r="GWV414" s="2487"/>
      <c r="GWW414" s="2487"/>
      <c r="GWX414" s="2487"/>
      <c r="GWY414" s="2487"/>
      <c r="GWZ414" s="2487"/>
      <c r="GXA414" s="2487"/>
      <c r="GXB414" s="2487"/>
      <c r="GXC414" s="2487"/>
      <c r="GXD414" s="2487"/>
      <c r="GXE414" s="2487"/>
      <c r="GXF414" s="2487"/>
      <c r="GXG414" s="2487"/>
      <c r="GXH414" s="2487"/>
      <c r="GXI414" s="2487"/>
      <c r="GXJ414" s="2487"/>
      <c r="GXK414" s="2487"/>
      <c r="GXL414" s="2487"/>
      <c r="GXM414" s="2487"/>
      <c r="GXN414" s="2487"/>
      <c r="GXO414" s="2487"/>
      <c r="GXP414" s="2487"/>
      <c r="GXQ414" s="2487"/>
      <c r="GXR414" s="2487"/>
      <c r="GXS414" s="2487"/>
      <c r="GXT414" s="2487"/>
      <c r="GXU414" s="2487"/>
      <c r="GXV414" s="2487"/>
      <c r="GXW414" s="2487"/>
      <c r="GXX414" s="2487"/>
      <c r="GXY414" s="2487"/>
      <c r="GXZ414" s="2487"/>
      <c r="GYA414" s="2487"/>
      <c r="GYB414" s="2487"/>
      <c r="GYC414" s="2487"/>
      <c r="GYD414" s="2487"/>
      <c r="GYE414" s="2487"/>
      <c r="GYF414" s="2487"/>
      <c r="GYG414" s="2487"/>
      <c r="GYH414" s="2487"/>
      <c r="GYI414" s="2487"/>
      <c r="GYJ414" s="2487"/>
      <c r="GYK414" s="2487"/>
      <c r="GYL414" s="2487"/>
      <c r="GYM414" s="2487"/>
      <c r="GYN414" s="2487"/>
      <c r="GYO414" s="2487"/>
      <c r="GYP414" s="2487"/>
      <c r="GYQ414" s="2487"/>
      <c r="GYR414" s="2487"/>
      <c r="GYS414" s="2487"/>
      <c r="GYT414" s="2487"/>
      <c r="GYU414" s="2487"/>
      <c r="GYV414" s="2487"/>
      <c r="GYW414" s="2487"/>
      <c r="GYX414" s="2487"/>
      <c r="GYY414" s="2487"/>
      <c r="GYZ414" s="2487"/>
      <c r="GZA414" s="2487"/>
      <c r="GZB414" s="2487"/>
      <c r="GZC414" s="2487"/>
      <c r="GZD414" s="2487"/>
      <c r="GZE414" s="2487"/>
      <c r="GZF414" s="2487"/>
      <c r="GZG414" s="2487"/>
      <c r="GZH414" s="2487"/>
      <c r="GZI414" s="2487"/>
      <c r="GZJ414" s="2487"/>
      <c r="GZK414" s="2487"/>
      <c r="GZL414" s="2487"/>
      <c r="GZM414" s="2487"/>
      <c r="GZN414" s="2487"/>
      <c r="GZO414" s="2487"/>
      <c r="GZP414" s="2487"/>
      <c r="GZQ414" s="2487"/>
      <c r="GZR414" s="2487"/>
      <c r="GZS414" s="2487"/>
      <c r="GZT414" s="2487"/>
      <c r="GZU414" s="2487"/>
      <c r="GZV414" s="2487"/>
      <c r="GZW414" s="2487"/>
      <c r="GZX414" s="2487"/>
      <c r="GZY414" s="2487"/>
      <c r="GZZ414" s="2487"/>
      <c r="HAA414" s="2487"/>
      <c r="HAB414" s="2487"/>
      <c r="HAC414" s="2487"/>
      <c r="HAD414" s="2487"/>
      <c r="HAE414" s="2487"/>
      <c r="HAF414" s="2487"/>
      <c r="HAG414" s="2487"/>
      <c r="HAH414" s="2487"/>
      <c r="HAI414" s="2487"/>
      <c r="HAJ414" s="2487"/>
      <c r="HAK414" s="2487"/>
      <c r="HAL414" s="2487"/>
      <c r="HAM414" s="2487"/>
      <c r="HAN414" s="2487"/>
      <c r="HAO414" s="2487"/>
      <c r="HAP414" s="2487"/>
      <c r="HAQ414" s="2487"/>
      <c r="HAR414" s="2487"/>
      <c r="HAS414" s="2487"/>
      <c r="HAT414" s="2487"/>
      <c r="HAU414" s="2487"/>
      <c r="HAV414" s="2487"/>
      <c r="HAW414" s="2487"/>
      <c r="HAX414" s="2487"/>
      <c r="HAY414" s="2487"/>
      <c r="HAZ414" s="2487"/>
      <c r="HBA414" s="2487"/>
      <c r="HBB414" s="2487"/>
      <c r="HBC414" s="2487"/>
      <c r="HBD414" s="2487"/>
      <c r="HBE414" s="2487"/>
      <c r="HBF414" s="2487"/>
      <c r="HBG414" s="2487"/>
      <c r="HBH414" s="2487"/>
      <c r="HBI414" s="2487"/>
      <c r="HBJ414" s="2487"/>
      <c r="HBK414" s="2487"/>
      <c r="HBL414" s="2487"/>
      <c r="HBM414" s="2487"/>
      <c r="HBN414" s="2487"/>
      <c r="HBO414" s="2487"/>
      <c r="HBP414" s="2487"/>
      <c r="HBQ414" s="2487"/>
      <c r="HBR414" s="2487"/>
      <c r="HBS414" s="2487"/>
      <c r="HBT414" s="2487"/>
      <c r="HBU414" s="2487"/>
      <c r="HBV414" s="2487"/>
      <c r="HBW414" s="2487"/>
      <c r="HBX414" s="2487"/>
      <c r="HBY414" s="2487"/>
      <c r="HBZ414" s="2487"/>
      <c r="HCA414" s="2487"/>
      <c r="HCB414" s="2487"/>
      <c r="HCC414" s="2487"/>
      <c r="HCD414" s="2487"/>
      <c r="HCE414" s="2487"/>
      <c r="HCF414" s="2487"/>
      <c r="HCG414" s="2487"/>
      <c r="HCH414" s="2487"/>
      <c r="HCI414" s="2487"/>
      <c r="HCJ414" s="2487"/>
      <c r="HCK414" s="2487"/>
      <c r="HCL414" s="2487"/>
      <c r="HCM414" s="2487"/>
      <c r="HCN414" s="2487"/>
      <c r="HCO414" s="2487"/>
      <c r="HCP414" s="2487"/>
      <c r="HCQ414" s="2487"/>
      <c r="HCR414" s="2487"/>
      <c r="HCS414" s="2487"/>
      <c r="HCT414" s="2487"/>
      <c r="HCU414" s="2487"/>
      <c r="HCV414" s="2487"/>
      <c r="HCW414" s="2487"/>
      <c r="HCX414" s="2487"/>
      <c r="HCY414" s="2487"/>
      <c r="HCZ414" s="2487"/>
      <c r="HDA414" s="2487"/>
      <c r="HDB414" s="2487"/>
      <c r="HDC414" s="2487"/>
      <c r="HDD414" s="2487"/>
      <c r="HDE414" s="2487"/>
      <c r="HDF414" s="2487"/>
      <c r="HDG414" s="2487"/>
      <c r="HDH414" s="2487"/>
      <c r="HDI414" s="2487"/>
      <c r="HDJ414" s="2487"/>
      <c r="HDK414" s="2487"/>
      <c r="HDL414" s="2487"/>
      <c r="HDM414" s="2487"/>
      <c r="HDN414" s="2487"/>
      <c r="HDO414" s="2487"/>
      <c r="HDP414" s="2487"/>
      <c r="HDQ414" s="2487"/>
      <c r="HDR414" s="2487"/>
      <c r="HDS414" s="2487"/>
      <c r="HDT414" s="2487"/>
      <c r="HDU414" s="2487"/>
      <c r="HDV414" s="2487"/>
      <c r="HDW414" s="2487"/>
      <c r="HDX414" s="2487"/>
      <c r="HDY414" s="2487"/>
      <c r="HDZ414" s="2487"/>
      <c r="HEA414" s="2487"/>
      <c r="HEB414" s="2487"/>
      <c r="HEC414" s="2487"/>
      <c r="HED414" s="2487"/>
      <c r="HEE414" s="2487"/>
      <c r="HEF414" s="2487"/>
      <c r="HEG414" s="2487"/>
      <c r="HEH414" s="2487"/>
      <c r="HEI414" s="2487"/>
      <c r="HEJ414" s="2487"/>
      <c r="HEK414" s="2487"/>
      <c r="HEL414" s="2487"/>
      <c r="HEM414" s="2487"/>
      <c r="HEN414" s="2487"/>
      <c r="HEO414" s="2487"/>
      <c r="HEP414" s="2487"/>
      <c r="HEQ414" s="2487"/>
      <c r="HER414" s="2487"/>
      <c r="HES414" s="2487"/>
      <c r="HET414" s="2487"/>
      <c r="HEU414" s="2487"/>
      <c r="HEV414" s="2487"/>
      <c r="HEW414" s="2487"/>
      <c r="HEX414" s="2487"/>
      <c r="HEY414" s="2487"/>
      <c r="HEZ414" s="2487"/>
      <c r="HFA414" s="2487"/>
      <c r="HFB414" s="2487"/>
      <c r="HFC414" s="2487"/>
      <c r="HFD414" s="2487"/>
      <c r="HFE414" s="2487"/>
      <c r="HFF414" s="2487"/>
      <c r="HFG414" s="2487"/>
      <c r="HFH414" s="2487"/>
      <c r="HFI414" s="2487"/>
      <c r="HFJ414" s="2487"/>
      <c r="HFK414" s="2487"/>
      <c r="HFL414" s="2487"/>
      <c r="HFM414" s="2487"/>
      <c r="HFN414" s="2487"/>
      <c r="HFO414" s="2487"/>
      <c r="HFP414" s="2487"/>
      <c r="HFQ414" s="2487"/>
      <c r="HFR414" s="2487"/>
      <c r="HFS414" s="2487"/>
      <c r="HFT414" s="2487"/>
      <c r="HFU414" s="2487"/>
      <c r="HFV414" s="2487"/>
      <c r="HFW414" s="2487"/>
      <c r="HFX414" s="2487"/>
      <c r="HFY414" s="2487"/>
      <c r="HFZ414" s="2487"/>
      <c r="HGA414" s="2487"/>
      <c r="HGB414" s="2487"/>
      <c r="HGC414" s="2487"/>
      <c r="HGD414" s="2487"/>
      <c r="HGE414" s="2487"/>
      <c r="HGF414" s="2487"/>
      <c r="HGG414" s="2487"/>
      <c r="HGH414" s="2487"/>
      <c r="HGI414" s="2487"/>
      <c r="HGJ414" s="2487"/>
      <c r="HGK414" s="2487"/>
      <c r="HGL414" s="2487"/>
      <c r="HGM414" s="2487"/>
      <c r="HGN414" s="2487"/>
      <c r="HGO414" s="2487"/>
      <c r="HGP414" s="2487"/>
      <c r="HGQ414" s="2487"/>
      <c r="HGR414" s="2487"/>
      <c r="HGS414" s="2487"/>
      <c r="HGT414" s="2487"/>
      <c r="HGU414" s="2487"/>
      <c r="HGV414" s="2487"/>
      <c r="HGW414" s="2487"/>
      <c r="HGX414" s="2487"/>
      <c r="HGY414" s="2487"/>
      <c r="HGZ414" s="2487"/>
      <c r="HHA414" s="2487"/>
      <c r="HHB414" s="2487"/>
      <c r="HHC414" s="2487"/>
      <c r="HHD414" s="2487"/>
      <c r="HHE414" s="2487"/>
      <c r="HHF414" s="2487"/>
      <c r="HHG414" s="2487"/>
      <c r="HHH414" s="2487"/>
      <c r="HHI414" s="2487"/>
      <c r="HHJ414" s="2487"/>
      <c r="HHK414" s="2487"/>
      <c r="HHL414" s="2487"/>
      <c r="HHM414" s="2487"/>
      <c r="HHN414" s="2487"/>
      <c r="HHO414" s="2487"/>
      <c r="HHP414" s="2487"/>
      <c r="HHQ414" s="2487"/>
      <c r="HHR414" s="2487"/>
      <c r="HHS414" s="2487"/>
      <c r="HHT414" s="2487"/>
      <c r="HHU414" s="2487"/>
      <c r="HHV414" s="2487"/>
      <c r="HHW414" s="2487"/>
      <c r="HHX414" s="2487"/>
      <c r="HHY414" s="2487"/>
      <c r="HHZ414" s="2487"/>
      <c r="HIA414" s="2487"/>
      <c r="HIB414" s="2487"/>
      <c r="HIC414" s="2487"/>
      <c r="HID414" s="2487"/>
      <c r="HIE414" s="2487"/>
      <c r="HIF414" s="2487"/>
      <c r="HIG414" s="2487"/>
      <c r="HIH414" s="2487"/>
      <c r="HII414" s="2487"/>
      <c r="HIJ414" s="2487"/>
      <c r="HIK414" s="2487"/>
      <c r="HIL414" s="2487"/>
      <c r="HIM414" s="2487"/>
      <c r="HIN414" s="2487"/>
      <c r="HIO414" s="2487"/>
      <c r="HIP414" s="2487"/>
      <c r="HIQ414" s="2487"/>
      <c r="HIR414" s="2487"/>
      <c r="HIS414" s="2487"/>
      <c r="HIT414" s="2487"/>
      <c r="HIU414" s="2487"/>
      <c r="HIV414" s="2487"/>
      <c r="HIW414" s="2487"/>
      <c r="HIX414" s="2487"/>
      <c r="HIY414" s="2487"/>
      <c r="HIZ414" s="2487"/>
      <c r="HJA414" s="2487"/>
      <c r="HJB414" s="2487"/>
      <c r="HJC414" s="2487"/>
      <c r="HJD414" s="2487"/>
      <c r="HJE414" s="2487"/>
      <c r="HJF414" s="2487"/>
      <c r="HJG414" s="2487"/>
      <c r="HJH414" s="2487"/>
      <c r="HJI414" s="2487"/>
      <c r="HJJ414" s="2487"/>
      <c r="HJK414" s="2487"/>
      <c r="HJL414" s="2487"/>
      <c r="HJM414" s="2487"/>
      <c r="HJN414" s="2487"/>
      <c r="HJO414" s="2487"/>
      <c r="HJP414" s="2487"/>
      <c r="HJQ414" s="2487"/>
      <c r="HJR414" s="2487"/>
      <c r="HJS414" s="2487"/>
      <c r="HJT414" s="2487"/>
      <c r="HJU414" s="2487"/>
      <c r="HJV414" s="2487"/>
      <c r="HJW414" s="2487"/>
      <c r="HJX414" s="2487"/>
      <c r="HJY414" s="2487"/>
      <c r="HJZ414" s="2487"/>
      <c r="HKA414" s="2487"/>
      <c r="HKB414" s="2487"/>
      <c r="HKC414" s="2487"/>
      <c r="HKD414" s="2487"/>
      <c r="HKE414" s="2487"/>
      <c r="HKF414" s="2487"/>
      <c r="HKG414" s="2487"/>
      <c r="HKH414" s="2487"/>
      <c r="HKI414" s="2487"/>
      <c r="HKJ414" s="2487"/>
      <c r="HKK414" s="2487"/>
      <c r="HKL414" s="2487"/>
      <c r="HKM414" s="2487"/>
      <c r="HKN414" s="2487"/>
      <c r="HKO414" s="2487"/>
      <c r="HKP414" s="2487"/>
      <c r="HKQ414" s="2487"/>
      <c r="HKR414" s="2487"/>
      <c r="HKS414" s="2487"/>
      <c r="HKT414" s="2487"/>
      <c r="HKU414" s="2487"/>
      <c r="HKV414" s="2487"/>
      <c r="HKW414" s="2487"/>
      <c r="HKX414" s="2487"/>
      <c r="HKY414" s="2487"/>
      <c r="HKZ414" s="2487"/>
      <c r="HLA414" s="2487"/>
      <c r="HLB414" s="2487"/>
      <c r="HLC414" s="2487"/>
      <c r="HLD414" s="2487"/>
      <c r="HLE414" s="2487"/>
      <c r="HLF414" s="2487"/>
      <c r="HLG414" s="2487"/>
      <c r="HLH414" s="2487"/>
      <c r="HLI414" s="2487"/>
      <c r="HLJ414" s="2487"/>
      <c r="HLK414" s="2487"/>
      <c r="HLL414" s="2487"/>
      <c r="HLM414" s="2487"/>
      <c r="HLN414" s="2487"/>
      <c r="HLO414" s="2487"/>
      <c r="HLP414" s="2487"/>
      <c r="HLQ414" s="2487"/>
      <c r="HLR414" s="2487"/>
      <c r="HLS414" s="2487"/>
      <c r="HLT414" s="2487"/>
      <c r="HLU414" s="2487"/>
      <c r="HLV414" s="2487"/>
      <c r="HLW414" s="2487"/>
      <c r="HLX414" s="2487"/>
      <c r="HLY414" s="2487"/>
      <c r="HLZ414" s="2487"/>
      <c r="HMA414" s="2487"/>
      <c r="HMB414" s="2487"/>
      <c r="HMC414" s="2487"/>
      <c r="HMD414" s="2487"/>
      <c r="HME414" s="2487"/>
      <c r="HMF414" s="2487"/>
      <c r="HMG414" s="2487"/>
      <c r="HMH414" s="2487"/>
      <c r="HMI414" s="2487"/>
      <c r="HMJ414" s="2487"/>
      <c r="HMK414" s="2487"/>
      <c r="HML414" s="2487"/>
      <c r="HMM414" s="2487"/>
      <c r="HMN414" s="2487"/>
      <c r="HMO414" s="2487"/>
      <c r="HMP414" s="2487"/>
      <c r="HMQ414" s="2487"/>
      <c r="HMR414" s="2487"/>
      <c r="HMS414" s="2487"/>
      <c r="HMT414" s="2487"/>
      <c r="HMU414" s="2487"/>
      <c r="HMV414" s="2487"/>
      <c r="HMW414" s="2487"/>
      <c r="HMX414" s="2487"/>
      <c r="HMY414" s="2487"/>
      <c r="HMZ414" s="2487"/>
      <c r="HNA414" s="2487"/>
      <c r="HNB414" s="2487"/>
      <c r="HNC414" s="2487"/>
      <c r="HND414" s="2487"/>
      <c r="HNE414" s="2487"/>
      <c r="HNF414" s="2487"/>
      <c r="HNG414" s="2487"/>
      <c r="HNH414" s="2487"/>
      <c r="HNI414" s="2487"/>
      <c r="HNJ414" s="2487"/>
      <c r="HNK414" s="2487"/>
      <c r="HNL414" s="2487"/>
      <c r="HNM414" s="2487"/>
      <c r="HNN414" s="2487"/>
      <c r="HNO414" s="2487"/>
      <c r="HNP414" s="2487"/>
      <c r="HNQ414" s="2487"/>
      <c r="HNR414" s="2487"/>
      <c r="HNS414" s="2487"/>
      <c r="HNT414" s="2487"/>
      <c r="HNU414" s="2487"/>
      <c r="HNV414" s="2487"/>
      <c r="HNW414" s="2487"/>
      <c r="HNX414" s="2487"/>
      <c r="HNY414" s="2487"/>
      <c r="HNZ414" s="2487"/>
      <c r="HOA414" s="2487"/>
      <c r="HOB414" s="2487"/>
      <c r="HOC414" s="2487"/>
      <c r="HOD414" s="2487"/>
      <c r="HOE414" s="2487"/>
      <c r="HOF414" s="2487"/>
      <c r="HOG414" s="2487"/>
      <c r="HOH414" s="2487"/>
      <c r="HOI414" s="2487"/>
      <c r="HOJ414" s="2487"/>
      <c r="HOK414" s="2487"/>
      <c r="HOL414" s="2487"/>
      <c r="HOM414" s="2487"/>
      <c r="HON414" s="2487"/>
      <c r="HOO414" s="2487"/>
      <c r="HOP414" s="2487"/>
      <c r="HOQ414" s="2487"/>
      <c r="HOR414" s="2487"/>
      <c r="HOS414" s="2487"/>
      <c r="HOT414" s="2487"/>
      <c r="HOU414" s="2487"/>
      <c r="HOV414" s="2487"/>
      <c r="HOW414" s="2487"/>
      <c r="HOX414" s="2487"/>
      <c r="HOY414" s="2487"/>
      <c r="HOZ414" s="2487"/>
      <c r="HPA414" s="2487"/>
      <c r="HPB414" s="2487"/>
      <c r="HPC414" s="2487"/>
      <c r="HPD414" s="2487"/>
      <c r="HPE414" s="2487"/>
      <c r="HPF414" s="2487"/>
      <c r="HPG414" s="2487"/>
      <c r="HPH414" s="2487"/>
      <c r="HPI414" s="2487"/>
      <c r="HPJ414" s="2487"/>
      <c r="HPK414" s="2487"/>
      <c r="HPL414" s="2487"/>
      <c r="HPM414" s="2487"/>
      <c r="HPN414" s="2487"/>
      <c r="HPO414" s="2487"/>
      <c r="HPP414" s="2487"/>
      <c r="HPQ414" s="2487"/>
      <c r="HPR414" s="2487"/>
      <c r="HPS414" s="2487"/>
      <c r="HPT414" s="2487"/>
      <c r="HPU414" s="2487"/>
      <c r="HPV414" s="2487"/>
      <c r="HPW414" s="2487"/>
      <c r="HPX414" s="2487"/>
      <c r="HPY414" s="2487"/>
      <c r="HPZ414" s="2487"/>
      <c r="HQA414" s="2487"/>
      <c r="HQB414" s="2487"/>
      <c r="HQC414" s="2487"/>
      <c r="HQD414" s="2487"/>
      <c r="HQE414" s="2487"/>
      <c r="HQF414" s="2487"/>
      <c r="HQG414" s="2487"/>
      <c r="HQH414" s="2487"/>
      <c r="HQI414" s="2487"/>
      <c r="HQJ414" s="2487"/>
      <c r="HQK414" s="2487"/>
      <c r="HQL414" s="2487"/>
      <c r="HQM414" s="2487"/>
      <c r="HQN414" s="2487"/>
      <c r="HQO414" s="2487"/>
      <c r="HQP414" s="2487"/>
      <c r="HQQ414" s="2487"/>
      <c r="HQR414" s="2487"/>
      <c r="HQS414" s="2487"/>
      <c r="HQT414" s="2487"/>
      <c r="HQU414" s="2487"/>
      <c r="HQV414" s="2487"/>
      <c r="HQW414" s="2487"/>
      <c r="HQX414" s="2487"/>
      <c r="HQY414" s="2487"/>
      <c r="HQZ414" s="2487"/>
      <c r="HRA414" s="2487"/>
      <c r="HRB414" s="2487"/>
      <c r="HRC414" s="2487"/>
      <c r="HRD414" s="2487"/>
      <c r="HRE414" s="2487"/>
      <c r="HRF414" s="2487"/>
      <c r="HRG414" s="2487"/>
      <c r="HRH414" s="2487"/>
      <c r="HRI414" s="2487"/>
      <c r="HRJ414" s="2487"/>
      <c r="HRK414" s="2487"/>
      <c r="HRL414" s="2487"/>
      <c r="HRM414" s="2487"/>
      <c r="HRN414" s="2487"/>
      <c r="HRO414" s="2487"/>
      <c r="HRP414" s="2487"/>
      <c r="HRQ414" s="2487"/>
      <c r="HRR414" s="2487"/>
      <c r="HRS414" s="2487"/>
      <c r="HRT414" s="2487"/>
      <c r="HRU414" s="2487"/>
      <c r="HRV414" s="2487"/>
      <c r="HRW414" s="2487"/>
      <c r="HRX414" s="2487"/>
      <c r="HRY414" s="2487"/>
      <c r="HRZ414" s="2487"/>
      <c r="HSA414" s="2487"/>
      <c r="HSB414" s="2487"/>
      <c r="HSC414" s="2487"/>
      <c r="HSD414" s="2487"/>
      <c r="HSE414" s="2487"/>
      <c r="HSF414" s="2487"/>
      <c r="HSG414" s="2487"/>
      <c r="HSH414" s="2487"/>
      <c r="HSI414" s="2487"/>
      <c r="HSJ414" s="2487"/>
      <c r="HSK414" s="2487"/>
      <c r="HSL414" s="2487"/>
      <c r="HSM414" s="2487"/>
      <c r="HSN414" s="2487"/>
      <c r="HSO414" s="2487"/>
      <c r="HSP414" s="2487"/>
      <c r="HSQ414" s="2487"/>
      <c r="HSR414" s="2487"/>
      <c r="HSS414" s="2487"/>
      <c r="HST414" s="2487"/>
      <c r="HSU414" s="2487"/>
      <c r="HSV414" s="2487"/>
      <c r="HSW414" s="2487"/>
      <c r="HSX414" s="2487"/>
      <c r="HSY414" s="2487"/>
      <c r="HSZ414" s="2487"/>
      <c r="HTA414" s="2487"/>
      <c r="HTB414" s="2487"/>
      <c r="HTC414" s="2487"/>
      <c r="HTD414" s="2487"/>
      <c r="HTE414" s="2487"/>
      <c r="HTF414" s="2487"/>
      <c r="HTG414" s="2487"/>
      <c r="HTH414" s="2487"/>
      <c r="HTI414" s="2487"/>
      <c r="HTJ414" s="2487"/>
      <c r="HTK414" s="2487"/>
      <c r="HTL414" s="2487"/>
      <c r="HTM414" s="2487"/>
      <c r="HTN414" s="2487"/>
      <c r="HTO414" s="2487"/>
      <c r="HTP414" s="2487"/>
      <c r="HTQ414" s="2487"/>
      <c r="HTR414" s="2487"/>
      <c r="HTS414" s="2487"/>
      <c r="HTT414" s="2487"/>
      <c r="HTU414" s="2487"/>
      <c r="HTV414" s="2487"/>
      <c r="HTW414" s="2487"/>
      <c r="HTX414" s="2487"/>
      <c r="HTY414" s="2487"/>
      <c r="HTZ414" s="2487"/>
      <c r="HUA414" s="2487"/>
      <c r="HUB414" s="2487"/>
      <c r="HUC414" s="2487"/>
      <c r="HUD414" s="2487"/>
      <c r="HUE414" s="2487"/>
      <c r="HUF414" s="2487"/>
      <c r="HUG414" s="2487"/>
      <c r="HUH414" s="2487"/>
      <c r="HUI414" s="2487"/>
      <c r="HUJ414" s="2487"/>
      <c r="HUK414" s="2487"/>
      <c r="HUL414" s="2487"/>
      <c r="HUM414" s="2487"/>
      <c r="HUN414" s="2487"/>
      <c r="HUO414" s="2487"/>
      <c r="HUP414" s="2487"/>
      <c r="HUQ414" s="2487"/>
      <c r="HUR414" s="2487"/>
      <c r="HUS414" s="2487"/>
      <c r="HUT414" s="2487"/>
      <c r="HUU414" s="2487"/>
      <c r="HUV414" s="2487"/>
      <c r="HUW414" s="2487"/>
      <c r="HUX414" s="2487"/>
      <c r="HUY414" s="2487"/>
      <c r="HUZ414" s="2487"/>
      <c r="HVA414" s="2487"/>
      <c r="HVB414" s="2487"/>
      <c r="HVC414" s="2487"/>
      <c r="HVD414" s="2487"/>
      <c r="HVE414" s="2487"/>
      <c r="HVF414" s="2487"/>
      <c r="HVG414" s="2487"/>
      <c r="HVH414" s="2487"/>
      <c r="HVI414" s="2487"/>
      <c r="HVJ414" s="2487"/>
      <c r="HVK414" s="2487"/>
      <c r="HVL414" s="2487"/>
      <c r="HVM414" s="2487"/>
      <c r="HVN414" s="2487"/>
      <c r="HVO414" s="2487"/>
      <c r="HVP414" s="2487"/>
      <c r="HVQ414" s="2487"/>
      <c r="HVR414" s="2487"/>
      <c r="HVS414" s="2487"/>
      <c r="HVT414" s="2487"/>
      <c r="HVU414" s="2487"/>
      <c r="HVV414" s="2487"/>
      <c r="HVW414" s="2487"/>
      <c r="HVX414" s="2487"/>
      <c r="HVY414" s="2487"/>
      <c r="HVZ414" s="2487"/>
      <c r="HWA414" s="2487"/>
      <c r="HWB414" s="2487"/>
      <c r="HWC414" s="2487"/>
      <c r="HWD414" s="2487"/>
      <c r="HWE414" s="2487"/>
      <c r="HWF414" s="2487"/>
      <c r="HWG414" s="2487"/>
      <c r="HWH414" s="2487"/>
      <c r="HWI414" s="2487"/>
      <c r="HWJ414" s="2487"/>
      <c r="HWK414" s="2487"/>
      <c r="HWL414" s="2487"/>
      <c r="HWM414" s="2487"/>
      <c r="HWN414" s="2487"/>
      <c r="HWO414" s="2487"/>
      <c r="HWP414" s="2487"/>
      <c r="HWQ414" s="2487"/>
      <c r="HWR414" s="2487"/>
      <c r="HWS414" s="2487"/>
      <c r="HWT414" s="2487"/>
      <c r="HWU414" s="2487"/>
      <c r="HWV414" s="2487"/>
      <c r="HWW414" s="2487"/>
      <c r="HWX414" s="2487"/>
      <c r="HWY414" s="2487"/>
      <c r="HWZ414" s="2487"/>
      <c r="HXA414" s="2487"/>
      <c r="HXB414" s="2487"/>
      <c r="HXC414" s="2487"/>
      <c r="HXD414" s="2487"/>
      <c r="HXE414" s="2487"/>
      <c r="HXF414" s="2487"/>
      <c r="HXG414" s="2487"/>
      <c r="HXH414" s="2487"/>
      <c r="HXI414" s="2487"/>
      <c r="HXJ414" s="2487"/>
      <c r="HXK414" s="2487"/>
      <c r="HXL414" s="2487"/>
      <c r="HXM414" s="2487"/>
      <c r="HXN414" s="2487"/>
      <c r="HXO414" s="2487"/>
      <c r="HXP414" s="2487"/>
      <c r="HXQ414" s="2487"/>
      <c r="HXR414" s="2487"/>
      <c r="HXS414" s="2487"/>
      <c r="HXT414" s="2487"/>
      <c r="HXU414" s="2487"/>
      <c r="HXV414" s="2487"/>
      <c r="HXW414" s="2487"/>
      <c r="HXX414" s="2487"/>
      <c r="HXY414" s="2487"/>
      <c r="HXZ414" s="2487"/>
      <c r="HYA414" s="2487"/>
      <c r="HYB414" s="2487"/>
      <c r="HYC414" s="2487"/>
      <c r="HYD414" s="2487"/>
      <c r="HYE414" s="2487"/>
      <c r="HYF414" s="2487"/>
      <c r="HYG414" s="2487"/>
      <c r="HYH414" s="2487"/>
      <c r="HYI414" s="2487"/>
      <c r="HYJ414" s="2487"/>
      <c r="HYK414" s="2487"/>
      <c r="HYL414" s="2487"/>
      <c r="HYM414" s="2487"/>
      <c r="HYN414" s="2487"/>
      <c r="HYO414" s="2487"/>
      <c r="HYP414" s="2487"/>
      <c r="HYQ414" s="2487"/>
      <c r="HYR414" s="2487"/>
      <c r="HYS414" s="2487"/>
      <c r="HYT414" s="2487"/>
      <c r="HYU414" s="2487"/>
      <c r="HYV414" s="2487"/>
      <c r="HYW414" s="2487"/>
      <c r="HYX414" s="2487"/>
      <c r="HYY414" s="2487"/>
      <c r="HYZ414" s="2487"/>
      <c r="HZA414" s="2487"/>
      <c r="HZB414" s="2487"/>
      <c r="HZC414" s="2487"/>
      <c r="HZD414" s="2487"/>
      <c r="HZE414" s="2487"/>
      <c r="HZF414" s="2487"/>
      <c r="HZG414" s="2487"/>
      <c r="HZH414" s="2487"/>
      <c r="HZI414" s="2487"/>
      <c r="HZJ414" s="2487"/>
      <c r="HZK414" s="2487"/>
      <c r="HZL414" s="2487"/>
      <c r="HZM414" s="2487"/>
      <c r="HZN414" s="2487"/>
      <c r="HZO414" s="2487"/>
      <c r="HZP414" s="2487"/>
      <c r="HZQ414" s="2487"/>
      <c r="HZR414" s="2487"/>
      <c r="HZS414" s="2487"/>
      <c r="HZT414" s="2487"/>
      <c r="HZU414" s="2487"/>
      <c r="HZV414" s="2487"/>
      <c r="HZW414" s="2487"/>
      <c r="HZX414" s="2487"/>
      <c r="HZY414" s="2487"/>
      <c r="HZZ414" s="2487"/>
      <c r="IAA414" s="2487"/>
      <c r="IAB414" s="2487"/>
      <c r="IAC414" s="2487"/>
      <c r="IAD414" s="2487"/>
      <c r="IAE414" s="2487"/>
      <c r="IAF414" s="2487"/>
      <c r="IAG414" s="2487"/>
      <c r="IAH414" s="2487"/>
      <c r="IAI414" s="2487"/>
      <c r="IAJ414" s="2487"/>
      <c r="IAK414" s="2487"/>
      <c r="IAL414" s="2487"/>
      <c r="IAM414" s="2487"/>
      <c r="IAN414" s="2487"/>
      <c r="IAO414" s="2487"/>
      <c r="IAP414" s="2487"/>
      <c r="IAQ414" s="2487"/>
      <c r="IAR414" s="2487"/>
      <c r="IAS414" s="2487"/>
      <c r="IAT414" s="2487"/>
      <c r="IAU414" s="2487"/>
      <c r="IAV414" s="2487"/>
      <c r="IAW414" s="2487"/>
      <c r="IAX414" s="2487"/>
      <c r="IAY414" s="2487"/>
      <c r="IAZ414" s="2487"/>
      <c r="IBA414" s="2487"/>
      <c r="IBB414" s="2487"/>
      <c r="IBC414" s="2487"/>
      <c r="IBD414" s="2487"/>
      <c r="IBE414" s="2487"/>
      <c r="IBF414" s="2487"/>
      <c r="IBG414" s="2487"/>
      <c r="IBH414" s="2487"/>
      <c r="IBI414" s="2487"/>
      <c r="IBJ414" s="2487"/>
      <c r="IBK414" s="2487"/>
      <c r="IBL414" s="2487"/>
      <c r="IBM414" s="2487"/>
      <c r="IBN414" s="2487"/>
      <c r="IBO414" s="2487"/>
      <c r="IBP414" s="2487"/>
      <c r="IBQ414" s="2487"/>
      <c r="IBR414" s="2487"/>
      <c r="IBS414" s="2487"/>
      <c r="IBT414" s="2487"/>
      <c r="IBU414" s="2487"/>
      <c r="IBV414" s="2487"/>
      <c r="IBW414" s="2487"/>
      <c r="IBX414" s="2487"/>
      <c r="IBY414" s="2487"/>
      <c r="IBZ414" s="2487"/>
      <c r="ICA414" s="2487"/>
      <c r="ICB414" s="2487"/>
      <c r="ICC414" s="2487"/>
      <c r="ICD414" s="2487"/>
      <c r="ICE414" s="2487"/>
      <c r="ICF414" s="2487"/>
      <c r="ICG414" s="2487"/>
      <c r="ICH414" s="2487"/>
      <c r="ICI414" s="2487"/>
      <c r="ICJ414" s="2487"/>
      <c r="ICK414" s="2487"/>
      <c r="ICL414" s="2487"/>
      <c r="ICM414" s="2487"/>
      <c r="ICN414" s="2487"/>
      <c r="ICO414" s="2487"/>
      <c r="ICP414" s="2487"/>
      <c r="ICQ414" s="2487"/>
      <c r="ICR414" s="2487"/>
      <c r="ICS414" s="2487"/>
      <c r="ICT414" s="2487"/>
      <c r="ICU414" s="2487"/>
      <c r="ICV414" s="2487"/>
      <c r="ICW414" s="2487"/>
      <c r="ICX414" s="2487"/>
      <c r="ICY414" s="2487"/>
      <c r="ICZ414" s="2487"/>
      <c r="IDA414" s="2487"/>
      <c r="IDB414" s="2487"/>
      <c r="IDC414" s="2487"/>
      <c r="IDD414" s="2487"/>
      <c r="IDE414" s="2487"/>
      <c r="IDF414" s="2487"/>
      <c r="IDG414" s="2487"/>
      <c r="IDH414" s="2487"/>
      <c r="IDI414" s="2487"/>
      <c r="IDJ414" s="2487"/>
      <c r="IDK414" s="2487"/>
      <c r="IDL414" s="2487"/>
      <c r="IDM414" s="2487"/>
      <c r="IDN414" s="2487"/>
      <c r="IDO414" s="2487"/>
      <c r="IDP414" s="2487"/>
      <c r="IDQ414" s="2487"/>
      <c r="IDR414" s="2487"/>
      <c r="IDS414" s="2487"/>
      <c r="IDT414" s="2487"/>
      <c r="IDU414" s="2487"/>
      <c r="IDV414" s="2487"/>
      <c r="IDW414" s="2487"/>
      <c r="IDX414" s="2487"/>
      <c r="IDY414" s="2487"/>
      <c r="IDZ414" s="2487"/>
      <c r="IEA414" s="2487"/>
      <c r="IEB414" s="2487"/>
      <c r="IEC414" s="2487"/>
      <c r="IED414" s="2487"/>
      <c r="IEE414" s="2487"/>
      <c r="IEF414" s="2487"/>
      <c r="IEG414" s="2487"/>
      <c r="IEH414" s="2487"/>
      <c r="IEI414" s="2487"/>
      <c r="IEJ414" s="2487"/>
      <c r="IEK414" s="2487"/>
      <c r="IEL414" s="2487"/>
      <c r="IEM414" s="2487"/>
      <c r="IEN414" s="2487"/>
      <c r="IEO414" s="2487"/>
      <c r="IEP414" s="2487"/>
      <c r="IEQ414" s="2487"/>
      <c r="IER414" s="2487"/>
      <c r="IES414" s="2487"/>
      <c r="IET414" s="2487"/>
      <c r="IEU414" s="2487"/>
      <c r="IEV414" s="2487"/>
      <c r="IEW414" s="2487"/>
      <c r="IEX414" s="2487"/>
      <c r="IEY414" s="2487"/>
      <c r="IEZ414" s="2487"/>
      <c r="IFA414" s="2487"/>
      <c r="IFB414" s="2487"/>
      <c r="IFC414" s="2487"/>
      <c r="IFD414" s="2487"/>
      <c r="IFE414" s="2487"/>
      <c r="IFF414" s="2487"/>
      <c r="IFG414" s="2487"/>
      <c r="IFH414" s="2487"/>
      <c r="IFI414" s="2487"/>
      <c r="IFJ414" s="2487"/>
      <c r="IFK414" s="2487"/>
      <c r="IFL414" s="2487"/>
      <c r="IFM414" s="2487"/>
      <c r="IFN414" s="2487"/>
      <c r="IFO414" s="2487"/>
      <c r="IFP414" s="2487"/>
      <c r="IFQ414" s="2487"/>
      <c r="IFR414" s="2487"/>
      <c r="IFS414" s="2487"/>
      <c r="IFT414" s="2487"/>
      <c r="IFU414" s="2487"/>
      <c r="IFV414" s="2487"/>
      <c r="IFW414" s="2487"/>
      <c r="IFX414" s="2487"/>
      <c r="IFY414" s="2487"/>
      <c r="IFZ414" s="2487"/>
      <c r="IGA414" s="2487"/>
      <c r="IGB414" s="2487"/>
      <c r="IGC414" s="2487"/>
      <c r="IGD414" s="2487"/>
      <c r="IGE414" s="2487"/>
      <c r="IGF414" s="2487"/>
      <c r="IGG414" s="2487"/>
      <c r="IGH414" s="2487"/>
      <c r="IGI414" s="2487"/>
      <c r="IGJ414" s="2487"/>
      <c r="IGK414" s="2487"/>
      <c r="IGL414" s="2487"/>
      <c r="IGM414" s="2487"/>
      <c r="IGN414" s="2487"/>
      <c r="IGO414" s="2487"/>
      <c r="IGP414" s="2487"/>
      <c r="IGQ414" s="2487"/>
      <c r="IGR414" s="2487"/>
      <c r="IGS414" s="2487"/>
      <c r="IGT414" s="2487"/>
      <c r="IGU414" s="2487"/>
      <c r="IGV414" s="2487"/>
      <c r="IGW414" s="2487"/>
      <c r="IGX414" s="2487"/>
      <c r="IGY414" s="2487"/>
      <c r="IGZ414" s="2487"/>
      <c r="IHA414" s="2487"/>
      <c r="IHB414" s="2487"/>
      <c r="IHC414" s="2487"/>
      <c r="IHD414" s="2487"/>
      <c r="IHE414" s="2487"/>
      <c r="IHF414" s="2487"/>
      <c r="IHG414" s="2487"/>
      <c r="IHH414" s="2487"/>
      <c r="IHI414" s="2487"/>
      <c r="IHJ414" s="2487"/>
      <c r="IHK414" s="2487"/>
      <c r="IHL414" s="2487"/>
      <c r="IHM414" s="2487"/>
      <c r="IHN414" s="2487"/>
      <c r="IHO414" s="2487"/>
      <c r="IHP414" s="2487"/>
      <c r="IHQ414" s="2487"/>
      <c r="IHR414" s="2487"/>
      <c r="IHS414" s="2487"/>
      <c r="IHT414" s="2487"/>
      <c r="IHU414" s="2487"/>
      <c r="IHV414" s="2487"/>
      <c r="IHW414" s="2487"/>
      <c r="IHX414" s="2487"/>
      <c r="IHY414" s="2487"/>
      <c r="IHZ414" s="2487"/>
      <c r="IIA414" s="2487"/>
      <c r="IIB414" s="2487"/>
      <c r="IIC414" s="2487"/>
      <c r="IID414" s="2487"/>
      <c r="IIE414" s="2487"/>
      <c r="IIF414" s="2487"/>
      <c r="IIG414" s="2487"/>
      <c r="IIH414" s="2487"/>
      <c r="III414" s="2487"/>
      <c r="IIJ414" s="2487"/>
      <c r="IIK414" s="2487"/>
      <c r="IIL414" s="2487"/>
      <c r="IIM414" s="2487"/>
      <c r="IIN414" s="2487"/>
      <c r="IIO414" s="2487"/>
      <c r="IIP414" s="2487"/>
      <c r="IIQ414" s="2487"/>
      <c r="IIR414" s="2487"/>
      <c r="IIS414" s="2487"/>
      <c r="IIT414" s="2487"/>
      <c r="IIU414" s="2487"/>
      <c r="IIV414" s="2487"/>
      <c r="IIW414" s="2487"/>
      <c r="IIX414" s="2487"/>
      <c r="IIY414" s="2487"/>
      <c r="IIZ414" s="2487"/>
      <c r="IJA414" s="2487"/>
      <c r="IJB414" s="2487"/>
      <c r="IJC414" s="2487"/>
      <c r="IJD414" s="2487"/>
      <c r="IJE414" s="2487"/>
      <c r="IJF414" s="2487"/>
      <c r="IJG414" s="2487"/>
      <c r="IJH414" s="2487"/>
      <c r="IJI414" s="2487"/>
      <c r="IJJ414" s="2487"/>
      <c r="IJK414" s="2487"/>
      <c r="IJL414" s="2487"/>
      <c r="IJM414" s="2487"/>
      <c r="IJN414" s="2487"/>
      <c r="IJO414" s="2487"/>
      <c r="IJP414" s="2487"/>
      <c r="IJQ414" s="2487"/>
      <c r="IJR414" s="2487"/>
      <c r="IJS414" s="2487"/>
      <c r="IJT414" s="2487"/>
      <c r="IJU414" s="2487"/>
      <c r="IJV414" s="2487"/>
      <c r="IJW414" s="2487"/>
      <c r="IJX414" s="2487"/>
      <c r="IJY414" s="2487"/>
      <c r="IJZ414" s="2487"/>
      <c r="IKA414" s="2487"/>
      <c r="IKB414" s="2487"/>
      <c r="IKC414" s="2487"/>
      <c r="IKD414" s="2487"/>
      <c r="IKE414" s="2487"/>
      <c r="IKF414" s="2487"/>
      <c r="IKG414" s="2487"/>
      <c r="IKH414" s="2487"/>
      <c r="IKI414" s="2487"/>
      <c r="IKJ414" s="2487"/>
      <c r="IKK414" s="2487"/>
      <c r="IKL414" s="2487"/>
      <c r="IKM414" s="2487"/>
      <c r="IKN414" s="2487"/>
      <c r="IKO414" s="2487"/>
      <c r="IKP414" s="2487"/>
      <c r="IKQ414" s="2487"/>
      <c r="IKR414" s="2487"/>
      <c r="IKS414" s="2487"/>
      <c r="IKT414" s="2487"/>
      <c r="IKU414" s="2487"/>
      <c r="IKV414" s="2487"/>
      <c r="IKW414" s="2487"/>
      <c r="IKX414" s="2487"/>
      <c r="IKY414" s="2487"/>
      <c r="IKZ414" s="2487"/>
      <c r="ILA414" s="2487"/>
      <c r="ILB414" s="2487"/>
      <c r="ILC414" s="2487"/>
      <c r="ILD414" s="2487"/>
      <c r="ILE414" s="2487"/>
      <c r="ILF414" s="2487"/>
      <c r="ILG414" s="2487"/>
      <c r="ILH414" s="2487"/>
      <c r="ILI414" s="2487"/>
      <c r="ILJ414" s="2487"/>
      <c r="ILK414" s="2487"/>
      <c r="ILL414" s="2487"/>
      <c r="ILM414" s="2487"/>
      <c r="ILN414" s="2487"/>
      <c r="ILO414" s="2487"/>
      <c r="ILP414" s="2487"/>
      <c r="ILQ414" s="2487"/>
      <c r="ILR414" s="2487"/>
      <c r="ILS414" s="2487"/>
      <c r="ILT414" s="2487"/>
      <c r="ILU414" s="2487"/>
      <c r="ILV414" s="2487"/>
      <c r="ILW414" s="2487"/>
      <c r="ILX414" s="2487"/>
      <c r="ILY414" s="2487"/>
      <c r="ILZ414" s="2487"/>
      <c r="IMA414" s="2487"/>
      <c r="IMB414" s="2487"/>
      <c r="IMC414" s="2487"/>
      <c r="IMD414" s="2487"/>
      <c r="IME414" s="2487"/>
      <c r="IMF414" s="2487"/>
      <c r="IMG414" s="2487"/>
      <c r="IMH414" s="2487"/>
      <c r="IMI414" s="2487"/>
      <c r="IMJ414" s="2487"/>
      <c r="IMK414" s="2487"/>
      <c r="IML414" s="2487"/>
      <c r="IMM414" s="2487"/>
      <c r="IMN414" s="2487"/>
      <c r="IMO414" s="2487"/>
      <c r="IMP414" s="2487"/>
      <c r="IMQ414" s="2487"/>
      <c r="IMR414" s="2487"/>
      <c r="IMS414" s="2487"/>
      <c r="IMT414" s="2487"/>
      <c r="IMU414" s="2487"/>
      <c r="IMV414" s="2487"/>
      <c r="IMW414" s="2487"/>
      <c r="IMX414" s="2487"/>
      <c r="IMY414" s="2487"/>
      <c r="IMZ414" s="2487"/>
      <c r="INA414" s="2487"/>
      <c r="INB414" s="2487"/>
      <c r="INC414" s="2487"/>
      <c r="IND414" s="2487"/>
      <c r="INE414" s="2487"/>
      <c r="INF414" s="2487"/>
      <c r="ING414" s="2487"/>
      <c r="INH414" s="2487"/>
      <c r="INI414" s="2487"/>
      <c r="INJ414" s="2487"/>
      <c r="INK414" s="2487"/>
      <c r="INL414" s="2487"/>
      <c r="INM414" s="2487"/>
      <c r="INN414" s="2487"/>
      <c r="INO414" s="2487"/>
      <c r="INP414" s="2487"/>
      <c r="INQ414" s="2487"/>
      <c r="INR414" s="2487"/>
      <c r="INS414" s="2487"/>
      <c r="INT414" s="2487"/>
      <c r="INU414" s="2487"/>
      <c r="INV414" s="2487"/>
      <c r="INW414" s="2487"/>
      <c r="INX414" s="2487"/>
      <c r="INY414" s="2487"/>
      <c r="INZ414" s="2487"/>
      <c r="IOA414" s="2487"/>
      <c r="IOB414" s="2487"/>
      <c r="IOC414" s="2487"/>
      <c r="IOD414" s="2487"/>
      <c r="IOE414" s="2487"/>
      <c r="IOF414" s="2487"/>
      <c r="IOG414" s="2487"/>
      <c r="IOH414" s="2487"/>
      <c r="IOI414" s="2487"/>
      <c r="IOJ414" s="2487"/>
      <c r="IOK414" s="2487"/>
      <c r="IOL414" s="2487"/>
      <c r="IOM414" s="2487"/>
      <c r="ION414" s="2487"/>
      <c r="IOO414" s="2487"/>
      <c r="IOP414" s="2487"/>
      <c r="IOQ414" s="2487"/>
      <c r="IOR414" s="2487"/>
      <c r="IOS414" s="2487"/>
      <c r="IOT414" s="2487"/>
      <c r="IOU414" s="2487"/>
      <c r="IOV414" s="2487"/>
      <c r="IOW414" s="2487"/>
      <c r="IOX414" s="2487"/>
      <c r="IOY414" s="2487"/>
      <c r="IOZ414" s="2487"/>
      <c r="IPA414" s="2487"/>
      <c r="IPB414" s="2487"/>
      <c r="IPC414" s="2487"/>
      <c r="IPD414" s="2487"/>
      <c r="IPE414" s="2487"/>
      <c r="IPF414" s="2487"/>
      <c r="IPG414" s="2487"/>
      <c r="IPH414" s="2487"/>
      <c r="IPI414" s="2487"/>
      <c r="IPJ414" s="2487"/>
      <c r="IPK414" s="2487"/>
      <c r="IPL414" s="2487"/>
      <c r="IPM414" s="2487"/>
      <c r="IPN414" s="2487"/>
      <c r="IPO414" s="2487"/>
      <c r="IPP414" s="2487"/>
      <c r="IPQ414" s="2487"/>
      <c r="IPR414" s="2487"/>
      <c r="IPS414" s="2487"/>
      <c r="IPT414" s="2487"/>
      <c r="IPU414" s="2487"/>
      <c r="IPV414" s="2487"/>
      <c r="IPW414" s="2487"/>
      <c r="IPX414" s="2487"/>
      <c r="IPY414" s="2487"/>
      <c r="IPZ414" s="2487"/>
      <c r="IQA414" s="2487"/>
      <c r="IQB414" s="2487"/>
      <c r="IQC414" s="2487"/>
      <c r="IQD414" s="2487"/>
      <c r="IQE414" s="2487"/>
      <c r="IQF414" s="2487"/>
      <c r="IQG414" s="2487"/>
      <c r="IQH414" s="2487"/>
      <c r="IQI414" s="2487"/>
      <c r="IQJ414" s="2487"/>
      <c r="IQK414" s="2487"/>
      <c r="IQL414" s="2487"/>
      <c r="IQM414" s="2487"/>
      <c r="IQN414" s="2487"/>
      <c r="IQO414" s="2487"/>
      <c r="IQP414" s="2487"/>
      <c r="IQQ414" s="2487"/>
      <c r="IQR414" s="2487"/>
      <c r="IQS414" s="2487"/>
      <c r="IQT414" s="2487"/>
      <c r="IQU414" s="2487"/>
      <c r="IQV414" s="2487"/>
      <c r="IQW414" s="2487"/>
      <c r="IQX414" s="2487"/>
      <c r="IQY414" s="2487"/>
      <c r="IQZ414" s="2487"/>
      <c r="IRA414" s="2487"/>
      <c r="IRB414" s="2487"/>
      <c r="IRC414" s="2487"/>
      <c r="IRD414" s="2487"/>
      <c r="IRE414" s="2487"/>
      <c r="IRF414" s="2487"/>
      <c r="IRG414" s="2487"/>
      <c r="IRH414" s="2487"/>
      <c r="IRI414" s="2487"/>
      <c r="IRJ414" s="2487"/>
      <c r="IRK414" s="2487"/>
      <c r="IRL414" s="2487"/>
      <c r="IRM414" s="2487"/>
      <c r="IRN414" s="2487"/>
      <c r="IRO414" s="2487"/>
      <c r="IRP414" s="2487"/>
      <c r="IRQ414" s="2487"/>
      <c r="IRR414" s="2487"/>
      <c r="IRS414" s="2487"/>
      <c r="IRT414" s="2487"/>
      <c r="IRU414" s="2487"/>
      <c r="IRV414" s="2487"/>
      <c r="IRW414" s="2487"/>
      <c r="IRX414" s="2487"/>
      <c r="IRY414" s="2487"/>
      <c r="IRZ414" s="2487"/>
      <c r="ISA414" s="2487"/>
      <c r="ISB414" s="2487"/>
      <c r="ISC414" s="2487"/>
      <c r="ISD414" s="2487"/>
      <c r="ISE414" s="2487"/>
      <c r="ISF414" s="2487"/>
      <c r="ISG414" s="2487"/>
      <c r="ISH414" s="2487"/>
      <c r="ISI414" s="2487"/>
      <c r="ISJ414" s="2487"/>
      <c r="ISK414" s="2487"/>
      <c r="ISL414" s="2487"/>
      <c r="ISM414" s="2487"/>
      <c r="ISN414" s="2487"/>
      <c r="ISO414" s="2487"/>
      <c r="ISP414" s="2487"/>
      <c r="ISQ414" s="2487"/>
      <c r="ISR414" s="2487"/>
      <c r="ISS414" s="2487"/>
      <c r="IST414" s="2487"/>
      <c r="ISU414" s="2487"/>
      <c r="ISV414" s="2487"/>
      <c r="ISW414" s="2487"/>
      <c r="ISX414" s="2487"/>
      <c r="ISY414" s="2487"/>
      <c r="ISZ414" s="2487"/>
      <c r="ITA414" s="2487"/>
      <c r="ITB414" s="2487"/>
      <c r="ITC414" s="2487"/>
      <c r="ITD414" s="2487"/>
      <c r="ITE414" s="2487"/>
      <c r="ITF414" s="2487"/>
      <c r="ITG414" s="2487"/>
      <c r="ITH414" s="2487"/>
      <c r="ITI414" s="2487"/>
      <c r="ITJ414" s="2487"/>
      <c r="ITK414" s="2487"/>
      <c r="ITL414" s="2487"/>
      <c r="ITM414" s="2487"/>
      <c r="ITN414" s="2487"/>
      <c r="ITO414" s="2487"/>
      <c r="ITP414" s="2487"/>
      <c r="ITQ414" s="2487"/>
      <c r="ITR414" s="2487"/>
      <c r="ITS414" s="2487"/>
      <c r="ITT414" s="2487"/>
      <c r="ITU414" s="2487"/>
      <c r="ITV414" s="2487"/>
      <c r="ITW414" s="2487"/>
      <c r="ITX414" s="2487"/>
      <c r="ITY414" s="2487"/>
      <c r="ITZ414" s="2487"/>
      <c r="IUA414" s="2487"/>
      <c r="IUB414" s="2487"/>
      <c r="IUC414" s="2487"/>
      <c r="IUD414" s="2487"/>
      <c r="IUE414" s="2487"/>
      <c r="IUF414" s="2487"/>
      <c r="IUG414" s="2487"/>
      <c r="IUH414" s="2487"/>
      <c r="IUI414" s="2487"/>
      <c r="IUJ414" s="2487"/>
      <c r="IUK414" s="2487"/>
      <c r="IUL414" s="2487"/>
      <c r="IUM414" s="2487"/>
      <c r="IUN414" s="2487"/>
      <c r="IUO414" s="2487"/>
      <c r="IUP414" s="2487"/>
      <c r="IUQ414" s="2487"/>
      <c r="IUR414" s="2487"/>
      <c r="IUS414" s="2487"/>
      <c r="IUT414" s="2487"/>
      <c r="IUU414" s="2487"/>
      <c r="IUV414" s="2487"/>
      <c r="IUW414" s="2487"/>
      <c r="IUX414" s="2487"/>
      <c r="IUY414" s="2487"/>
      <c r="IUZ414" s="2487"/>
      <c r="IVA414" s="2487"/>
      <c r="IVB414" s="2487"/>
      <c r="IVC414" s="2487"/>
      <c r="IVD414" s="2487"/>
      <c r="IVE414" s="2487"/>
      <c r="IVF414" s="2487"/>
      <c r="IVG414" s="2487"/>
      <c r="IVH414" s="2487"/>
      <c r="IVI414" s="2487"/>
      <c r="IVJ414" s="2487"/>
      <c r="IVK414" s="2487"/>
      <c r="IVL414" s="2487"/>
      <c r="IVM414" s="2487"/>
      <c r="IVN414" s="2487"/>
      <c r="IVO414" s="2487"/>
      <c r="IVP414" s="2487"/>
      <c r="IVQ414" s="2487"/>
      <c r="IVR414" s="2487"/>
      <c r="IVS414" s="2487"/>
      <c r="IVT414" s="2487"/>
      <c r="IVU414" s="2487"/>
      <c r="IVV414" s="2487"/>
      <c r="IVW414" s="2487"/>
      <c r="IVX414" s="2487"/>
      <c r="IVY414" s="2487"/>
      <c r="IVZ414" s="2487"/>
      <c r="IWA414" s="2487"/>
      <c r="IWB414" s="2487"/>
      <c r="IWC414" s="2487"/>
      <c r="IWD414" s="2487"/>
      <c r="IWE414" s="2487"/>
      <c r="IWF414" s="2487"/>
      <c r="IWG414" s="2487"/>
      <c r="IWH414" s="2487"/>
      <c r="IWI414" s="2487"/>
      <c r="IWJ414" s="2487"/>
      <c r="IWK414" s="2487"/>
      <c r="IWL414" s="2487"/>
      <c r="IWM414" s="2487"/>
      <c r="IWN414" s="2487"/>
      <c r="IWO414" s="2487"/>
      <c r="IWP414" s="2487"/>
      <c r="IWQ414" s="2487"/>
      <c r="IWR414" s="2487"/>
      <c r="IWS414" s="2487"/>
      <c r="IWT414" s="2487"/>
      <c r="IWU414" s="2487"/>
      <c r="IWV414" s="2487"/>
      <c r="IWW414" s="2487"/>
      <c r="IWX414" s="2487"/>
      <c r="IWY414" s="2487"/>
      <c r="IWZ414" s="2487"/>
      <c r="IXA414" s="2487"/>
      <c r="IXB414" s="2487"/>
      <c r="IXC414" s="2487"/>
      <c r="IXD414" s="2487"/>
      <c r="IXE414" s="2487"/>
      <c r="IXF414" s="2487"/>
      <c r="IXG414" s="2487"/>
      <c r="IXH414" s="2487"/>
      <c r="IXI414" s="2487"/>
      <c r="IXJ414" s="2487"/>
      <c r="IXK414" s="2487"/>
      <c r="IXL414" s="2487"/>
      <c r="IXM414" s="2487"/>
      <c r="IXN414" s="2487"/>
      <c r="IXO414" s="2487"/>
      <c r="IXP414" s="2487"/>
      <c r="IXQ414" s="2487"/>
      <c r="IXR414" s="2487"/>
      <c r="IXS414" s="2487"/>
      <c r="IXT414" s="2487"/>
      <c r="IXU414" s="2487"/>
      <c r="IXV414" s="2487"/>
      <c r="IXW414" s="2487"/>
      <c r="IXX414" s="2487"/>
      <c r="IXY414" s="2487"/>
      <c r="IXZ414" s="2487"/>
      <c r="IYA414" s="2487"/>
      <c r="IYB414" s="2487"/>
      <c r="IYC414" s="2487"/>
      <c r="IYD414" s="2487"/>
      <c r="IYE414" s="2487"/>
      <c r="IYF414" s="2487"/>
      <c r="IYG414" s="2487"/>
      <c r="IYH414" s="2487"/>
      <c r="IYI414" s="2487"/>
      <c r="IYJ414" s="2487"/>
      <c r="IYK414" s="2487"/>
      <c r="IYL414" s="2487"/>
      <c r="IYM414" s="2487"/>
      <c r="IYN414" s="2487"/>
      <c r="IYO414" s="2487"/>
      <c r="IYP414" s="2487"/>
      <c r="IYQ414" s="2487"/>
      <c r="IYR414" s="2487"/>
      <c r="IYS414" s="2487"/>
      <c r="IYT414" s="2487"/>
      <c r="IYU414" s="2487"/>
      <c r="IYV414" s="2487"/>
      <c r="IYW414" s="2487"/>
      <c r="IYX414" s="2487"/>
      <c r="IYY414" s="2487"/>
      <c r="IYZ414" s="2487"/>
      <c r="IZA414" s="2487"/>
      <c r="IZB414" s="2487"/>
      <c r="IZC414" s="2487"/>
      <c r="IZD414" s="2487"/>
      <c r="IZE414" s="2487"/>
      <c r="IZF414" s="2487"/>
      <c r="IZG414" s="2487"/>
      <c r="IZH414" s="2487"/>
      <c r="IZI414" s="2487"/>
      <c r="IZJ414" s="2487"/>
      <c r="IZK414" s="2487"/>
      <c r="IZL414" s="2487"/>
      <c r="IZM414" s="2487"/>
      <c r="IZN414" s="2487"/>
      <c r="IZO414" s="2487"/>
      <c r="IZP414" s="2487"/>
      <c r="IZQ414" s="2487"/>
      <c r="IZR414" s="2487"/>
      <c r="IZS414" s="2487"/>
      <c r="IZT414" s="2487"/>
      <c r="IZU414" s="2487"/>
      <c r="IZV414" s="2487"/>
      <c r="IZW414" s="2487"/>
      <c r="IZX414" s="2487"/>
      <c r="IZY414" s="2487"/>
      <c r="IZZ414" s="2487"/>
      <c r="JAA414" s="2487"/>
      <c r="JAB414" s="2487"/>
      <c r="JAC414" s="2487"/>
      <c r="JAD414" s="2487"/>
      <c r="JAE414" s="2487"/>
      <c r="JAF414" s="2487"/>
      <c r="JAG414" s="2487"/>
      <c r="JAH414" s="2487"/>
      <c r="JAI414" s="2487"/>
      <c r="JAJ414" s="2487"/>
      <c r="JAK414" s="2487"/>
      <c r="JAL414" s="2487"/>
      <c r="JAM414" s="2487"/>
      <c r="JAN414" s="2487"/>
      <c r="JAO414" s="2487"/>
      <c r="JAP414" s="2487"/>
      <c r="JAQ414" s="2487"/>
      <c r="JAR414" s="2487"/>
      <c r="JAS414" s="2487"/>
      <c r="JAT414" s="2487"/>
      <c r="JAU414" s="2487"/>
      <c r="JAV414" s="2487"/>
      <c r="JAW414" s="2487"/>
      <c r="JAX414" s="2487"/>
      <c r="JAY414" s="2487"/>
      <c r="JAZ414" s="2487"/>
      <c r="JBA414" s="2487"/>
      <c r="JBB414" s="2487"/>
      <c r="JBC414" s="2487"/>
      <c r="JBD414" s="2487"/>
      <c r="JBE414" s="2487"/>
      <c r="JBF414" s="2487"/>
      <c r="JBG414" s="2487"/>
      <c r="JBH414" s="2487"/>
      <c r="JBI414" s="2487"/>
      <c r="JBJ414" s="2487"/>
      <c r="JBK414" s="2487"/>
      <c r="JBL414" s="2487"/>
      <c r="JBM414" s="2487"/>
      <c r="JBN414" s="2487"/>
      <c r="JBO414" s="2487"/>
      <c r="JBP414" s="2487"/>
      <c r="JBQ414" s="2487"/>
      <c r="JBR414" s="2487"/>
      <c r="JBS414" s="2487"/>
      <c r="JBT414" s="2487"/>
      <c r="JBU414" s="2487"/>
      <c r="JBV414" s="2487"/>
      <c r="JBW414" s="2487"/>
      <c r="JBX414" s="2487"/>
      <c r="JBY414" s="2487"/>
      <c r="JBZ414" s="2487"/>
      <c r="JCA414" s="2487"/>
      <c r="JCB414" s="2487"/>
      <c r="JCC414" s="2487"/>
      <c r="JCD414" s="2487"/>
      <c r="JCE414" s="2487"/>
      <c r="JCF414" s="2487"/>
      <c r="JCG414" s="2487"/>
      <c r="JCH414" s="2487"/>
      <c r="JCI414" s="2487"/>
      <c r="JCJ414" s="2487"/>
      <c r="JCK414" s="2487"/>
      <c r="JCL414" s="2487"/>
      <c r="JCM414" s="2487"/>
      <c r="JCN414" s="2487"/>
      <c r="JCO414" s="2487"/>
      <c r="JCP414" s="2487"/>
      <c r="JCQ414" s="2487"/>
      <c r="JCR414" s="2487"/>
      <c r="JCS414" s="2487"/>
      <c r="JCT414" s="2487"/>
      <c r="JCU414" s="2487"/>
      <c r="JCV414" s="2487"/>
      <c r="JCW414" s="2487"/>
      <c r="JCX414" s="2487"/>
      <c r="JCY414" s="2487"/>
      <c r="JCZ414" s="2487"/>
      <c r="JDA414" s="2487"/>
      <c r="JDB414" s="2487"/>
      <c r="JDC414" s="2487"/>
      <c r="JDD414" s="2487"/>
      <c r="JDE414" s="2487"/>
      <c r="JDF414" s="2487"/>
      <c r="JDG414" s="2487"/>
      <c r="JDH414" s="2487"/>
      <c r="JDI414" s="2487"/>
      <c r="JDJ414" s="2487"/>
      <c r="JDK414" s="2487"/>
      <c r="JDL414" s="2487"/>
      <c r="JDM414" s="2487"/>
      <c r="JDN414" s="2487"/>
      <c r="JDO414" s="2487"/>
      <c r="JDP414" s="2487"/>
      <c r="JDQ414" s="2487"/>
      <c r="JDR414" s="2487"/>
      <c r="JDS414" s="2487"/>
      <c r="JDT414" s="2487"/>
      <c r="JDU414" s="2487"/>
      <c r="JDV414" s="2487"/>
      <c r="JDW414" s="2487"/>
      <c r="JDX414" s="2487"/>
      <c r="JDY414" s="2487"/>
      <c r="JDZ414" s="2487"/>
      <c r="JEA414" s="2487"/>
      <c r="JEB414" s="2487"/>
      <c r="JEC414" s="2487"/>
      <c r="JED414" s="2487"/>
      <c r="JEE414" s="2487"/>
      <c r="JEF414" s="2487"/>
      <c r="JEG414" s="2487"/>
      <c r="JEH414" s="2487"/>
      <c r="JEI414" s="2487"/>
      <c r="JEJ414" s="2487"/>
      <c r="JEK414" s="2487"/>
      <c r="JEL414" s="2487"/>
      <c r="JEM414" s="2487"/>
      <c r="JEN414" s="2487"/>
      <c r="JEO414" s="2487"/>
      <c r="JEP414" s="2487"/>
      <c r="JEQ414" s="2487"/>
      <c r="JER414" s="2487"/>
      <c r="JES414" s="2487"/>
      <c r="JET414" s="2487"/>
      <c r="JEU414" s="2487"/>
      <c r="JEV414" s="2487"/>
      <c r="JEW414" s="2487"/>
      <c r="JEX414" s="2487"/>
      <c r="JEY414" s="2487"/>
      <c r="JEZ414" s="2487"/>
      <c r="JFA414" s="2487"/>
      <c r="JFB414" s="2487"/>
      <c r="JFC414" s="2487"/>
      <c r="JFD414" s="2487"/>
      <c r="JFE414" s="2487"/>
      <c r="JFF414" s="2487"/>
      <c r="JFG414" s="2487"/>
      <c r="JFH414" s="2487"/>
      <c r="JFI414" s="2487"/>
      <c r="JFJ414" s="2487"/>
      <c r="JFK414" s="2487"/>
      <c r="JFL414" s="2487"/>
      <c r="JFM414" s="2487"/>
      <c r="JFN414" s="2487"/>
      <c r="JFO414" s="2487"/>
      <c r="JFP414" s="2487"/>
      <c r="JFQ414" s="2487"/>
      <c r="JFR414" s="2487"/>
      <c r="JFS414" s="2487"/>
      <c r="JFT414" s="2487"/>
      <c r="JFU414" s="2487"/>
      <c r="JFV414" s="2487"/>
      <c r="JFW414" s="2487"/>
      <c r="JFX414" s="2487"/>
      <c r="JFY414" s="2487"/>
      <c r="JFZ414" s="2487"/>
      <c r="JGA414" s="2487"/>
      <c r="JGB414" s="2487"/>
      <c r="JGC414" s="2487"/>
      <c r="JGD414" s="2487"/>
      <c r="JGE414" s="2487"/>
      <c r="JGF414" s="2487"/>
      <c r="JGG414" s="2487"/>
      <c r="JGH414" s="2487"/>
      <c r="JGI414" s="2487"/>
      <c r="JGJ414" s="2487"/>
      <c r="JGK414" s="2487"/>
      <c r="JGL414" s="2487"/>
      <c r="JGM414" s="2487"/>
      <c r="JGN414" s="2487"/>
      <c r="JGO414" s="2487"/>
      <c r="JGP414" s="2487"/>
      <c r="JGQ414" s="2487"/>
      <c r="JGR414" s="2487"/>
      <c r="JGS414" s="2487"/>
      <c r="JGT414" s="2487"/>
      <c r="JGU414" s="2487"/>
      <c r="JGV414" s="2487"/>
      <c r="JGW414" s="2487"/>
      <c r="JGX414" s="2487"/>
      <c r="JGY414" s="2487"/>
      <c r="JGZ414" s="2487"/>
      <c r="JHA414" s="2487"/>
      <c r="JHB414" s="2487"/>
      <c r="JHC414" s="2487"/>
      <c r="JHD414" s="2487"/>
      <c r="JHE414" s="2487"/>
      <c r="JHF414" s="2487"/>
      <c r="JHG414" s="2487"/>
      <c r="JHH414" s="2487"/>
      <c r="JHI414" s="2487"/>
      <c r="JHJ414" s="2487"/>
      <c r="JHK414" s="2487"/>
      <c r="JHL414" s="2487"/>
      <c r="JHM414" s="2487"/>
      <c r="JHN414" s="2487"/>
      <c r="JHO414" s="2487"/>
      <c r="JHP414" s="2487"/>
      <c r="JHQ414" s="2487"/>
      <c r="JHR414" s="2487"/>
      <c r="JHS414" s="2487"/>
      <c r="JHT414" s="2487"/>
      <c r="JHU414" s="2487"/>
      <c r="JHV414" s="2487"/>
      <c r="JHW414" s="2487"/>
      <c r="JHX414" s="2487"/>
      <c r="JHY414" s="2487"/>
      <c r="JHZ414" s="2487"/>
      <c r="JIA414" s="2487"/>
      <c r="JIB414" s="2487"/>
      <c r="JIC414" s="2487"/>
      <c r="JID414" s="2487"/>
      <c r="JIE414" s="2487"/>
      <c r="JIF414" s="2487"/>
      <c r="JIG414" s="2487"/>
      <c r="JIH414" s="2487"/>
      <c r="JII414" s="2487"/>
      <c r="JIJ414" s="2487"/>
      <c r="JIK414" s="2487"/>
      <c r="JIL414" s="2487"/>
      <c r="JIM414" s="2487"/>
      <c r="JIN414" s="2487"/>
      <c r="JIO414" s="2487"/>
      <c r="JIP414" s="2487"/>
      <c r="JIQ414" s="2487"/>
      <c r="JIR414" s="2487"/>
      <c r="JIS414" s="2487"/>
      <c r="JIT414" s="2487"/>
      <c r="JIU414" s="2487"/>
      <c r="JIV414" s="2487"/>
      <c r="JIW414" s="2487"/>
      <c r="JIX414" s="2487"/>
      <c r="JIY414" s="2487"/>
      <c r="JIZ414" s="2487"/>
      <c r="JJA414" s="2487"/>
      <c r="JJB414" s="2487"/>
      <c r="JJC414" s="2487"/>
      <c r="JJD414" s="2487"/>
      <c r="JJE414" s="2487"/>
      <c r="JJF414" s="2487"/>
      <c r="JJG414" s="2487"/>
      <c r="JJH414" s="2487"/>
      <c r="JJI414" s="2487"/>
      <c r="JJJ414" s="2487"/>
      <c r="JJK414" s="2487"/>
      <c r="JJL414" s="2487"/>
      <c r="JJM414" s="2487"/>
      <c r="JJN414" s="2487"/>
      <c r="JJO414" s="2487"/>
      <c r="JJP414" s="2487"/>
      <c r="JJQ414" s="2487"/>
      <c r="JJR414" s="2487"/>
      <c r="JJS414" s="2487"/>
      <c r="JJT414" s="2487"/>
      <c r="JJU414" s="2487"/>
      <c r="JJV414" s="2487"/>
      <c r="JJW414" s="2487"/>
      <c r="JJX414" s="2487"/>
      <c r="JJY414" s="2487"/>
      <c r="JJZ414" s="2487"/>
      <c r="JKA414" s="2487"/>
      <c r="JKB414" s="2487"/>
      <c r="JKC414" s="2487"/>
      <c r="JKD414" s="2487"/>
      <c r="JKE414" s="2487"/>
      <c r="JKF414" s="2487"/>
      <c r="JKG414" s="2487"/>
      <c r="JKH414" s="2487"/>
      <c r="JKI414" s="2487"/>
      <c r="JKJ414" s="2487"/>
      <c r="JKK414" s="2487"/>
      <c r="JKL414" s="2487"/>
      <c r="JKM414" s="2487"/>
      <c r="JKN414" s="2487"/>
      <c r="JKO414" s="2487"/>
      <c r="JKP414" s="2487"/>
      <c r="JKQ414" s="2487"/>
      <c r="JKR414" s="2487"/>
      <c r="JKS414" s="2487"/>
      <c r="JKT414" s="2487"/>
      <c r="JKU414" s="2487"/>
      <c r="JKV414" s="2487"/>
      <c r="JKW414" s="2487"/>
      <c r="JKX414" s="2487"/>
      <c r="JKY414" s="2487"/>
      <c r="JKZ414" s="2487"/>
      <c r="JLA414" s="2487"/>
      <c r="JLB414" s="2487"/>
      <c r="JLC414" s="2487"/>
      <c r="JLD414" s="2487"/>
      <c r="JLE414" s="2487"/>
      <c r="JLF414" s="2487"/>
      <c r="JLG414" s="2487"/>
      <c r="JLH414" s="2487"/>
      <c r="JLI414" s="2487"/>
      <c r="JLJ414" s="2487"/>
      <c r="JLK414" s="2487"/>
      <c r="JLL414" s="2487"/>
      <c r="JLM414" s="2487"/>
      <c r="JLN414" s="2487"/>
      <c r="JLO414" s="2487"/>
      <c r="JLP414" s="2487"/>
      <c r="JLQ414" s="2487"/>
      <c r="JLR414" s="2487"/>
      <c r="JLS414" s="2487"/>
      <c r="JLT414" s="2487"/>
      <c r="JLU414" s="2487"/>
      <c r="JLV414" s="2487"/>
      <c r="JLW414" s="2487"/>
      <c r="JLX414" s="2487"/>
      <c r="JLY414" s="2487"/>
      <c r="JLZ414" s="2487"/>
      <c r="JMA414" s="2487"/>
      <c r="JMB414" s="2487"/>
      <c r="JMC414" s="2487"/>
      <c r="JMD414" s="2487"/>
      <c r="JME414" s="2487"/>
      <c r="JMF414" s="2487"/>
      <c r="JMG414" s="2487"/>
      <c r="JMH414" s="2487"/>
      <c r="JMI414" s="2487"/>
      <c r="JMJ414" s="2487"/>
      <c r="JMK414" s="2487"/>
      <c r="JML414" s="2487"/>
      <c r="JMM414" s="2487"/>
      <c r="JMN414" s="2487"/>
      <c r="JMO414" s="2487"/>
      <c r="JMP414" s="2487"/>
      <c r="JMQ414" s="2487"/>
      <c r="JMR414" s="2487"/>
      <c r="JMS414" s="2487"/>
      <c r="JMT414" s="2487"/>
      <c r="JMU414" s="2487"/>
      <c r="JMV414" s="2487"/>
      <c r="JMW414" s="2487"/>
      <c r="JMX414" s="2487"/>
      <c r="JMY414" s="2487"/>
      <c r="JMZ414" s="2487"/>
      <c r="JNA414" s="2487"/>
      <c r="JNB414" s="2487"/>
      <c r="JNC414" s="2487"/>
      <c r="JND414" s="2487"/>
      <c r="JNE414" s="2487"/>
      <c r="JNF414" s="2487"/>
      <c r="JNG414" s="2487"/>
      <c r="JNH414" s="2487"/>
      <c r="JNI414" s="2487"/>
      <c r="JNJ414" s="2487"/>
      <c r="JNK414" s="2487"/>
      <c r="JNL414" s="2487"/>
      <c r="JNM414" s="2487"/>
      <c r="JNN414" s="2487"/>
      <c r="JNO414" s="2487"/>
      <c r="JNP414" s="2487"/>
      <c r="JNQ414" s="2487"/>
      <c r="JNR414" s="2487"/>
      <c r="JNS414" s="2487"/>
      <c r="JNT414" s="2487"/>
      <c r="JNU414" s="2487"/>
      <c r="JNV414" s="2487"/>
      <c r="JNW414" s="2487"/>
      <c r="JNX414" s="2487"/>
      <c r="JNY414" s="2487"/>
      <c r="JNZ414" s="2487"/>
      <c r="JOA414" s="2487"/>
      <c r="JOB414" s="2487"/>
      <c r="JOC414" s="2487"/>
      <c r="JOD414" s="2487"/>
      <c r="JOE414" s="2487"/>
      <c r="JOF414" s="2487"/>
      <c r="JOG414" s="2487"/>
      <c r="JOH414" s="2487"/>
      <c r="JOI414" s="2487"/>
      <c r="JOJ414" s="2487"/>
      <c r="JOK414" s="2487"/>
      <c r="JOL414" s="2487"/>
      <c r="JOM414" s="2487"/>
      <c r="JON414" s="2487"/>
      <c r="JOO414" s="2487"/>
      <c r="JOP414" s="2487"/>
      <c r="JOQ414" s="2487"/>
      <c r="JOR414" s="2487"/>
      <c r="JOS414" s="2487"/>
      <c r="JOT414" s="2487"/>
      <c r="JOU414" s="2487"/>
      <c r="JOV414" s="2487"/>
      <c r="JOW414" s="2487"/>
      <c r="JOX414" s="2487"/>
      <c r="JOY414" s="2487"/>
      <c r="JOZ414" s="2487"/>
      <c r="JPA414" s="2487"/>
      <c r="JPB414" s="2487"/>
      <c r="JPC414" s="2487"/>
      <c r="JPD414" s="2487"/>
      <c r="JPE414" s="2487"/>
      <c r="JPF414" s="2487"/>
      <c r="JPG414" s="2487"/>
      <c r="JPH414" s="2487"/>
      <c r="JPI414" s="2487"/>
      <c r="JPJ414" s="2487"/>
      <c r="JPK414" s="2487"/>
      <c r="JPL414" s="2487"/>
      <c r="JPM414" s="2487"/>
      <c r="JPN414" s="2487"/>
      <c r="JPO414" s="2487"/>
      <c r="JPP414" s="2487"/>
      <c r="JPQ414" s="2487"/>
      <c r="JPR414" s="2487"/>
      <c r="JPS414" s="2487"/>
      <c r="JPT414" s="2487"/>
      <c r="JPU414" s="2487"/>
      <c r="JPV414" s="2487"/>
      <c r="JPW414" s="2487"/>
      <c r="JPX414" s="2487"/>
      <c r="JPY414" s="2487"/>
      <c r="JPZ414" s="2487"/>
      <c r="JQA414" s="2487"/>
      <c r="JQB414" s="2487"/>
      <c r="JQC414" s="2487"/>
      <c r="JQD414" s="2487"/>
      <c r="JQE414" s="2487"/>
      <c r="JQF414" s="2487"/>
      <c r="JQG414" s="2487"/>
      <c r="JQH414" s="2487"/>
      <c r="JQI414" s="2487"/>
      <c r="JQJ414" s="2487"/>
      <c r="JQK414" s="2487"/>
      <c r="JQL414" s="2487"/>
      <c r="JQM414" s="2487"/>
      <c r="JQN414" s="2487"/>
      <c r="JQO414" s="2487"/>
      <c r="JQP414" s="2487"/>
      <c r="JQQ414" s="2487"/>
      <c r="JQR414" s="2487"/>
      <c r="JQS414" s="2487"/>
      <c r="JQT414" s="2487"/>
      <c r="JQU414" s="2487"/>
      <c r="JQV414" s="2487"/>
      <c r="JQW414" s="2487"/>
      <c r="JQX414" s="2487"/>
      <c r="JQY414" s="2487"/>
      <c r="JQZ414" s="2487"/>
      <c r="JRA414" s="2487"/>
      <c r="JRB414" s="2487"/>
      <c r="JRC414" s="2487"/>
      <c r="JRD414" s="2487"/>
      <c r="JRE414" s="2487"/>
      <c r="JRF414" s="2487"/>
      <c r="JRG414" s="2487"/>
      <c r="JRH414" s="2487"/>
      <c r="JRI414" s="2487"/>
      <c r="JRJ414" s="2487"/>
      <c r="JRK414" s="2487"/>
      <c r="JRL414" s="2487"/>
      <c r="JRM414" s="2487"/>
      <c r="JRN414" s="2487"/>
      <c r="JRO414" s="2487"/>
      <c r="JRP414" s="2487"/>
      <c r="JRQ414" s="2487"/>
      <c r="JRR414" s="2487"/>
      <c r="JRS414" s="2487"/>
      <c r="JRT414" s="2487"/>
      <c r="JRU414" s="2487"/>
      <c r="JRV414" s="2487"/>
      <c r="JRW414" s="2487"/>
      <c r="JRX414" s="2487"/>
      <c r="JRY414" s="2487"/>
      <c r="JRZ414" s="2487"/>
      <c r="JSA414" s="2487"/>
      <c r="JSB414" s="2487"/>
      <c r="JSC414" s="2487"/>
      <c r="JSD414" s="2487"/>
      <c r="JSE414" s="2487"/>
      <c r="JSF414" s="2487"/>
      <c r="JSG414" s="2487"/>
      <c r="JSH414" s="2487"/>
      <c r="JSI414" s="2487"/>
      <c r="JSJ414" s="2487"/>
      <c r="JSK414" s="2487"/>
      <c r="JSL414" s="2487"/>
      <c r="JSM414" s="2487"/>
      <c r="JSN414" s="2487"/>
      <c r="JSO414" s="2487"/>
      <c r="JSP414" s="2487"/>
      <c r="JSQ414" s="2487"/>
      <c r="JSR414" s="2487"/>
      <c r="JSS414" s="2487"/>
      <c r="JST414" s="2487"/>
      <c r="JSU414" s="2487"/>
      <c r="JSV414" s="2487"/>
      <c r="JSW414" s="2487"/>
      <c r="JSX414" s="2487"/>
      <c r="JSY414" s="2487"/>
      <c r="JSZ414" s="2487"/>
      <c r="JTA414" s="2487"/>
      <c r="JTB414" s="2487"/>
      <c r="JTC414" s="2487"/>
      <c r="JTD414" s="2487"/>
      <c r="JTE414" s="2487"/>
      <c r="JTF414" s="2487"/>
      <c r="JTG414" s="2487"/>
      <c r="JTH414" s="2487"/>
      <c r="JTI414" s="2487"/>
      <c r="JTJ414" s="2487"/>
      <c r="JTK414" s="2487"/>
      <c r="JTL414" s="2487"/>
      <c r="JTM414" s="2487"/>
      <c r="JTN414" s="2487"/>
      <c r="JTO414" s="2487"/>
      <c r="JTP414" s="2487"/>
      <c r="JTQ414" s="2487"/>
      <c r="JTR414" s="2487"/>
      <c r="JTS414" s="2487"/>
      <c r="JTT414" s="2487"/>
      <c r="JTU414" s="2487"/>
      <c r="JTV414" s="2487"/>
      <c r="JTW414" s="2487"/>
      <c r="JTX414" s="2487"/>
      <c r="JTY414" s="2487"/>
      <c r="JTZ414" s="2487"/>
      <c r="JUA414" s="2487"/>
      <c r="JUB414" s="2487"/>
      <c r="JUC414" s="2487"/>
      <c r="JUD414" s="2487"/>
      <c r="JUE414" s="2487"/>
      <c r="JUF414" s="2487"/>
      <c r="JUG414" s="2487"/>
      <c r="JUH414" s="2487"/>
      <c r="JUI414" s="2487"/>
      <c r="JUJ414" s="2487"/>
      <c r="JUK414" s="2487"/>
      <c r="JUL414" s="2487"/>
      <c r="JUM414" s="2487"/>
      <c r="JUN414" s="2487"/>
      <c r="JUO414" s="2487"/>
      <c r="JUP414" s="2487"/>
      <c r="JUQ414" s="2487"/>
      <c r="JUR414" s="2487"/>
      <c r="JUS414" s="2487"/>
      <c r="JUT414" s="2487"/>
      <c r="JUU414" s="2487"/>
      <c r="JUV414" s="2487"/>
      <c r="JUW414" s="2487"/>
      <c r="JUX414" s="2487"/>
      <c r="JUY414" s="2487"/>
      <c r="JUZ414" s="2487"/>
      <c r="JVA414" s="2487"/>
      <c r="JVB414" s="2487"/>
      <c r="JVC414" s="2487"/>
      <c r="JVD414" s="2487"/>
      <c r="JVE414" s="2487"/>
      <c r="JVF414" s="2487"/>
      <c r="JVG414" s="2487"/>
      <c r="JVH414" s="2487"/>
      <c r="JVI414" s="2487"/>
      <c r="JVJ414" s="2487"/>
      <c r="JVK414" s="2487"/>
      <c r="JVL414" s="2487"/>
      <c r="JVM414" s="2487"/>
      <c r="JVN414" s="2487"/>
      <c r="JVO414" s="2487"/>
      <c r="JVP414" s="2487"/>
      <c r="JVQ414" s="2487"/>
      <c r="JVR414" s="2487"/>
      <c r="JVS414" s="2487"/>
      <c r="JVT414" s="2487"/>
      <c r="JVU414" s="2487"/>
      <c r="JVV414" s="2487"/>
      <c r="JVW414" s="2487"/>
      <c r="JVX414" s="2487"/>
      <c r="JVY414" s="2487"/>
      <c r="JVZ414" s="2487"/>
      <c r="JWA414" s="2487"/>
      <c r="JWB414" s="2487"/>
      <c r="JWC414" s="2487"/>
      <c r="JWD414" s="2487"/>
      <c r="JWE414" s="2487"/>
      <c r="JWF414" s="2487"/>
      <c r="JWG414" s="2487"/>
      <c r="JWH414" s="2487"/>
      <c r="JWI414" s="2487"/>
      <c r="JWJ414" s="2487"/>
      <c r="JWK414" s="2487"/>
      <c r="JWL414" s="2487"/>
      <c r="JWM414" s="2487"/>
      <c r="JWN414" s="2487"/>
      <c r="JWO414" s="2487"/>
      <c r="JWP414" s="2487"/>
      <c r="JWQ414" s="2487"/>
      <c r="JWR414" s="2487"/>
      <c r="JWS414" s="2487"/>
      <c r="JWT414" s="2487"/>
      <c r="JWU414" s="2487"/>
      <c r="JWV414" s="2487"/>
      <c r="JWW414" s="2487"/>
      <c r="JWX414" s="2487"/>
      <c r="JWY414" s="2487"/>
      <c r="JWZ414" s="2487"/>
      <c r="JXA414" s="2487"/>
      <c r="JXB414" s="2487"/>
      <c r="JXC414" s="2487"/>
      <c r="JXD414" s="2487"/>
      <c r="JXE414" s="2487"/>
      <c r="JXF414" s="2487"/>
      <c r="JXG414" s="2487"/>
      <c r="JXH414" s="2487"/>
      <c r="JXI414" s="2487"/>
      <c r="JXJ414" s="2487"/>
      <c r="JXK414" s="2487"/>
      <c r="JXL414" s="2487"/>
      <c r="JXM414" s="2487"/>
      <c r="JXN414" s="2487"/>
      <c r="JXO414" s="2487"/>
      <c r="JXP414" s="2487"/>
      <c r="JXQ414" s="2487"/>
      <c r="JXR414" s="2487"/>
      <c r="JXS414" s="2487"/>
      <c r="JXT414" s="2487"/>
      <c r="JXU414" s="2487"/>
      <c r="JXV414" s="2487"/>
      <c r="JXW414" s="2487"/>
      <c r="JXX414" s="2487"/>
      <c r="JXY414" s="2487"/>
      <c r="JXZ414" s="2487"/>
      <c r="JYA414" s="2487"/>
      <c r="JYB414" s="2487"/>
      <c r="JYC414" s="2487"/>
      <c r="JYD414" s="2487"/>
      <c r="JYE414" s="2487"/>
      <c r="JYF414" s="2487"/>
      <c r="JYG414" s="2487"/>
      <c r="JYH414" s="2487"/>
      <c r="JYI414" s="2487"/>
      <c r="JYJ414" s="2487"/>
      <c r="JYK414" s="2487"/>
      <c r="JYL414" s="2487"/>
      <c r="JYM414" s="2487"/>
      <c r="JYN414" s="2487"/>
      <c r="JYO414" s="2487"/>
      <c r="JYP414" s="2487"/>
      <c r="JYQ414" s="2487"/>
      <c r="JYR414" s="2487"/>
      <c r="JYS414" s="2487"/>
      <c r="JYT414" s="2487"/>
      <c r="JYU414" s="2487"/>
      <c r="JYV414" s="2487"/>
      <c r="JYW414" s="2487"/>
      <c r="JYX414" s="2487"/>
      <c r="JYY414" s="2487"/>
      <c r="JYZ414" s="2487"/>
      <c r="JZA414" s="2487"/>
      <c r="JZB414" s="2487"/>
      <c r="JZC414" s="2487"/>
      <c r="JZD414" s="2487"/>
      <c r="JZE414" s="2487"/>
      <c r="JZF414" s="2487"/>
      <c r="JZG414" s="2487"/>
      <c r="JZH414" s="2487"/>
      <c r="JZI414" s="2487"/>
      <c r="JZJ414" s="2487"/>
      <c r="JZK414" s="2487"/>
      <c r="JZL414" s="2487"/>
      <c r="JZM414" s="2487"/>
      <c r="JZN414" s="2487"/>
      <c r="JZO414" s="2487"/>
      <c r="JZP414" s="2487"/>
      <c r="JZQ414" s="2487"/>
      <c r="JZR414" s="2487"/>
      <c r="JZS414" s="2487"/>
      <c r="JZT414" s="2487"/>
      <c r="JZU414" s="2487"/>
      <c r="JZV414" s="2487"/>
      <c r="JZW414" s="2487"/>
      <c r="JZX414" s="2487"/>
      <c r="JZY414" s="2487"/>
      <c r="JZZ414" s="2487"/>
      <c r="KAA414" s="2487"/>
      <c r="KAB414" s="2487"/>
      <c r="KAC414" s="2487"/>
      <c r="KAD414" s="2487"/>
      <c r="KAE414" s="2487"/>
      <c r="KAF414" s="2487"/>
      <c r="KAG414" s="2487"/>
      <c r="KAH414" s="2487"/>
      <c r="KAI414" s="2487"/>
      <c r="KAJ414" s="2487"/>
      <c r="KAK414" s="2487"/>
      <c r="KAL414" s="2487"/>
      <c r="KAM414" s="2487"/>
      <c r="KAN414" s="2487"/>
      <c r="KAO414" s="2487"/>
      <c r="KAP414" s="2487"/>
      <c r="KAQ414" s="2487"/>
      <c r="KAR414" s="2487"/>
      <c r="KAS414" s="2487"/>
      <c r="KAT414" s="2487"/>
      <c r="KAU414" s="2487"/>
      <c r="KAV414" s="2487"/>
      <c r="KAW414" s="2487"/>
      <c r="KAX414" s="2487"/>
      <c r="KAY414" s="2487"/>
      <c r="KAZ414" s="2487"/>
      <c r="KBA414" s="2487"/>
      <c r="KBB414" s="2487"/>
      <c r="KBC414" s="2487"/>
      <c r="KBD414" s="2487"/>
      <c r="KBE414" s="2487"/>
      <c r="KBF414" s="2487"/>
      <c r="KBG414" s="2487"/>
      <c r="KBH414" s="2487"/>
      <c r="KBI414" s="2487"/>
      <c r="KBJ414" s="2487"/>
      <c r="KBK414" s="2487"/>
      <c r="KBL414" s="2487"/>
      <c r="KBM414" s="2487"/>
      <c r="KBN414" s="2487"/>
      <c r="KBO414" s="2487"/>
      <c r="KBP414" s="2487"/>
      <c r="KBQ414" s="2487"/>
      <c r="KBR414" s="2487"/>
      <c r="KBS414" s="2487"/>
      <c r="KBT414" s="2487"/>
      <c r="KBU414" s="2487"/>
      <c r="KBV414" s="2487"/>
      <c r="KBW414" s="2487"/>
      <c r="KBX414" s="2487"/>
      <c r="KBY414" s="2487"/>
      <c r="KBZ414" s="2487"/>
      <c r="KCA414" s="2487"/>
      <c r="KCB414" s="2487"/>
      <c r="KCC414" s="2487"/>
      <c r="KCD414" s="2487"/>
      <c r="KCE414" s="2487"/>
      <c r="KCF414" s="2487"/>
      <c r="KCG414" s="2487"/>
      <c r="KCH414" s="2487"/>
      <c r="KCI414" s="2487"/>
      <c r="KCJ414" s="2487"/>
      <c r="KCK414" s="2487"/>
      <c r="KCL414" s="2487"/>
      <c r="KCM414" s="2487"/>
      <c r="KCN414" s="2487"/>
      <c r="KCO414" s="2487"/>
      <c r="KCP414" s="2487"/>
      <c r="KCQ414" s="2487"/>
      <c r="KCR414" s="2487"/>
      <c r="KCS414" s="2487"/>
      <c r="KCT414" s="2487"/>
      <c r="KCU414" s="2487"/>
      <c r="KCV414" s="2487"/>
      <c r="KCW414" s="2487"/>
      <c r="KCX414" s="2487"/>
      <c r="KCY414" s="2487"/>
      <c r="KCZ414" s="2487"/>
      <c r="KDA414" s="2487"/>
      <c r="KDB414" s="2487"/>
      <c r="KDC414" s="2487"/>
      <c r="KDD414" s="2487"/>
      <c r="KDE414" s="2487"/>
      <c r="KDF414" s="2487"/>
      <c r="KDG414" s="2487"/>
      <c r="KDH414" s="2487"/>
      <c r="KDI414" s="2487"/>
      <c r="KDJ414" s="2487"/>
      <c r="KDK414" s="2487"/>
      <c r="KDL414" s="2487"/>
      <c r="KDM414" s="2487"/>
      <c r="KDN414" s="2487"/>
      <c r="KDO414" s="2487"/>
      <c r="KDP414" s="2487"/>
      <c r="KDQ414" s="2487"/>
      <c r="KDR414" s="2487"/>
      <c r="KDS414" s="2487"/>
      <c r="KDT414" s="2487"/>
      <c r="KDU414" s="2487"/>
      <c r="KDV414" s="2487"/>
      <c r="KDW414" s="2487"/>
      <c r="KDX414" s="2487"/>
      <c r="KDY414" s="2487"/>
      <c r="KDZ414" s="2487"/>
      <c r="KEA414" s="2487"/>
      <c r="KEB414" s="2487"/>
      <c r="KEC414" s="2487"/>
      <c r="KED414" s="2487"/>
      <c r="KEE414" s="2487"/>
      <c r="KEF414" s="2487"/>
      <c r="KEG414" s="2487"/>
      <c r="KEH414" s="2487"/>
      <c r="KEI414" s="2487"/>
      <c r="KEJ414" s="2487"/>
      <c r="KEK414" s="2487"/>
      <c r="KEL414" s="2487"/>
      <c r="KEM414" s="2487"/>
      <c r="KEN414" s="2487"/>
      <c r="KEO414" s="2487"/>
      <c r="KEP414" s="2487"/>
      <c r="KEQ414" s="2487"/>
      <c r="KER414" s="2487"/>
      <c r="KES414" s="2487"/>
      <c r="KET414" s="2487"/>
      <c r="KEU414" s="2487"/>
      <c r="KEV414" s="2487"/>
      <c r="KEW414" s="2487"/>
      <c r="KEX414" s="2487"/>
      <c r="KEY414" s="2487"/>
      <c r="KEZ414" s="2487"/>
      <c r="KFA414" s="2487"/>
      <c r="KFB414" s="2487"/>
      <c r="KFC414" s="2487"/>
      <c r="KFD414" s="2487"/>
      <c r="KFE414" s="2487"/>
      <c r="KFF414" s="2487"/>
      <c r="KFG414" s="2487"/>
      <c r="KFH414" s="2487"/>
      <c r="KFI414" s="2487"/>
      <c r="KFJ414" s="2487"/>
      <c r="KFK414" s="2487"/>
      <c r="KFL414" s="2487"/>
      <c r="KFM414" s="2487"/>
      <c r="KFN414" s="2487"/>
      <c r="KFO414" s="2487"/>
      <c r="KFP414" s="2487"/>
      <c r="KFQ414" s="2487"/>
      <c r="KFR414" s="2487"/>
      <c r="KFS414" s="2487"/>
      <c r="KFT414" s="2487"/>
      <c r="KFU414" s="2487"/>
      <c r="KFV414" s="2487"/>
      <c r="KFW414" s="2487"/>
      <c r="KFX414" s="2487"/>
      <c r="KFY414" s="2487"/>
      <c r="KFZ414" s="2487"/>
      <c r="KGA414" s="2487"/>
      <c r="KGB414" s="2487"/>
      <c r="KGC414" s="2487"/>
      <c r="KGD414" s="2487"/>
      <c r="KGE414" s="2487"/>
      <c r="KGF414" s="2487"/>
      <c r="KGG414" s="2487"/>
      <c r="KGH414" s="2487"/>
      <c r="KGI414" s="2487"/>
      <c r="KGJ414" s="2487"/>
      <c r="KGK414" s="2487"/>
      <c r="KGL414" s="2487"/>
      <c r="KGM414" s="2487"/>
      <c r="KGN414" s="2487"/>
      <c r="KGO414" s="2487"/>
      <c r="KGP414" s="2487"/>
      <c r="KGQ414" s="2487"/>
      <c r="KGR414" s="2487"/>
      <c r="KGS414" s="2487"/>
      <c r="KGT414" s="2487"/>
      <c r="KGU414" s="2487"/>
      <c r="KGV414" s="2487"/>
      <c r="KGW414" s="2487"/>
      <c r="KGX414" s="2487"/>
      <c r="KGY414" s="2487"/>
      <c r="KGZ414" s="2487"/>
      <c r="KHA414" s="2487"/>
      <c r="KHB414" s="2487"/>
      <c r="KHC414" s="2487"/>
      <c r="KHD414" s="2487"/>
      <c r="KHE414" s="2487"/>
      <c r="KHF414" s="2487"/>
      <c r="KHG414" s="2487"/>
      <c r="KHH414" s="2487"/>
      <c r="KHI414" s="2487"/>
      <c r="KHJ414" s="2487"/>
      <c r="KHK414" s="2487"/>
      <c r="KHL414" s="2487"/>
      <c r="KHM414" s="2487"/>
      <c r="KHN414" s="2487"/>
      <c r="KHO414" s="2487"/>
      <c r="KHP414" s="2487"/>
      <c r="KHQ414" s="2487"/>
      <c r="KHR414" s="2487"/>
      <c r="KHS414" s="2487"/>
      <c r="KHT414" s="2487"/>
      <c r="KHU414" s="2487"/>
      <c r="KHV414" s="2487"/>
      <c r="KHW414" s="2487"/>
      <c r="KHX414" s="2487"/>
      <c r="KHY414" s="2487"/>
      <c r="KHZ414" s="2487"/>
      <c r="KIA414" s="2487"/>
      <c r="KIB414" s="2487"/>
      <c r="KIC414" s="2487"/>
      <c r="KID414" s="2487"/>
      <c r="KIE414" s="2487"/>
      <c r="KIF414" s="2487"/>
      <c r="KIG414" s="2487"/>
      <c r="KIH414" s="2487"/>
      <c r="KII414" s="2487"/>
      <c r="KIJ414" s="2487"/>
      <c r="KIK414" s="2487"/>
      <c r="KIL414" s="2487"/>
      <c r="KIM414" s="2487"/>
      <c r="KIN414" s="2487"/>
      <c r="KIO414" s="2487"/>
      <c r="KIP414" s="2487"/>
      <c r="KIQ414" s="2487"/>
      <c r="KIR414" s="2487"/>
      <c r="KIS414" s="2487"/>
      <c r="KIT414" s="2487"/>
      <c r="KIU414" s="2487"/>
      <c r="KIV414" s="2487"/>
      <c r="KIW414" s="2487"/>
      <c r="KIX414" s="2487"/>
      <c r="KIY414" s="2487"/>
      <c r="KIZ414" s="2487"/>
      <c r="KJA414" s="2487"/>
      <c r="KJB414" s="2487"/>
      <c r="KJC414" s="2487"/>
      <c r="KJD414" s="2487"/>
      <c r="KJE414" s="2487"/>
      <c r="KJF414" s="2487"/>
      <c r="KJG414" s="2487"/>
      <c r="KJH414" s="2487"/>
      <c r="KJI414" s="2487"/>
      <c r="KJJ414" s="2487"/>
      <c r="KJK414" s="2487"/>
      <c r="KJL414" s="2487"/>
      <c r="KJM414" s="2487"/>
      <c r="KJN414" s="2487"/>
      <c r="KJO414" s="2487"/>
      <c r="KJP414" s="2487"/>
      <c r="KJQ414" s="2487"/>
      <c r="KJR414" s="2487"/>
      <c r="KJS414" s="2487"/>
      <c r="KJT414" s="2487"/>
      <c r="KJU414" s="2487"/>
      <c r="KJV414" s="2487"/>
      <c r="KJW414" s="2487"/>
      <c r="KJX414" s="2487"/>
      <c r="KJY414" s="2487"/>
      <c r="KJZ414" s="2487"/>
      <c r="KKA414" s="2487"/>
      <c r="KKB414" s="2487"/>
      <c r="KKC414" s="2487"/>
      <c r="KKD414" s="2487"/>
      <c r="KKE414" s="2487"/>
      <c r="KKF414" s="2487"/>
      <c r="KKG414" s="2487"/>
      <c r="KKH414" s="2487"/>
      <c r="KKI414" s="2487"/>
      <c r="KKJ414" s="2487"/>
      <c r="KKK414" s="2487"/>
      <c r="KKL414" s="2487"/>
      <c r="KKM414" s="2487"/>
      <c r="KKN414" s="2487"/>
      <c r="KKO414" s="2487"/>
      <c r="KKP414" s="2487"/>
      <c r="KKQ414" s="2487"/>
      <c r="KKR414" s="2487"/>
      <c r="KKS414" s="2487"/>
      <c r="KKT414" s="2487"/>
      <c r="KKU414" s="2487"/>
      <c r="KKV414" s="2487"/>
      <c r="KKW414" s="2487"/>
      <c r="KKX414" s="2487"/>
      <c r="KKY414" s="2487"/>
      <c r="KKZ414" s="2487"/>
      <c r="KLA414" s="2487"/>
      <c r="KLB414" s="2487"/>
      <c r="KLC414" s="2487"/>
      <c r="KLD414" s="2487"/>
      <c r="KLE414" s="2487"/>
      <c r="KLF414" s="2487"/>
      <c r="KLG414" s="2487"/>
      <c r="KLH414" s="2487"/>
      <c r="KLI414" s="2487"/>
      <c r="KLJ414" s="2487"/>
      <c r="KLK414" s="2487"/>
      <c r="KLL414" s="2487"/>
      <c r="KLM414" s="2487"/>
      <c r="KLN414" s="2487"/>
      <c r="KLO414" s="2487"/>
      <c r="KLP414" s="2487"/>
      <c r="KLQ414" s="2487"/>
      <c r="KLR414" s="2487"/>
      <c r="KLS414" s="2487"/>
      <c r="KLT414" s="2487"/>
      <c r="KLU414" s="2487"/>
      <c r="KLV414" s="2487"/>
      <c r="KLW414" s="2487"/>
      <c r="KLX414" s="2487"/>
      <c r="KLY414" s="2487"/>
      <c r="KLZ414" s="2487"/>
      <c r="KMA414" s="2487"/>
      <c r="KMB414" s="2487"/>
      <c r="KMC414" s="2487"/>
      <c r="KMD414" s="2487"/>
      <c r="KME414" s="2487"/>
      <c r="KMF414" s="2487"/>
      <c r="KMG414" s="2487"/>
      <c r="KMH414" s="2487"/>
      <c r="KMI414" s="2487"/>
      <c r="KMJ414" s="2487"/>
      <c r="KMK414" s="2487"/>
      <c r="KML414" s="2487"/>
      <c r="KMM414" s="2487"/>
      <c r="KMN414" s="2487"/>
      <c r="KMO414" s="2487"/>
      <c r="KMP414" s="2487"/>
      <c r="KMQ414" s="2487"/>
      <c r="KMR414" s="2487"/>
      <c r="KMS414" s="2487"/>
      <c r="KMT414" s="2487"/>
      <c r="KMU414" s="2487"/>
      <c r="KMV414" s="2487"/>
      <c r="KMW414" s="2487"/>
      <c r="KMX414" s="2487"/>
      <c r="KMY414" s="2487"/>
      <c r="KMZ414" s="2487"/>
      <c r="KNA414" s="2487"/>
      <c r="KNB414" s="2487"/>
      <c r="KNC414" s="2487"/>
      <c r="KND414" s="2487"/>
      <c r="KNE414" s="2487"/>
      <c r="KNF414" s="2487"/>
      <c r="KNG414" s="2487"/>
      <c r="KNH414" s="2487"/>
      <c r="KNI414" s="2487"/>
      <c r="KNJ414" s="2487"/>
      <c r="KNK414" s="2487"/>
      <c r="KNL414" s="2487"/>
      <c r="KNM414" s="2487"/>
      <c r="KNN414" s="2487"/>
      <c r="KNO414" s="2487"/>
      <c r="KNP414" s="2487"/>
      <c r="KNQ414" s="2487"/>
      <c r="KNR414" s="2487"/>
      <c r="KNS414" s="2487"/>
      <c r="KNT414" s="2487"/>
      <c r="KNU414" s="2487"/>
      <c r="KNV414" s="2487"/>
      <c r="KNW414" s="2487"/>
      <c r="KNX414" s="2487"/>
      <c r="KNY414" s="2487"/>
      <c r="KNZ414" s="2487"/>
      <c r="KOA414" s="2487"/>
      <c r="KOB414" s="2487"/>
      <c r="KOC414" s="2487"/>
      <c r="KOD414" s="2487"/>
      <c r="KOE414" s="2487"/>
      <c r="KOF414" s="2487"/>
      <c r="KOG414" s="2487"/>
      <c r="KOH414" s="2487"/>
      <c r="KOI414" s="2487"/>
      <c r="KOJ414" s="2487"/>
      <c r="KOK414" s="2487"/>
      <c r="KOL414" s="2487"/>
      <c r="KOM414" s="2487"/>
      <c r="KON414" s="2487"/>
      <c r="KOO414" s="2487"/>
      <c r="KOP414" s="2487"/>
      <c r="KOQ414" s="2487"/>
      <c r="KOR414" s="2487"/>
      <c r="KOS414" s="2487"/>
      <c r="KOT414" s="2487"/>
      <c r="KOU414" s="2487"/>
      <c r="KOV414" s="2487"/>
      <c r="KOW414" s="2487"/>
      <c r="KOX414" s="2487"/>
      <c r="KOY414" s="2487"/>
      <c r="KOZ414" s="2487"/>
      <c r="KPA414" s="2487"/>
      <c r="KPB414" s="2487"/>
      <c r="KPC414" s="2487"/>
      <c r="KPD414" s="2487"/>
      <c r="KPE414" s="2487"/>
      <c r="KPF414" s="2487"/>
      <c r="KPG414" s="2487"/>
      <c r="KPH414" s="2487"/>
      <c r="KPI414" s="2487"/>
      <c r="KPJ414" s="2487"/>
      <c r="KPK414" s="2487"/>
      <c r="KPL414" s="2487"/>
      <c r="KPM414" s="2487"/>
      <c r="KPN414" s="2487"/>
      <c r="KPO414" s="2487"/>
      <c r="KPP414" s="2487"/>
      <c r="KPQ414" s="2487"/>
      <c r="KPR414" s="2487"/>
      <c r="KPS414" s="2487"/>
      <c r="KPT414" s="2487"/>
      <c r="KPU414" s="2487"/>
      <c r="KPV414" s="2487"/>
      <c r="KPW414" s="2487"/>
      <c r="KPX414" s="2487"/>
      <c r="KPY414" s="2487"/>
      <c r="KPZ414" s="2487"/>
      <c r="KQA414" s="2487"/>
      <c r="KQB414" s="2487"/>
      <c r="KQC414" s="2487"/>
      <c r="KQD414" s="2487"/>
      <c r="KQE414" s="2487"/>
      <c r="KQF414" s="2487"/>
      <c r="KQG414" s="2487"/>
      <c r="KQH414" s="2487"/>
      <c r="KQI414" s="2487"/>
      <c r="KQJ414" s="2487"/>
      <c r="KQK414" s="2487"/>
      <c r="KQL414" s="2487"/>
      <c r="KQM414" s="2487"/>
      <c r="KQN414" s="2487"/>
      <c r="KQO414" s="2487"/>
      <c r="KQP414" s="2487"/>
      <c r="KQQ414" s="2487"/>
      <c r="KQR414" s="2487"/>
      <c r="KQS414" s="2487"/>
      <c r="KQT414" s="2487"/>
      <c r="KQU414" s="2487"/>
      <c r="KQV414" s="2487"/>
      <c r="KQW414" s="2487"/>
      <c r="KQX414" s="2487"/>
      <c r="KQY414" s="2487"/>
      <c r="KQZ414" s="2487"/>
      <c r="KRA414" s="2487"/>
      <c r="KRB414" s="2487"/>
      <c r="KRC414" s="2487"/>
      <c r="KRD414" s="2487"/>
      <c r="KRE414" s="2487"/>
      <c r="KRF414" s="2487"/>
      <c r="KRG414" s="2487"/>
      <c r="KRH414" s="2487"/>
      <c r="KRI414" s="2487"/>
      <c r="KRJ414" s="2487"/>
      <c r="KRK414" s="2487"/>
      <c r="KRL414" s="2487"/>
      <c r="KRM414" s="2487"/>
      <c r="KRN414" s="2487"/>
      <c r="KRO414" s="2487"/>
      <c r="KRP414" s="2487"/>
      <c r="KRQ414" s="2487"/>
      <c r="KRR414" s="2487"/>
      <c r="KRS414" s="2487"/>
      <c r="KRT414" s="2487"/>
      <c r="KRU414" s="2487"/>
      <c r="KRV414" s="2487"/>
      <c r="KRW414" s="2487"/>
      <c r="KRX414" s="2487"/>
      <c r="KRY414" s="2487"/>
      <c r="KRZ414" s="2487"/>
      <c r="KSA414" s="2487"/>
      <c r="KSB414" s="2487"/>
      <c r="KSC414" s="2487"/>
      <c r="KSD414" s="2487"/>
      <c r="KSE414" s="2487"/>
      <c r="KSF414" s="2487"/>
      <c r="KSG414" s="2487"/>
      <c r="KSH414" s="2487"/>
      <c r="KSI414" s="2487"/>
      <c r="KSJ414" s="2487"/>
      <c r="KSK414" s="2487"/>
      <c r="KSL414" s="2487"/>
      <c r="KSM414" s="2487"/>
      <c r="KSN414" s="2487"/>
      <c r="KSO414" s="2487"/>
      <c r="KSP414" s="2487"/>
      <c r="KSQ414" s="2487"/>
      <c r="KSR414" s="2487"/>
      <c r="KSS414" s="2487"/>
      <c r="KST414" s="2487"/>
      <c r="KSU414" s="2487"/>
      <c r="KSV414" s="2487"/>
      <c r="KSW414" s="2487"/>
      <c r="KSX414" s="2487"/>
      <c r="KSY414" s="2487"/>
      <c r="KSZ414" s="2487"/>
      <c r="KTA414" s="2487"/>
      <c r="KTB414" s="2487"/>
      <c r="KTC414" s="2487"/>
      <c r="KTD414" s="2487"/>
      <c r="KTE414" s="2487"/>
      <c r="KTF414" s="2487"/>
      <c r="KTG414" s="2487"/>
      <c r="KTH414" s="2487"/>
      <c r="KTI414" s="2487"/>
      <c r="KTJ414" s="2487"/>
      <c r="KTK414" s="2487"/>
      <c r="KTL414" s="2487"/>
      <c r="KTM414" s="2487"/>
      <c r="KTN414" s="2487"/>
      <c r="KTO414" s="2487"/>
      <c r="KTP414" s="2487"/>
      <c r="KTQ414" s="2487"/>
      <c r="KTR414" s="2487"/>
      <c r="KTS414" s="2487"/>
      <c r="KTT414" s="2487"/>
      <c r="KTU414" s="2487"/>
      <c r="KTV414" s="2487"/>
      <c r="KTW414" s="2487"/>
      <c r="KTX414" s="2487"/>
      <c r="KTY414" s="2487"/>
      <c r="KTZ414" s="2487"/>
      <c r="KUA414" s="2487"/>
      <c r="KUB414" s="2487"/>
      <c r="KUC414" s="2487"/>
      <c r="KUD414" s="2487"/>
      <c r="KUE414" s="2487"/>
      <c r="KUF414" s="2487"/>
      <c r="KUG414" s="2487"/>
      <c r="KUH414" s="2487"/>
      <c r="KUI414" s="2487"/>
      <c r="KUJ414" s="2487"/>
      <c r="KUK414" s="2487"/>
      <c r="KUL414" s="2487"/>
      <c r="KUM414" s="2487"/>
      <c r="KUN414" s="2487"/>
      <c r="KUO414" s="2487"/>
      <c r="KUP414" s="2487"/>
      <c r="KUQ414" s="2487"/>
      <c r="KUR414" s="2487"/>
      <c r="KUS414" s="2487"/>
      <c r="KUT414" s="2487"/>
      <c r="KUU414" s="2487"/>
      <c r="KUV414" s="2487"/>
      <c r="KUW414" s="2487"/>
      <c r="KUX414" s="2487"/>
      <c r="KUY414" s="2487"/>
      <c r="KUZ414" s="2487"/>
      <c r="KVA414" s="2487"/>
      <c r="KVB414" s="2487"/>
      <c r="KVC414" s="2487"/>
      <c r="KVD414" s="2487"/>
      <c r="KVE414" s="2487"/>
      <c r="KVF414" s="2487"/>
      <c r="KVG414" s="2487"/>
      <c r="KVH414" s="2487"/>
      <c r="KVI414" s="2487"/>
      <c r="KVJ414" s="2487"/>
      <c r="KVK414" s="2487"/>
      <c r="KVL414" s="2487"/>
      <c r="KVM414" s="2487"/>
      <c r="KVN414" s="2487"/>
      <c r="KVO414" s="2487"/>
      <c r="KVP414" s="2487"/>
      <c r="KVQ414" s="2487"/>
      <c r="KVR414" s="2487"/>
      <c r="KVS414" s="2487"/>
      <c r="KVT414" s="2487"/>
      <c r="KVU414" s="2487"/>
      <c r="KVV414" s="2487"/>
      <c r="KVW414" s="2487"/>
      <c r="KVX414" s="2487"/>
      <c r="KVY414" s="2487"/>
      <c r="KVZ414" s="2487"/>
      <c r="KWA414" s="2487"/>
      <c r="KWB414" s="2487"/>
      <c r="KWC414" s="2487"/>
      <c r="KWD414" s="2487"/>
      <c r="KWE414" s="2487"/>
      <c r="KWF414" s="2487"/>
      <c r="KWG414" s="2487"/>
      <c r="KWH414" s="2487"/>
      <c r="KWI414" s="2487"/>
      <c r="KWJ414" s="2487"/>
      <c r="KWK414" s="2487"/>
      <c r="KWL414" s="2487"/>
      <c r="KWM414" s="2487"/>
      <c r="KWN414" s="2487"/>
      <c r="KWO414" s="2487"/>
      <c r="KWP414" s="2487"/>
      <c r="KWQ414" s="2487"/>
      <c r="KWR414" s="2487"/>
      <c r="KWS414" s="2487"/>
      <c r="KWT414" s="2487"/>
      <c r="KWU414" s="2487"/>
      <c r="KWV414" s="2487"/>
      <c r="KWW414" s="2487"/>
      <c r="KWX414" s="2487"/>
      <c r="KWY414" s="2487"/>
      <c r="KWZ414" s="2487"/>
      <c r="KXA414" s="2487"/>
      <c r="KXB414" s="2487"/>
      <c r="KXC414" s="2487"/>
      <c r="KXD414" s="2487"/>
      <c r="KXE414" s="2487"/>
      <c r="KXF414" s="2487"/>
      <c r="KXG414" s="2487"/>
      <c r="KXH414" s="2487"/>
      <c r="KXI414" s="2487"/>
      <c r="KXJ414" s="2487"/>
      <c r="KXK414" s="2487"/>
      <c r="KXL414" s="2487"/>
      <c r="KXM414" s="2487"/>
      <c r="KXN414" s="2487"/>
      <c r="KXO414" s="2487"/>
      <c r="KXP414" s="2487"/>
      <c r="KXQ414" s="2487"/>
      <c r="KXR414" s="2487"/>
      <c r="KXS414" s="2487"/>
      <c r="KXT414" s="2487"/>
      <c r="KXU414" s="2487"/>
      <c r="KXV414" s="2487"/>
      <c r="KXW414" s="2487"/>
      <c r="KXX414" s="2487"/>
      <c r="KXY414" s="2487"/>
      <c r="KXZ414" s="2487"/>
      <c r="KYA414" s="2487"/>
      <c r="KYB414" s="2487"/>
      <c r="KYC414" s="2487"/>
      <c r="KYD414" s="2487"/>
      <c r="KYE414" s="2487"/>
      <c r="KYF414" s="2487"/>
      <c r="KYG414" s="2487"/>
      <c r="KYH414" s="2487"/>
      <c r="KYI414" s="2487"/>
      <c r="KYJ414" s="2487"/>
      <c r="KYK414" s="2487"/>
      <c r="KYL414" s="2487"/>
      <c r="KYM414" s="2487"/>
      <c r="KYN414" s="2487"/>
      <c r="KYO414" s="2487"/>
      <c r="KYP414" s="2487"/>
      <c r="KYQ414" s="2487"/>
      <c r="KYR414" s="2487"/>
      <c r="KYS414" s="2487"/>
      <c r="KYT414" s="2487"/>
      <c r="KYU414" s="2487"/>
      <c r="KYV414" s="2487"/>
      <c r="KYW414" s="2487"/>
      <c r="KYX414" s="2487"/>
      <c r="KYY414" s="2487"/>
      <c r="KYZ414" s="2487"/>
      <c r="KZA414" s="2487"/>
      <c r="KZB414" s="2487"/>
      <c r="KZC414" s="2487"/>
      <c r="KZD414" s="2487"/>
      <c r="KZE414" s="2487"/>
      <c r="KZF414" s="2487"/>
      <c r="KZG414" s="2487"/>
      <c r="KZH414" s="2487"/>
      <c r="KZI414" s="2487"/>
      <c r="KZJ414" s="2487"/>
      <c r="KZK414" s="2487"/>
      <c r="KZL414" s="2487"/>
      <c r="KZM414" s="2487"/>
      <c r="KZN414" s="2487"/>
      <c r="KZO414" s="2487"/>
      <c r="KZP414" s="2487"/>
      <c r="KZQ414" s="2487"/>
      <c r="KZR414" s="2487"/>
      <c r="KZS414" s="2487"/>
      <c r="KZT414" s="2487"/>
      <c r="KZU414" s="2487"/>
      <c r="KZV414" s="2487"/>
      <c r="KZW414" s="2487"/>
      <c r="KZX414" s="2487"/>
      <c r="KZY414" s="2487"/>
      <c r="KZZ414" s="2487"/>
      <c r="LAA414" s="2487"/>
      <c r="LAB414" s="2487"/>
      <c r="LAC414" s="2487"/>
      <c r="LAD414" s="2487"/>
      <c r="LAE414" s="2487"/>
      <c r="LAF414" s="2487"/>
      <c r="LAG414" s="2487"/>
      <c r="LAH414" s="2487"/>
      <c r="LAI414" s="2487"/>
      <c r="LAJ414" s="2487"/>
      <c r="LAK414" s="2487"/>
      <c r="LAL414" s="2487"/>
      <c r="LAM414" s="2487"/>
      <c r="LAN414" s="2487"/>
      <c r="LAO414" s="2487"/>
      <c r="LAP414" s="2487"/>
      <c r="LAQ414" s="2487"/>
      <c r="LAR414" s="2487"/>
      <c r="LAS414" s="2487"/>
      <c r="LAT414" s="2487"/>
      <c r="LAU414" s="2487"/>
      <c r="LAV414" s="2487"/>
      <c r="LAW414" s="2487"/>
      <c r="LAX414" s="2487"/>
      <c r="LAY414" s="2487"/>
      <c r="LAZ414" s="2487"/>
      <c r="LBA414" s="2487"/>
      <c r="LBB414" s="2487"/>
      <c r="LBC414" s="2487"/>
      <c r="LBD414" s="2487"/>
      <c r="LBE414" s="2487"/>
      <c r="LBF414" s="2487"/>
      <c r="LBG414" s="2487"/>
      <c r="LBH414" s="2487"/>
      <c r="LBI414" s="2487"/>
      <c r="LBJ414" s="2487"/>
      <c r="LBK414" s="2487"/>
      <c r="LBL414" s="2487"/>
      <c r="LBM414" s="2487"/>
      <c r="LBN414" s="2487"/>
      <c r="LBO414" s="2487"/>
      <c r="LBP414" s="2487"/>
      <c r="LBQ414" s="2487"/>
      <c r="LBR414" s="2487"/>
      <c r="LBS414" s="2487"/>
      <c r="LBT414" s="2487"/>
      <c r="LBU414" s="2487"/>
      <c r="LBV414" s="2487"/>
      <c r="LBW414" s="2487"/>
      <c r="LBX414" s="2487"/>
      <c r="LBY414" s="2487"/>
      <c r="LBZ414" s="2487"/>
      <c r="LCA414" s="2487"/>
      <c r="LCB414" s="2487"/>
      <c r="LCC414" s="2487"/>
      <c r="LCD414" s="2487"/>
      <c r="LCE414" s="2487"/>
      <c r="LCF414" s="2487"/>
      <c r="LCG414" s="2487"/>
      <c r="LCH414" s="2487"/>
      <c r="LCI414" s="2487"/>
      <c r="LCJ414" s="2487"/>
      <c r="LCK414" s="2487"/>
      <c r="LCL414" s="2487"/>
      <c r="LCM414" s="2487"/>
      <c r="LCN414" s="2487"/>
      <c r="LCO414" s="2487"/>
      <c r="LCP414" s="2487"/>
      <c r="LCQ414" s="2487"/>
      <c r="LCR414" s="2487"/>
      <c r="LCS414" s="2487"/>
      <c r="LCT414" s="2487"/>
      <c r="LCU414" s="2487"/>
      <c r="LCV414" s="2487"/>
      <c r="LCW414" s="2487"/>
      <c r="LCX414" s="2487"/>
      <c r="LCY414" s="2487"/>
      <c r="LCZ414" s="2487"/>
      <c r="LDA414" s="2487"/>
      <c r="LDB414" s="2487"/>
      <c r="LDC414" s="2487"/>
      <c r="LDD414" s="2487"/>
      <c r="LDE414" s="2487"/>
      <c r="LDF414" s="2487"/>
      <c r="LDG414" s="2487"/>
      <c r="LDH414" s="2487"/>
      <c r="LDI414" s="2487"/>
      <c r="LDJ414" s="2487"/>
      <c r="LDK414" s="2487"/>
      <c r="LDL414" s="2487"/>
      <c r="LDM414" s="2487"/>
      <c r="LDN414" s="2487"/>
      <c r="LDO414" s="2487"/>
      <c r="LDP414" s="2487"/>
      <c r="LDQ414" s="2487"/>
      <c r="LDR414" s="2487"/>
      <c r="LDS414" s="2487"/>
      <c r="LDT414" s="2487"/>
      <c r="LDU414" s="2487"/>
      <c r="LDV414" s="2487"/>
      <c r="LDW414" s="2487"/>
      <c r="LDX414" s="2487"/>
      <c r="LDY414" s="2487"/>
      <c r="LDZ414" s="2487"/>
      <c r="LEA414" s="2487"/>
      <c r="LEB414" s="2487"/>
      <c r="LEC414" s="2487"/>
      <c r="LED414" s="2487"/>
      <c r="LEE414" s="2487"/>
      <c r="LEF414" s="2487"/>
      <c r="LEG414" s="2487"/>
      <c r="LEH414" s="2487"/>
      <c r="LEI414" s="2487"/>
      <c r="LEJ414" s="2487"/>
      <c r="LEK414" s="2487"/>
      <c r="LEL414" s="2487"/>
      <c r="LEM414" s="2487"/>
      <c r="LEN414" s="2487"/>
      <c r="LEO414" s="2487"/>
      <c r="LEP414" s="2487"/>
      <c r="LEQ414" s="2487"/>
      <c r="LER414" s="2487"/>
      <c r="LES414" s="2487"/>
      <c r="LET414" s="2487"/>
      <c r="LEU414" s="2487"/>
      <c r="LEV414" s="2487"/>
      <c r="LEW414" s="2487"/>
      <c r="LEX414" s="2487"/>
      <c r="LEY414" s="2487"/>
      <c r="LEZ414" s="2487"/>
      <c r="LFA414" s="2487"/>
      <c r="LFB414" s="2487"/>
      <c r="LFC414" s="2487"/>
      <c r="LFD414" s="2487"/>
      <c r="LFE414" s="2487"/>
      <c r="LFF414" s="2487"/>
      <c r="LFG414" s="2487"/>
      <c r="LFH414" s="2487"/>
      <c r="LFI414" s="2487"/>
      <c r="LFJ414" s="2487"/>
      <c r="LFK414" s="2487"/>
      <c r="LFL414" s="2487"/>
      <c r="LFM414" s="2487"/>
      <c r="LFN414" s="2487"/>
      <c r="LFO414" s="2487"/>
      <c r="LFP414" s="2487"/>
      <c r="LFQ414" s="2487"/>
      <c r="LFR414" s="2487"/>
      <c r="LFS414" s="2487"/>
      <c r="LFT414" s="2487"/>
      <c r="LFU414" s="2487"/>
      <c r="LFV414" s="2487"/>
      <c r="LFW414" s="2487"/>
      <c r="LFX414" s="2487"/>
      <c r="LFY414" s="2487"/>
      <c r="LFZ414" s="2487"/>
      <c r="LGA414" s="2487"/>
      <c r="LGB414" s="2487"/>
      <c r="LGC414" s="2487"/>
      <c r="LGD414" s="2487"/>
      <c r="LGE414" s="2487"/>
      <c r="LGF414" s="2487"/>
      <c r="LGG414" s="2487"/>
      <c r="LGH414" s="2487"/>
      <c r="LGI414" s="2487"/>
      <c r="LGJ414" s="2487"/>
      <c r="LGK414" s="2487"/>
      <c r="LGL414" s="2487"/>
      <c r="LGM414" s="2487"/>
      <c r="LGN414" s="2487"/>
      <c r="LGO414" s="2487"/>
      <c r="LGP414" s="2487"/>
      <c r="LGQ414" s="2487"/>
      <c r="LGR414" s="2487"/>
      <c r="LGS414" s="2487"/>
      <c r="LGT414" s="2487"/>
      <c r="LGU414" s="2487"/>
      <c r="LGV414" s="2487"/>
      <c r="LGW414" s="2487"/>
      <c r="LGX414" s="2487"/>
      <c r="LGY414" s="2487"/>
      <c r="LGZ414" s="2487"/>
      <c r="LHA414" s="2487"/>
      <c r="LHB414" s="2487"/>
      <c r="LHC414" s="2487"/>
      <c r="LHD414" s="2487"/>
      <c r="LHE414" s="2487"/>
      <c r="LHF414" s="2487"/>
      <c r="LHG414" s="2487"/>
      <c r="LHH414" s="2487"/>
      <c r="LHI414" s="2487"/>
      <c r="LHJ414" s="2487"/>
      <c r="LHK414" s="2487"/>
      <c r="LHL414" s="2487"/>
      <c r="LHM414" s="2487"/>
      <c r="LHN414" s="2487"/>
      <c r="LHO414" s="2487"/>
      <c r="LHP414" s="2487"/>
      <c r="LHQ414" s="2487"/>
      <c r="LHR414" s="2487"/>
      <c r="LHS414" s="2487"/>
      <c r="LHT414" s="2487"/>
      <c r="LHU414" s="2487"/>
      <c r="LHV414" s="2487"/>
      <c r="LHW414" s="2487"/>
      <c r="LHX414" s="2487"/>
      <c r="LHY414" s="2487"/>
      <c r="LHZ414" s="2487"/>
      <c r="LIA414" s="2487"/>
      <c r="LIB414" s="2487"/>
      <c r="LIC414" s="2487"/>
      <c r="LID414" s="2487"/>
      <c r="LIE414" s="2487"/>
      <c r="LIF414" s="2487"/>
      <c r="LIG414" s="2487"/>
      <c r="LIH414" s="2487"/>
      <c r="LII414" s="2487"/>
      <c r="LIJ414" s="2487"/>
      <c r="LIK414" s="2487"/>
      <c r="LIL414" s="2487"/>
      <c r="LIM414" s="2487"/>
      <c r="LIN414" s="2487"/>
      <c r="LIO414" s="2487"/>
      <c r="LIP414" s="2487"/>
      <c r="LIQ414" s="2487"/>
      <c r="LIR414" s="2487"/>
      <c r="LIS414" s="2487"/>
      <c r="LIT414" s="2487"/>
      <c r="LIU414" s="2487"/>
      <c r="LIV414" s="2487"/>
      <c r="LIW414" s="2487"/>
      <c r="LIX414" s="2487"/>
      <c r="LIY414" s="2487"/>
      <c r="LIZ414" s="2487"/>
      <c r="LJA414" s="2487"/>
      <c r="LJB414" s="2487"/>
      <c r="LJC414" s="2487"/>
      <c r="LJD414" s="2487"/>
      <c r="LJE414" s="2487"/>
      <c r="LJF414" s="2487"/>
      <c r="LJG414" s="2487"/>
      <c r="LJH414" s="2487"/>
      <c r="LJI414" s="2487"/>
      <c r="LJJ414" s="2487"/>
      <c r="LJK414" s="2487"/>
      <c r="LJL414" s="2487"/>
      <c r="LJM414" s="2487"/>
      <c r="LJN414" s="2487"/>
      <c r="LJO414" s="2487"/>
      <c r="LJP414" s="2487"/>
      <c r="LJQ414" s="2487"/>
      <c r="LJR414" s="2487"/>
      <c r="LJS414" s="2487"/>
      <c r="LJT414" s="2487"/>
      <c r="LJU414" s="2487"/>
      <c r="LJV414" s="2487"/>
      <c r="LJW414" s="2487"/>
      <c r="LJX414" s="2487"/>
      <c r="LJY414" s="2487"/>
      <c r="LJZ414" s="2487"/>
      <c r="LKA414" s="2487"/>
      <c r="LKB414" s="2487"/>
      <c r="LKC414" s="2487"/>
      <c r="LKD414" s="2487"/>
      <c r="LKE414" s="2487"/>
      <c r="LKF414" s="2487"/>
      <c r="LKG414" s="2487"/>
      <c r="LKH414" s="2487"/>
      <c r="LKI414" s="2487"/>
      <c r="LKJ414" s="2487"/>
      <c r="LKK414" s="2487"/>
      <c r="LKL414" s="2487"/>
      <c r="LKM414" s="2487"/>
      <c r="LKN414" s="2487"/>
      <c r="LKO414" s="2487"/>
      <c r="LKP414" s="2487"/>
      <c r="LKQ414" s="2487"/>
      <c r="LKR414" s="2487"/>
      <c r="LKS414" s="2487"/>
      <c r="LKT414" s="2487"/>
      <c r="LKU414" s="2487"/>
      <c r="LKV414" s="2487"/>
      <c r="LKW414" s="2487"/>
      <c r="LKX414" s="2487"/>
      <c r="LKY414" s="2487"/>
      <c r="LKZ414" s="2487"/>
      <c r="LLA414" s="2487"/>
      <c r="LLB414" s="2487"/>
      <c r="LLC414" s="2487"/>
      <c r="LLD414" s="2487"/>
      <c r="LLE414" s="2487"/>
      <c r="LLF414" s="2487"/>
      <c r="LLG414" s="2487"/>
      <c r="LLH414" s="2487"/>
      <c r="LLI414" s="2487"/>
      <c r="LLJ414" s="2487"/>
      <c r="LLK414" s="2487"/>
      <c r="LLL414" s="2487"/>
      <c r="LLM414" s="2487"/>
      <c r="LLN414" s="2487"/>
      <c r="LLO414" s="2487"/>
      <c r="LLP414" s="2487"/>
      <c r="LLQ414" s="2487"/>
      <c r="LLR414" s="2487"/>
      <c r="LLS414" s="2487"/>
      <c r="LLT414" s="2487"/>
      <c r="LLU414" s="2487"/>
      <c r="LLV414" s="2487"/>
      <c r="LLW414" s="2487"/>
      <c r="LLX414" s="2487"/>
      <c r="LLY414" s="2487"/>
      <c r="LLZ414" s="2487"/>
      <c r="LMA414" s="2487"/>
      <c r="LMB414" s="2487"/>
      <c r="LMC414" s="2487"/>
      <c r="LMD414" s="2487"/>
      <c r="LME414" s="2487"/>
      <c r="LMF414" s="2487"/>
      <c r="LMG414" s="2487"/>
      <c r="LMH414" s="2487"/>
      <c r="LMI414" s="2487"/>
      <c r="LMJ414" s="2487"/>
      <c r="LMK414" s="2487"/>
      <c r="LML414" s="2487"/>
      <c r="LMM414" s="2487"/>
      <c r="LMN414" s="2487"/>
      <c r="LMO414" s="2487"/>
      <c r="LMP414" s="2487"/>
      <c r="LMQ414" s="2487"/>
      <c r="LMR414" s="2487"/>
      <c r="LMS414" s="2487"/>
      <c r="LMT414" s="2487"/>
      <c r="LMU414" s="2487"/>
      <c r="LMV414" s="2487"/>
      <c r="LMW414" s="2487"/>
      <c r="LMX414" s="2487"/>
      <c r="LMY414" s="2487"/>
      <c r="LMZ414" s="2487"/>
      <c r="LNA414" s="2487"/>
      <c r="LNB414" s="2487"/>
      <c r="LNC414" s="2487"/>
      <c r="LND414" s="2487"/>
      <c r="LNE414" s="2487"/>
      <c r="LNF414" s="2487"/>
      <c r="LNG414" s="2487"/>
      <c r="LNH414" s="2487"/>
      <c r="LNI414" s="2487"/>
      <c r="LNJ414" s="2487"/>
      <c r="LNK414" s="2487"/>
      <c r="LNL414" s="2487"/>
      <c r="LNM414" s="2487"/>
      <c r="LNN414" s="2487"/>
      <c r="LNO414" s="2487"/>
      <c r="LNP414" s="2487"/>
      <c r="LNQ414" s="2487"/>
      <c r="LNR414" s="2487"/>
      <c r="LNS414" s="2487"/>
      <c r="LNT414" s="2487"/>
      <c r="LNU414" s="2487"/>
      <c r="LNV414" s="2487"/>
      <c r="LNW414" s="2487"/>
      <c r="LNX414" s="2487"/>
      <c r="LNY414" s="2487"/>
      <c r="LNZ414" s="2487"/>
      <c r="LOA414" s="2487"/>
      <c r="LOB414" s="2487"/>
      <c r="LOC414" s="2487"/>
      <c r="LOD414" s="2487"/>
      <c r="LOE414" s="2487"/>
      <c r="LOF414" s="2487"/>
      <c r="LOG414" s="2487"/>
      <c r="LOH414" s="2487"/>
      <c r="LOI414" s="2487"/>
      <c r="LOJ414" s="2487"/>
      <c r="LOK414" s="2487"/>
      <c r="LOL414" s="2487"/>
      <c r="LOM414" s="2487"/>
      <c r="LON414" s="2487"/>
      <c r="LOO414" s="2487"/>
      <c r="LOP414" s="2487"/>
      <c r="LOQ414" s="2487"/>
      <c r="LOR414" s="2487"/>
      <c r="LOS414" s="2487"/>
      <c r="LOT414" s="2487"/>
      <c r="LOU414" s="2487"/>
      <c r="LOV414" s="2487"/>
      <c r="LOW414" s="2487"/>
      <c r="LOX414" s="2487"/>
      <c r="LOY414" s="2487"/>
      <c r="LOZ414" s="2487"/>
      <c r="LPA414" s="2487"/>
      <c r="LPB414" s="2487"/>
      <c r="LPC414" s="2487"/>
      <c r="LPD414" s="2487"/>
      <c r="LPE414" s="2487"/>
      <c r="LPF414" s="2487"/>
      <c r="LPG414" s="2487"/>
      <c r="LPH414" s="2487"/>
      <c r="LPI414" s="2487"/>
      <c r="LPJ414" s="2487"/>
      <c r="LPK414" s="2487"/>
      <c r="LPL414" s="2487"/>
      <c r="LPM414" s="2487"/>
      <c r="LPN414" s="2487"/>
      <c r="LPO414" s="2487"/>
      <c r="LPP414" s="2487"/>
      <c r="LPQ414" s="2487"/>
      <c r="LPR414" s="2487"/>
      <c r="LPS414" s="2487"/>
      <c r="LPT414" s="2487"/>
      <c r="LPU414" s="2487"/>
      <c r="LPV414" s="2487"/>
      <c r="LPW414" s="2487"/>
      <c r="LPX414" s="2487"/>
      <c r="LPY414" s="2487"/>
      <c r="LPZ414" s="2487"/>
      <c r="LQA414" s="2487"/>
      <c r="LQB414" s="2487"/>
      <c r="LQC414" s="2487"/>
      <c r="LQD414" s="2487"/>
      <c r="LQE414" s="2487"/>
      <c r="LQF414" s="2487"/>
      <c r="LQG414" s="2487"/>
      <c r="LQH414" s="2487"/>
      <c r="LQI414" s="2487"/>
      <c r="LQJ414" s="2487"/>
      <c r="LQK414" s="2487"/>
      <c r="LQL414" s="2487"/>
      <c r="LQM414" s="2487"/>
      <c r="LQN414" s="2487"/>
      <c r="LQO414" s="2487"/>
      <c r="LQP414" s="2487"/>
      <c r="LQQ414" s="2487"/>
      <c r="LQR414" s="2487"/>
      <c r="LQS414" s="2487"/>
      <c r="LQT414" s="2487"/>
      <c r="LQU414" s="2487"/>
      <c r="LQV414" s="2487"/>
      <c r="LQW414" s="2487"/>
      <c r="LQX414" s="2487"/>
      <c r="LQY414" s="2487"/>
      <c r="LQZ414" s="2487"/>
      <c r="LRA414" s="2487"/>
      <c r="LRB414" s="2487"/>
      <c r="LRC414" s="2487"/>
      <c r="LRD414" s="2487"/>
      <c r="LRE414" s="2487"/>
      <c r="LRF414" s="2487"/>
      <c r="LRG414" s="2487"/>
      <c r="LRH414" s="2487"/>
      <c r="LRI414" s="2487"/>
      <c r="LRJ414" s="2487"/>
      <c r="LRK414" s="2487"/>
      <c r="LRL414" s="2487"/>
      <c r="LRM414" s="2487"/>
      <c r="LRN414" s="2487"/>
      <c r="LRO414" s="2487"/>
      <c r="LRP414" s="2487"/>
      <c r="LRQ414" s="2487"/>
      <c r="LRR414" s="2487"/>
      <c r="LRS414" s="2487"/>
      <c r="LRT414" s="2487"/>
      <c r="LRU414" s="2487"/>
      <c r="LRV414" s="2487"/>
      <c r="LRW414" s="2487"/>
      <c r="LRX414" s="2487"/>
      <c r="LRY414" s="2487"/>
      <c r="LRZ414" s="2487"/>
      <c r="LSA414" s="2487"/>
      <c r="LSB414" s="2487"/>
      <c r="LSC414" s="2487"/>
      <c r="LSD414" s="2487"/>
      <c r="LSE414" s="2487"/>
      <c r="LSF414" s="2487"/>
      <c r="LSG414" s="2487"/>
      <c r="LSH414" s="2487"/>
      <c r="LSI414" s="2487"/>
      <c r="LSJ414" s="2487"/>
      <c r="LSK414" s="2487"/>
      <c r="LSL414" s="2487"/>
      <c r="LSM414" s="2487"/>
      <c r="LSN414" s="2487"/>
      <c r="LSO414" s="2487"/>
      <c r="LSP414" s="2487"/>
      <c r="LSQ414" s="2487"/>
      <c r="LSR414" s="2487"/>
      <c r="LSS414" s="2487"/>
      <c r="LST414" s="2487"/>
      <c r="LSU414" s="2487"/>
      <c r="LSV414" s="2487"/>
      <c r="LSW414" s="2487"/>
      <c r="LSX414" s="2487"/>
      <c r="LSY414" s="2487"/>
      <c r="LSZ414" s="2487"/>
      <c r="LTA414" s="2487"/>
      <c r="LTB414" s="2487"/>
      <c r="LTC414" s="2487"/>
      <c r="LTD414" s="2487"/>
      <c r="LTE414" s="2487"/>
      <c r="LTF414" s="2487"/>
      <c r="LTG414" s="2487"/>
      <c r="LTH414" s="2487"/>
      <c r="LTI414" s="2487"/>
      <c r="LTJ414" s="2487"/>
      <c r="LTK414" s="2487"/>
      <c r="LTL414" s="2487"/>
      <c r="LTM414" s="2487"/>
      <c r="LTN414" s="2487"/>
      <c r="LTO414" s="2487"/>
      <c r="LTP414" s="2487"/>
      <c r="LTQ414" s="2487"/>
      <c r="LTR414" s="2487"/>
      <c r="LTS414" s="2487"/>
      <c r="LTT414" s="2487"/>
      <c r="LTU414" s="2487"/>
      <c r="LTV414" s="2487"/>
      <c r="LTW414" s="2487"/>
      <c r="LTX414" s="2487"/>
      <c r="LTY414" s="2487"/>
      <c r="LTZ414" s="2487"/>
      <c r="LUA414" s="2487"/>
      <c r="LUB414" s="2487"/>
      <c r="LUC414" s="2487"/>
      <c r="LUD414" s="2487"/>
      <c r="LUE414" s="2487"/>
      <c r="LUF414" s="2487"/>
      <c r="LUG414" s="2487"/>
      <c r="LUH414" s="2487"/>
      <c r="LUI414" s="2487"/>
      <c r="LUJ414" s="2487"/>
      <c r="LUK414" s="2487"/>
      <c r="LUL414" s="2487"/>
      <c r="LUM414" s="2487"/>
      <c r="LUN414" s="2487"/>
      <c r="LUO414" s="2487"/>
      <c r="LUP414" s="2487"/>
      <c r="LUQ414" s="2487"/>
      <c r="LUR414" s="2487"/>
      <c r="LUS414" s="2487"/>
      <c r="LUT414" s="2487"/>
      <c r="LUU414" s="2487"/>
      <c r="LUV414" s="2487"/>
      <c r="LUW414" s="2487"/>
      <c r="LUX414" s="2487"/>
      <c r="LUY414" s="2487"/>
      <c r="LUZ414" s="2487"/>
      <c r="LVA414" s="2487"/>
      <c r="LVB414" s="2487"/>
      <c r="LVC414" s="2487"/>
      <c r="LVD414" s="2487"/>
      <c r="LVE414" s="2487"/>
      <c r="LVF414" s="2487"/>
      <c r="LVG414" s="2487"/>
      <c r="LVH414" s="2487"/>
      <c r="LVI414" s="2487"/>
      <c r="LVJ414" s="2487"/>
      <c r="LVK414" s="2487"/>
      <c r="LVL414" s="2487"/>
      <c r="LVM414" s="2487"/>
      <c r="LVN414" s="2487"/>
      <c r="LVO414" s="2487"/>
      <c r="LVP414" s="2487"/>
      <c r="LVQ414" s="2487"/>
      <c r="LVR414" s="2487"/>
      <c r="LVS414" s="2487"/>
      <c r="LVT414" s="2487"/>
      <c r="LVU414" s="2487"/>
      <c r="LVV414" s="2487"/>
      <c r="LVW414" s="2487"/>
      <c r="LVX414" s="2487"/>
      <c r="LVY414" s="2487"/>
      <c r="LVZ414" s="2487"/>
      <c r="LWA414" s="2487"/>
      <c r="LWB414" s="2487"/>
      <c r="LWC414" s="2487"/>
      <c r="LWD414" s="2487"/>
      <c r="LWE414" s="2487"/>
      <c r="LWF414" s="2487"/>
      <c r="LWG414" s="2487"/>
      <c r="LWH414" s="2487"/>
      <c r="LWI414" s="2487"/>
      <c r="LWJ414" s="2487"/>
      <c r="LWK414" s="2487"/>
      <c r="LWL414" s="2487"/>
      <c r="LWM414" s="2487"/>
      <c r="LWN414" s="2487"/>
      <c r="LWO414" s="2487"/>
      <c r="LWP414" s="2487"/>
      <c r="LWQ414" s="2487"/>
      <c r="LWR414" s="2487"/>
      <c r="LWS414" s="2487"/>
      <c r="LWT414" s="2487"/>
      <c r="LWU414" s="2487"/>
      <c r="LWV414" s="2487"/>
      <c r="LWW414" s="2487"/>
      <c r="LWX414" s="2487"/>
      <c r="LWY414" s="2487"/>
      <c r="LWZ414" s="2487"/>
      <c r="LXA414" s="2487"/>
      <c r="LXB414" s="2487"/>
      <c r="LXC414" s="2487"/>
      <c r="LXD414" s="2487"/>
      <c r="LXE414" s="2487"/>
      <c r="LXF414" s="2487"/>
      <c r="LXG414" s="2487"/>
      <c r="LXH414" s="2487"/>
      <c r="LXI414" s="2487"/>
      <c r="LXJ414" s="2487"/>
      <c r="LXK414" s="2487"/>
      <c r="LXL414" s="2487"/>
      <c r="LXM414" s="2487"/>
      <c r="LXN414" s="2487"/>
      <c r="LXO414" s="2487"/>
      <c r="LXP414" s="2487"/>
      <c r="LXQ414" s="2487"/>
      <c r="LXR414" s="2487"/>
      <c r="LXS414" s="2487"/>
      <c r="LXT414" s="2487"/>
      <c r="LXU414" s="2487"/>
      <c r="LXV414" s="2487"/>
      <c r="LXW414" s="2487"/>
      <c r="LXX414" s="2487"/>
      <c r="LXY414" s="2487"/>
      <c r="LXZ414" s="2487"/>
      <c r="LYA414" s="2487"/>
      <c r="LYB414" s="2487"/>
      <c r="LYC414" s="2487"/>
      <c r="LYD414" s="2487"/>
      <c r="LYE414" s="2487"/>
      <c r="LYF414" s="2487"/>
      <c r="LYG414" s="2487"/>
      <c r="LYH414" s="2487"/>
      <c r="LYI414" s="2487"/>
      <c r="LYJ414" s="2487"/>
      <c r="LYK414" s="2487"/>
      <c r="LYL414" s="2487"/>
      <c r="LYM414" s="2487"/>
      <c r="LYN414" s="2487"/>
      <c r="LYO414" s="2487"/>
      <c r="LYP414" s="2487"/>
      <c r="LYQ414" s="2487"/>
      <c r="LYR414" s="2487"/>
      <c r="LYS414" s="2487"/>
      <c r="LYT414" s="2487"/>
      <c r="LYU414" s="2487"/>
      <c r="LYV414" s="2487"/>
      <c r="LYW414" s="2487"/>
      <c r="LYX414" s="2487"/>
      <c r="LYY414" s="2487"/>
      <c r="LYZ414" s="2487"/>
      <c r="LZA414" s="2487"/>
      <c r="LZB414" s="2487"/>
      <c r="LZC414" s="2487"/>
      <c r="LZD414" s="2487"/>
      <c r="LZE414" s="2487"/>
      <c r="LZF414" s="2487"/>
      <c r="LZG414" s="2487"/>
      <c r="LZH414" s="2487"/>
      <c r="LZI414" s="2487"/>
      <c r="LZJ414" s="2487"/>
      <c r="LZK414" s="2487"/>
      <c r="LZL414" s="2487"/>
      <c r="LZM414" s="2487"/>
      <c r="LZN414" s="2487"/>
      <c r="LZO414" s="2487"/>
      <c r="LZP414" s="2487"/>
      <c r="LZQ414" s="2487"/>
      <c r="LZR414" s="2487"/>
      <c r="LZS414" s="2487"/>
      <c r="LZT414" s="2487"/>
      <c r="LZU414" s="2487"/>
      <c r="LZV414" s="2487"/>
      <c r="LZW414" s="2487"/>
      <c r="LZX414" s="2487"/>
      <c r="LZY414" s="2487"/>
      <c r="LZZ414" s="2487"/>
      <c r="MAA414" s="2487"/>
      <c r="MAB414" s="2487"/>
      <c r="MAC414" s="2487"/>
      <c r="MAD414" s="2487"/>
      <c r="MAE414" s="2487"/>
      <c r="MAF414" s="2487"/>
      <c r="MAG414" s="2487"/>
      <c r="MAH414" s="2487"/>
      <c r="MAI414" s="2487"/>
      <c r="MAJ414" s="2487"/>
      <c r="MAK414" s="2487"/>
      <c r="MAL414" s="2487"/>
      <c r="MAM414" s="2487"/>
      <c r="MAN414" s="2487"/>
      <c r="MAO414" s="2487"/>
      <c r="MAP414" s="2487"/>
      <c r="MAQ414" s="2487"/>
      <c r="MAR414" s="2487"/>
      <c r="MAS414" s="2487"/>
      <c r="MAT414" s="2487"/>
      <c r="MAU414" s="2487"/>
      <c r="MAV414" s="2487"/>
      <c r="MAW414" s="2487"/>
      <c r="MAX414" s="2487"/>
      <c r="MAY414" s="2487"/>
      <c r="MAZ414" s="2487"/>
      <c r="MBA414" s="2487"/>
      <c r="MBB414" s="2487"/>
      <c r="MBC414" s="2487"/>
      <c r="MBD414" s="2487"/>
      <c r="MBE414" s="2487"/>
      <c r="MBF414" s="2487"/>
      <c r="MBG414" s="2487"/>
      <c r="MBH414" s="2487"/>
      <c r="MBI414" s="2487"/>
      <c r="MBJ414" s="2487"/>
      <c r="MBK414" s="2487"/>
      <c r="MBL414" s="2487"/>
      <c r="MBM414" s="2487"/>
      <c r="MBN414" s="2487"/>
      <c r="MBO414" s="2487"/>
      <c r="MBP414" s="2487"/>
      <c r="MBQ414" s="2487"/>
      <c r="MBR414" s="2487"/>
      <c r="MBS414" s="2487"/>
      <c r="MBT414" s="2487"/>
      <c r="MBU414" s="2487"/>
      <c r="MBV414" s="2487"/>
      <c r="MBW414" s="2487"/>
      <c r="MBX414" s="2487"/>
      <c r="MBY414" s="2487"/>
      <c r="MBZ414" s="2487"/>
      <c r="MCA414" s="2487"/>
      <c r="MCB414" s="2487"/>
      <c r="MCC414" s="2487"/>
      <c r="MCD414" s="2487"/>
      <c r="MCE414" s="2487"/>
      <c r="MCF414" s="2487"/>
      <c r="MCG414" s="2487"/>
      <c r="MCH414" s="2487"/>
      <c r="MCI414" s="2487"/>
      <c r="MCJ414" s="2487"/>
      <c r="MCK414" s="2487"/>
      <c r="MCL414" s="2487"/>
      <c r="MCM414" s="2487"/>
      <c r="MCN414" s="2487"/>
      <c r="MCO414" s="2487"/>
      <c r="MCP414" s="2487"/>
      <c r="MCQ414" s="2487"/>
      <c r="MCR414" s="2487"/>
      <c r="MCS414" s="2487"/>
      <c r="MCT414" s="2487"/>
      <c r="MCU414" s="2487"/>
      <c r="MCV414" s="2487"/>
      <c r="MCW414" s="2487"/>
      <c r="MCX414" s="2487"/>
      <c r="MCY414" s="2487"/>
      <c r="MCZ414" s="2487"/>
      <c r="MDA414" s="2487"/>
      <c r="MDB414" s="2487"/>
      <c r="MDC414" s="2487"/>
      <c r="MDD414" s="2487"/>
      <c r="MDE414" s="2487"/>
      <c r="MDF414" s="2487"/>
      <c r="MDG414" s="2487"/>
      <c r="MDH414" s="2487"/>
      <c r="MDI414" s="2487"/>
      <c r="MDJ414" s="2487"/>
      <c r="MDK414" s="2487"/>
      <c r="MDL414" s="2487"/>
      <c r="MDM414" s="2487"/>
      <c r="MDN414" s="2487"/>
      <c r="MDO414" s="2487"/>
      <c r="MDP414" s="2487"/>
      <c r="MDQ414" s="2487"/>
      <c r="MDR414" s="2487"/>
      <c r="MDS414" s="2487"/>
      <c r="MDT414" s="2487"/>
      <c r="MDU414" s="2487"/>
      <c r="MDV414" s="2487"/>
      <c r="MDW414" s="2487"/>
      <c r="MDX414" s="2487"/>
      <c r="MDY414" s="2487"/>
      <c r="MDZ414" s="2487"/>
      <c r="MEA414" s="2487"/>
      <c r="MEB414" s="2487"/>
      <c r="MEC414" s="2487"/>
      <c r="MED414" s="2487"/>
      <c r="MEE414" s="2487"/>
      <c r="MEF414" s="2487"/>
      <c r="MEG414" s="2487"/>
      <c r="MEH414" s="2487"/>
      <c r="MEI414" s="2487"/>
      <c r="MEJ414" s="2487"/>
      <c r="MEK414" s="2487"/>
      <c r="MEL414" s="2487"/>
      <c r="MEM414" s="2487"/>
      <c r="MEN414" s="2487"/>
      <c r="MEO414" s="2487"/>
      <c r="MEP414" s="2487"/>
      <c r="MEQ414" s="2487"/>
      <c r="MER414" s="2487"/>
      <c r="MES414" s="2487"/>
      <c r="MET414" s="2487"/>
      <c r="MEU414" s="2487"/>
      <c r="MEV414" s="2487"/>
      <c r="MEW414" s="2487"/>
      <c r="MEX414" s="2487"/>
      <c r="MEY414" s="2487"/>
      <c r="MEZ414" s="2487"/>
      <c r="MFA414" s="2487"/>
      <c r="MFB414" s="2487"/>
      <c r="MFC414" s="2487"/>
      <c r="MFD414" s="2487"/>
      <c r="MFE414" s="2487"/>
      <c r="MFF414" s="2487"/>
      <c r="MFG414" s="2487"/>
      <c r="MFH414" s="2487"/>
      <c r="MFI414" s="2487"/>
      <c r="MFJ414" s="2487"/>
      <c r="MFK414" s="2487"/>
      <c r="MFL414" s="2487"/>
      <c r="MFM414" s="2487"/>
      <c r="MFN414" s="2487"/>
      <c r="MFO414" s="2487"/>
      <c r="MFP414" s="2487"/>
      <c r="MFQ414" s="2487"/>
      <c r="MFR414" s="2487"/>
      <c r="MFS414" s="2487"/>
      <c r="MFT414" s="2487"/>
      <c r="MFU414" s="2487"/>
      <c r="MFV414" s="2487"/>
      <c r="MFW414" s="2487"/>
      <c r="MFX414" s="2487"/>
      <c r="MFY414" s="2487"/>
      <c r="MFZ414" s="2487"/>
      <c r="MGA414" s="2487"/>
      <c r="MGB414" s="2487"/>
      <c r="MGC414" s="2487"/>
      <c r="MGD414" s="2487"/>
      <c r="MGE414" s="2487"/>
      <c r="MGF414" s="2487"/>
      <c r="MGG414" s="2487"/>
      <c r="MGH414" s="2487"/>
      <c r="MGI414" s="2487"/>
      <c r="MGJ414" s="2487"/>
      <c r="MGK414" s="2487"/>
      <c r="MGL414" s="2487"/>
      <c r="MGM414" s="2487"/>
      <c r="MGN414" s="2487"/>
      <c r="MGO414" s="2487"/>
      <c r="MGP414" s="2487"/>
      <c r="MGQ414" s="2487"/>
      <c r="MGR414" s="2487"/>
      <c r="MGS414" s="2487"/>
      <c r="MGT414" s="2487"/>
      <c r="MGU414" s="2487"/>
      <c r="MGV414" s="2487"/>
      <c r="MGW414" s="2487"/>
      <c r="MGX414" s="2487"/>
      <c r="MGY414" s="2487"/>
      <c r="MGZ414" s="2487"/>
      <c r="MHA414" s="2487"/>
      <c r="MHB414" s="2487"/>
      <c r="MHC414" s="2487"/>
      <c r="MHD414" s="2487"/>
      <c r="MHE414" s="2487"/>
      <c r="MHF414" s="2487"/>
      <c r="MHG414" s="2487"/>
      <c r="MHH414" s="2487"/>
      <c r="MHI414" s="2487"/>
      <c r="MHJ414" s="2487"/>
      <c r="MHK414" s="2487"/>
      <c r="MHL414" s="2487"/>
      <c r="MHM414" s="2487"/>
      <c r="MHN414" s="2487"/>
      <c r="MHO414" s="2487"/>
      <c r="MHP414" s="2487"/>
      <c r="MHQ414" s="2487"/>
      <c r="MHR414" s="2487"/>
      <c r="MHS414" s="2487"/>
      <c r="MHT414" s="2487"/>
      <c r="MHU414" s="2487"/>
      <c r="MHV414" s="2487"/>
      <c r="MHW414" s="2487"/>
      <c r="MHX414" s="2487"/>
      <c r="MHY414" s="2487"/>
      <c r="MHZ414" s="2487"/>
      <c r="MIA414" s="2487"/>
      <c r="MIB414" s="2487"/>
      <c r="MIC414" s="2487"/>
      <c r="MID414" s="2487"/>
      <c r="MIE414" s="2487"/>
      <c r="MIF414" s="2487"/>
      <c r="MIG414" s="2487"/>
      <c r="MIH414" s="2487"/>
      <c r="MII414" s="2487"/>
      <c r="MIJ414" s="2487"/>
      <c r="MIK414" s="2487"/>
      <c r="MIL414" s="2487"/>
      <c r="MIM414" s="2487"/>
      <c r="MIN414" s="2487"/>
      <c r="MIO414" s="2487"/>
      <c r="MIP414" s="2487"/>
      <c r="MIQ414" s="2487"/>
      <c r="MIR414" s="2487"/>
      <c r="MIS414" s="2487"/>
      <c r="MIT414" s="2487"/>
      <c r="MIU414" s="2487"/>
      <c r="MIV414" s="2487"/>
      <c r="MIW414" s="2487"/>
      <c r="MIX414" s="2487"/>
      <c r="MIY414" s="2487"/>
      <c r="MIZ414" s="2487"/>
      <c r="MJA414" s="2487"/>
      <c r="MJB414" s="2487"/>
      <c r="MJC414" s="2487"/>
      <c r="MJD414" s="2487"/>
      <c r="MJE414" s="2487"/>
      <c r="MJF414" s="2487"/>
      <c r="MJG414" s="2487"/>
      <c r="MJH414" s="2487"/>
      <c r="MJI414" s="2487"/>
      <c r="MJJ414" s="2487"/>
      <c r="MJK414" s="2487"/>
      <c r="MJL414" s="2487"/>
      <c r="MJM414" s="2487"/>
      <c r="MJN414" s="2487"/>
      <c r="MJO414" s="2487"/>
      <c r="MJP414" s="2487"/>
      <c r="MJQ414" s="2487"/>
      <c r="MJR414" s="2487"/>
      <c r="MJS414" s="2487"/>
      <c r="MJT414" s="2487"/>
      <c r="MJU414" s="2487"/>
      <c r="MJV414" s="2487"/>
      <c r="MJW414" s="2487"/>
      <c r="MJX414" s="2487"/>
      <c r="MJY414" s="2487"/>
      <c r="MJZ414" s="2487"/>
      <c r="MKA414" s="2487"/>
      <c r="MKB414" s="2487"/>
      <c r="MKC414" s="2487"/>
      <c r="MKD414" s="2487"/>
      <c r="MKE414" s="2487"/>
      <c r="MKF414" s="2487"/>
      <c r="MKG414" s="2487"/>
      <c r="MKH414" s="2487"/>
      <c r="MKI414" s="2487"/>
      <c r="MKJ414" s="2487"/>
      <c r="MKK414" s="2487"/>
      <c r="MKL414" s="2487"/>
      <c r="MKM414" s="2487"/>
      <c r="MKN414" s="2487"/>
      <c r="MKO414" s="2487"/>
      <c r="MKP414" s="2487"/>
      <c r="MKQ414" s="2487"/>
      <c r="MKR414" s="2487"/>
      <c r="MKS414" s="2487"/>
      <c r="MKT414" s="2487"/>
      <c r="MKU414" s="2487"/>
      <c r="MKV414" s="2487"/>
      <c r="MKW414" s="2487"/>
      <c r="MKX414" s="2487"/>
      <c r="MKY414" s="2487"/>
      <c r="MKZ414" s="2487"/>
      <c r="MLA414" s="2487"/>
      <c r="MLB414" s="2487"/>
      <c r="MLC414" s="2487"/>
      <c r="MLD414" s="2487"/>
      <c r="MLE414" s="2487"/>
      <c r="MLF414" s="2487"/>
      <c r="MLG414" s="2487"/>
      <c r="MLH414" s="2487"/>
      <c r="MLI414" s="2487"/>
      <c r="MLJ414" s="2487"/>
      <c r="MLK414" s="2487"/>
      <c r="MLL414" s="2487"/>
      <c r="MLM414" s="2487"/>
      <c r="MLN414" s="2487"/>
      <c r="MLO414" s="2487"/>
      <c r="MLP414" s="2487"/>
      <c r="MLQ414" s="2487"/>
      <c r="MLR414" s="2487"/>
      <c r="MLS414" s="2487"/>
      <c r="MLT414" s="2487"/>
      <c r="MLU414" s="2487"/>
      <c r="MLV414" s="2487"/>
      <c r="MLW414" s="2487"/>
      <c r="MLX414" s="2487"/>
      <c r="MLY414" s="2487"/>
      <c r="MLZ414" s="2487"/>
      <c r="MMA414" s="2487"/>
      <c r="MMB414" s="2487"/>
      <c r="MMC414" s="2487"/>
      <c r="MMD414" s="2487"/>
      <c r="MME414" s="2487"/>
      <c r="MMF414" s="2487"/>
      <c r="MMG414" s="2487"/>
      <c r="MMH414" s="2487"/>
      <c r="MMI414" s="2487"/>
      <c r="MMJ414" s="2487"/>
      <c r="MMK414" s="2487"/>
      <c r="MML414" s="2487"/>
      <c r="MMM414" s="2487"/>
      <c r="MMN414" s="2487"/>
      <c r="MMO414" s="2487"/>
      <c r="MMP414" s="2487"/>
      <c r="MMQ414" s="2487"/>
      <c r="MMR414" s="2487"/>
      <c r="MMS414" s="2487"/>
      <c r="MMT414" s="2487"/>
      <c r="MMU414" s="2487"/>
      <c r="MMV414" s="2487"/>
      <c r="MMW414" s="2487"/>
      <c r="MMX414" s="2487"/>
      <c r="MMY414" s="2487"/>
      <c r="MMZ414" s="2487"/>
      <c r="MNA414" s="2487"/>
      <c r="MNB414" s="2487"/>
      <c r="MNC414" s="2487"/>
      <c r="MND414" s="2487"/>
      <c r="MNE414" s="2487"/>
      <c r="MNF414" s="2487"/>
      <c r="MNG414" s="2487"/>
      <c r="MNH414" s="2487"/>
      <c r="MNI414" s="2487"/>
      <c r="MNJ414" s="2487"/>
      <c r="MNK414" s="2487"/>
      <c r="MNL414" s="2487"/>
      <c r="MNM414" s="2487"/>
      <c r="MNN414" s="2487"/>
      <c r="MNO414" s="2487"/>
      <c r="MNP414" s="2487"/>
      <c r="MNQ414" s="2487"/>
      <c r="MNR414" s="2487"/>
      <c r="MNS414" s="2487"/>
      <c r="MNT414" s="2487"/>
      <c r="MNU414" s="2487"/>
      <c r="MNV414" s="2487"/>
      <c r="MNW414" s="2487"/>
      <c r="MNX414" s="2487"/>
      <c r="MNY414" s="2487"/>
      <c r="MNZ414" s="2487"/>
      <c r="MOA414" s="2487"/>
      <c r="MOB414" s="2487"/>
      <c r="MOC414" s="2487"/>
      <c r="MOD414" s="2487"/>
      <c r="MOE414" s="2487"/>
      <c r="MOF414" s="2487"/>
      <c r="MOG414" s="2487"/>
      <c r="MOH414" s="2487"/>
      <c r="MOI414" s="2487"/>
      <c r="MOJ414" s="2487"/>
      <c r="MOK414" s="2487"/>
      <c r="MOL414" s="2487"/>
      <c r="MOM414" s="2487"/>
      <c r="MON414" s="2487"/>
      <c r="MOO414" s="2487"/>
      <c r="MOP414" s="2487"/>
      <c r="MOQ414" s="2487"/>
      <c r="MOR414" s="2487"/>
      <c r="MOS414" s="2487"/>
      <c r="MOT414" s="2487"/>
      <c r="MOU414" s="2487"/>
      <c r="MOV414" s="2487"/>
      <c r="MOW414" s="2487"/>
      <c r="MOX414" s="2487"/>
      <c r="MOY414" s="2487"/>
      <c r="MOZ414" s="2487"/>
      <c r="MPA414" s="2487"/>
      <c r="MPB414" s="2487"/>
      <c r="MPC414" s="2487"/>
      <c r="MPD414" s="2487"/>
      <c r="MPE414" s="2487"/>
      <c r="MPF414" s="2487"/>
      <c r="MPG414" s="2487"/>
      <c r="MPH414" s="2487"/>
      <c r="MPI414" s="2487"/>
      <c r="MPJ414" s="2487"/>
      <c r="MPK414" s="2487"/>
      <c r="MPL414" s="2487"/>
      <c r="MPM414" s="2487"/>
      <c r="MPN414" s="2487"/>
      <c r="MPO414" s="2487"/>
      <c r="MPP414" s="2487"/>
      <c r="MPQ414" s="2487"/>
      <c r="MPR414" s="2487"/>
      <c r="MPS414" s="2487"/>
      <c r="MPT414" s="2487"/>
      <c r="MPU414" s="2487"/>
      <c r="MPV414" s="2487"/>
      <c r="MPW414" s="2487"/>
      <c r="MPX414" s="2487"/>
      <c r="MPY414" s="2487"/>
      <c r="MPZ414" s="2487"/>
      <c r="MQA414" s="2487"/>
      <c r="MQB414" s="2487"/>
      <c r="MQC414" s="2487"/>
      <c r="MQD414" s="2487"/>
      <c r="MQE414" s="2487"/>
      <c r="MQF414" s="2487"/>
      <c r="MQG414" s="2487"/>
      <c r="MQH414" s="2487"/>
      <c r="MQI414" s="2487"/>
      <c r="MQJ414" s="2487"/>
      <c r="MQK414" s="2487"/>
      <c r="MQL414" s="2487"/>
      <c r="MQM414" s="2487"/>
      <c r="MQN414" s="2487"/>
      <c r="MQO414" s="2487"/>
      <c r="MQP414" s="2487"/>
      <c r="MQQ414" s="2487"/>
      <c r="MQR414" s="2487"/>
      <c r="MQS414" s="2487"/>
      <c r="MQT414" s="2487"/>
      <c r="MQU414" s="2487"/>
      <c r="MQV414" s="2487"/>
      <c r="MQW414" s="2487"/>
      <c r="MQX414" s="2487"/>
      <c r="MQY414" s="2487"/>
      <c r="MQZ414" s="2487"/>
      <c r="MRA414" s="2487"/>
      <c r="MRB414" s="2487"/>
      <c r="MRC414" s="2487"/>
      <c r="MRD414" s="2487"/>
      <c r="MRE414" s="2487"/>
      <c r="MRF414" s="2487"/>
      <c r="MRG414" s="2487"/>
      <c r="MRH414" s="2487"/>
      <c r="MRI414" s="2487"/>
      <c r="MRJ414" s="2487"/>
      <c r="MRK414" s="2487"/>
      <c r="MRL414" s="2487"/>
      <c r="MRM414" s="2487"/>
      <c r="MRN414" s="2487"/>
      <c r="MRO414" s="2487"/>
      <c r="MRP414" s="2487"/>
      <c r="MRQ414" s="2487"/>
      <c r="MRR414" s="2487"/>
      <c r="MRS414" s="2487"/>
      <c r="MRT414" s="2487"/>
      <c r="MRU414" s="2487"/>
      <c r="MRV414" s="2487"/>
      <c r="MRW414" s="2487"/>
      <c r="MRX414" s="2487"/>
      <c r="MRY414" s="2487"/>
      <c r="MRZ414" s="2487"/>
      <c r="MSA414" s="2487"/>
      <c r="MSB414" s="2487"/>
      <c r="MSC414" s="2487"/>
      <c r="MSD414" s="2487"/>
      <c r="MSE414" s="2487"/>
      <c r="MSF414" s="2487"/>
      <c r="MSG414" s="2487"/>
      <c r="MSH414" s="2487"/>
      <c r="MSI414" s="2487"/>
      <c r="MSJ414" s="2487"/>
      <c r="MSK414" s="2487"/>
      <c r="MSL414" s="2487"/>
      <c r="MSM414" s="2487"/>
      <c r="MSN414" s="2487"/>
      <c r="MSO414" s="2487"/>
      <c r="MSP414" s="2487"/>
      <c r="MSQ414" s="2487"/>
      <c r="MSR414" s="2487"/>
      <c r="MSS414" s="2487"/>
      <c r="MST414" s="2487"/>
      <c r="MSU414" s="2487"/>
      <c r="MSV414" s="2487"/>
      <c r="MSW414" s="2487"/>
      <c r="MSX414" s="2487"/>
      <c r="MSY414" s="2487"/>
      <c r="MSZ414" s="2487"/>
      <c r="MTA414" s="2487"/>
      <c r="MTB414" s="2487"/>
      <c r="MTC414" s="2487"/>
      <c r="MTD414" s="2487"/>
      <c r="MTE414" s="2487"/>
      <c r="MTF414" s="2487"/>
      <c r="MTG414" s="2487"/>
      <c r="MTH414" s="2487"/>
      <c r="MTI414" s="2487"/>
      <c r="MTJ414" s="2487"/>
      <c r="MTK414" s="2487"/>
      <c r="MTL414" s="2487"/>
      <c r="MTM414" s="2487"/>
      <c r="MTN414" s="2487"/>
      <c r="MTO414" s="2487"/>
      <c r="MTP414" s="2487"/>
      <c r="MTQ414" s="2487"/>
      <c r="MTR414" s="2487"/>
      <c r="MTS414" s="2487"/>
      <c r="MTT414" s="2487"/>
      <c r="MTU414" s="2487"/>
      <c r="MTV414" s="2487"/>
      <c r="MTW414" s="2487"/>
      <c r="MTX414" s="2487"/>
      <c r="MTY414" s="2487"/>
      <c r="MTZ414" s="2487"/>
      <c r="MUA414" s="2487"/>
      <c r="MUB414" s="2487"/>
      <c r="MUC414" s="2487"/>
      <c r="MUD414" s="2487"/>
      <c r="MUE414" s="2487"/>
      <c r="MUF414" s="2487"/>
      <c r="MUG414" s="2487"/>
      <c r="MUH414" s="2487"/>
      <c r="MUI414" s="2487"/>
      <c r="MUJ414" s="2487"/>
      <c r="MUK414" s="2487"/>
      <c r="MUL414" s="2487"/>
      <c r="MUM414" s="2487"/>
      <c r="MUN414" s="2487"/>
      <c r="MUO414" s="2487"/>
      <c r="MUP414" s="2487"/>
      <c r="MUQ414" s="2487"/>
      <c r="MUR414" s="2487"/>
      <c r="MUS414" s="2487"/>
      <c r="MUT414" s="2487"/>
      <c r="MUU414" s="2487"/>
      <c r="MUV414" s="2487"/>
      <c r="MUW414" s="2487"/>
      <c r="MUX414" s="2487"/>
      <c r="MUY414" s="2487"/>
      <c r="MUZ414" s="2487"/>
      <c r="MVA414" s="2487"/>
      <c r="MVB414" s="2487"/>
      <c r="MVC414" s="2487"/>
      <c r="MVD414" s="2487"/>
      <c r="MVE414" s="2487"/>
      <c r="MVF414" s="2487"/>
      <c r="MVG414" s="2487"/>
      <c r="MVH414" s="2487"/>
      <c r="MVI414" s="2487"/>
      <c r="MVJ414" s="2487"/>
      <c r="MVK414" s="2487"/>
      <c r="MVL414" s="2487"/>
      <c r="MVM414" s="2487"/>
      <c r="MVN414" s="2487"/>
      <c r="MVO414" s="2487"/>
      <c r="MVP414" s="2487"/>
      <c r="MVQ414" s="2487"/>
      <c r="MVR414" s="2487"/>
      <c r="MVS414" s="2487"/>
      <c r="MVT414" s="2487"/>
      <c r="MVU414" s="2487"/>
      <c r="MVV414" s="2487"/>
      <c r="MVW414" s="2487"/>
      <c r="MVX414" s="2487"/>
      <c r="MVY414" s="2487"/>
      <c r="MVZ414" s="2487"/>
      <c r="MWA414" s="2487"/>
      <c r="MWB414" s="2487"/>
      <c r="MWC414" s="2487"/>
      <c r="MWD414" s="2487"/>
      <c r="MWE414" s="2487"/>
      <c r="MWF414" s="2487"/>
      <c r="MWG414" s="2487"/>
      <c r="MWH414" s="2487"/>
      <c r="MWI414" s="2487"/>
      <c r="MWJ414" s="2487"/>
      <c r="MWK414" s="2487"/>
      <c r="MWL414" s="2487"/>
      <c r="MWM414" s="2487"/>
      <c r="MWN414" s="2487"/>
      <c r="MWO414" s="2487"/>
      <c r="MWP414" s="2487"/>
      <c r="MWQ414" s="2487"/>
      <c r="MWR414" s="2487"/>
      <c r="MWS414" s="2487"/>
      <c r="MWT414" s="2487"/>
      <c r="MWU414" s="2487"/>
      <c r="MWV414" s="2487"/>
      <c r="MWW414" s="2487"/>
      <c r="MWX414" s="2487"/>
      <c r="MWY414" s="2487"/>
      <c r="MWZ414" s="2487"/>
      <c r="MXA414" s="2487"/>
      <c r="MXB414" s="2487"/>
      <c r="MXC414" s="2487"/>
      <c r="MXD414" s="2487"/>
      <c r="MXE414" s="2487"/>
      <c r="MXF414" s="2487"/>
      <c r="MXG414" s="2487"/>
      <c r="MXH414" s="2487"/>
      <c r="MXI414" s="2487"/>
      <c r="MXJ414" s="2487"/>
      <c r="MXK414" s="2487"/>
      <c r="MXL414" s="2487"/>
      <c r="MXM414" s="2487"/>
      <c r="MXN414" s="2487"/>
      <c r="MXO414" s="2487"/>
      <c r="MXP414" s="2487"/>
      <c r="MXQ414" s="2487"/>
      <c r="MXR414" s="2487"/>
      <c r="MXS414" s="2487"/>
      <c r="MXT414" s="2487"/>
      <c r="MXU414" s="2487"/>
      <c r="MXV414" s="2487"/>
      <c r="MXW414" s="2487"/>
      <c r="MXX414" s="2487"/>
      <c r="MXY414" s="2487"/>
      <c r="MXZ414" s="2487"/>
      <c r="MYA414" s="2487"/>
      <c r="MYB414" s="2487"/>
      <c r="MYC414" s="2487"/>
      <c r="MYD414" s="2487"/>
      <c r="MYE414" s="2487"/>
      <c r="MYF414" s="2487"/>
      <c r="MYG414" s="2487"/>
      <c r="MYH414" s="2487"/>
      <c r="MYI414" s="2487"/>
      <c r="MYJ414" s="2487"/>
      <c r="MYK414" s="2487"/>
      <c r="MYL414" s="2487"/>
      <c r="MYM414" s="2487"/>
      <c r="MYN414" s="2487"/>
      <c r="MYO414" s="2487"/>
      <c r="MYP414" s="2487"/>
      <c r="MYQ414" s="2487"/>
      <c r="MYR414" s="2487"/>
      <c r="MYS414" s="2487"/>
      <c r="MYT414" s="2487"/>
      <c r="MYU414" s="2487"/>
      <c r="MYV414" s="2487"/>
      <c r="MYW414" s="2487"/>
      <c r="MYX414" s="2487"/>
      <c r="MYY414" s="2487"/>
      <c r="MYZ414" s="2487"/>
      <c r="MZA414" s="2487"/>
      <c r="MZB414" s="2487"/>
      <c r="MZC414" s="2487"/>
      <c r="MZD414" s="2487"/>
      <c r="MZE414" s="2487"/>
      <c r="MZF414" s="2487"/>
      <c r="MZG414" s="2487"/>
      <c r="MZH414" s="2487"/>
      <c r="MZI414" s="2487"/>
      <c r="MZJ414" s="2487"/>
      <c r="MZK414" s="2487"/>
      <c r="MZL414" s="2487"/>
      <c r="MZM414" s="2487"/>
      <c r="MZN414" s="2487"/>
      <c r="MZO414" s="2487"/>
      <c r="MZP414" s="2487"/>
      <c r="MZQ414" s="2487"/>
      <c r="MZR414" s="2487"/>
      <c r="MZS414" s="2487"/>
      <c r="MZT414" s="2487"/>
      <c r="MZU414" s="2487"/>
      <c r="MZV414" s="2487"/>
      <c r="MZW414" s="2487"/>
      <c r="MZX414" s="2487"/>
      <c r="MZY414" s="2487"/>
      <c r="MZZ414" s="2487"/>
      <c r="NAA414" s="2487"/>
      <c r="NAB414" s="2487"/>
      <c r="NAC414" s="2487"/>
      <c r="NAD414" s="2487"/>
      <c r="NAE414" s="2487"/>
      <c r="NAF414" s="2487"/>
      <c r="NAG414" s="2487"/>
      <c r="NAH414" s="2487"/>
      <c r="NAI414" s="2487"/>
      <c r="NAJ414" s="2487"/>
      <c r="NAK414" s="2487"/>
      <c r="NAL414" s="2487"/>
      <c r="NAM414" s="2487"/>
      <c r="NAN414" s="2487"/>
      <c r="NAO414" s="2487"/>
      <c r="NAP414" s="2487"/>
      <c r="NAQ414" s="2487"/>
      <c r="NAR414" s="2487"/>
      <c r="NAS414" s="2487"/>
      <c r="NAT414" s="2487"/>
      <c r="NAU414" s="2487"/>
      <c r="NAV414" s="2487"/>
      <c r="NAW414" s="2487"/>
      <c r="NAX414" s="2487"/>
      <c r="NAY414" s="2487"/>
      <c r="NAZ414" s="2487"/>
      <c r="NBA414" s="2487"/>
      <c r="NBB414" s="2487"/>
      <c r="NBC414" s="2487"/>
      <c r="NBD414" s="2487"/>
      <c r="NBE414" s="2487"/>
      <c r="NBF414" s="2487"/>
      <c r="NBG414" s="2487"/>
      <c r="NBH414" s="2487"/>
      <c r="NBI414" s="2487"/>
      <c r="NBJ414" s="2487"/>
      <c r="NBK414" s="2487"/>
      <c r="NBL414" s="2487"/>
      <c r="NBM414" s="2487"/>
      <c r="NBN414" s="2487"/>
      <c r="NBO414" s="2487"/>
      <c r="NBP414" s="2487"/>
      <c r="NBQ414" s="2487"/>
      <c r="NBR414" s="2487"/>
      <c r="NBS414" s="2487"/>
      <c r="NBT414" s="2487"/>
      <c r="NBU414" s="2487"/>
      <c r="NBV414" s="2487"/>
      <c r="NBW414" s="2487"/>
      <c r="NBX414" s="2487"/>
      <c r="NBY414" s="2487"/>
      <c r="NBZ414" s="2487"/>
      <c r="NCA414" s="2487"/>
      <c r="NCB414" s="2487"/>
      <c r="NCC414" s="2487"/>
      <c r="NCD414" s="2487"/>
      <c r="NCE414" s="2487"/>
      <c r="NCF414" s="2487"/>
      <c r="NCG414" s="2487"/>
      <c r="NCH414" s="2487"/>
      <c r="NCI414" s="2487"/>
      <c r="NCJ414" s="2487"/>
      <c r="NCK414" s="2487"/>
      <c r="NCL414" s="2487"/>
      <c r="NCM414" s="2487"/>
      <c r="NCN414" s="2487"/>
      <c r="NCO414" s="2487"/>
      <c r="NCP414" s="2487"/>
      <c r="NCQ414" s="2487"/>
      <c r="NCR414" s="2487"/>
      <c r="NCS414" s="2487"/>
      <c r="NCT414" s="2487"/>
      <c r="NCU414" s="2487"/>
      <c r="NCV414" s="2487"/>
      <c r="NCW414" s="2487"/>
      <c r="NCX414" s="2487"/>
      <c r="NCY414" s="2487"/>
      <c r="NCZ414" s="2487"/>
      <c r="NDA414" s="2487"/>
      <c r="NDB414" s="2487"/>
      <c r="NDC414" s="2487"/>
      <c r="NDD414" s="2487"/>
      <c r="NDE414" s="2487"/>
      <c r="NDF414" s="2487"/>
      <c r="NDG414" s="2487"/>
      <c r="NDH414" s="2487"/>
      <c r="NDI414" s="2487"/>
      <c r="NDJ414" s="2487"/>
      <c r="NDK414" s="2487"/>
      <c r="NDL414" s="2487"/>
      <c r="NDM414" s="2487"/>
      <c r="NDN414" s="2487"/>
      <c r="NDO414" s="2487"/>
      <c r="NDP414" s="2487"/>
      <c r="NDQ414" s="2487"/>
      <c r="NDR414" s="2487"/>
      <c r="NDS414" s="2487"/>
      <c r="NDT414" s="2487"/>
      <c r="NDU414" s="2487"/>
      <c r="NDV414" s="2487"/>
      <c r="NDW414" s="2487"/>
      <c r="NDX414" s="2487"/>
      <c r="NDY414" s="2487"/>
      <c r="NDZ414" s="2487"/>
      <c r="NEA414" s="2487"/>
      <c r="NEB414" s="2487"/>
      <c r="NEC414" s="2487"/>
      <c r="NED414" s="2487"/>
      <c r="NEE414" s="2487"/>
      <c r="NEF414" s="2487"/>
      <c r="NEG414" s="2487"/>
      <c r="NEH414" s="2487"/>
      <c r="NEI414" s="2487"/>
      <c r="NEJ414" s="2487"/>
      <c r="NEK414" s="2487"/>
      <c r="NEL414" s="2487"/>
      <c r="NEM414" s="2487"/>
      <c r="NEN414" s="2487"/>
      <c r="NEO414" s="2487"/>
      <c r="NEP414" s="2487"/>
      <c r="NEQ414" s="2487"/>
      <c r="NER414" s="2487"/>
      <c r="NES414" s="2487"/>
      <c r="NET414" s="2487"/>
      <c r="NEU414" s="2487"/>
      <c r="NEV414" s="2487"/>
      <c r="NEW414" s="2487"/>
      <c r="NEX414" s="2487"/>
      <c r="NEY414" s="2487"/>
      <c r="NEZ414" s="2487"/>
      <c r="NFA414" s="2487"/>
      <c r="NFB414" s="2487"/>
      <c r="NFC414" s="2487"/>
      <c r="NFD414" s="2487"/>
      <c r="NFE414" s="2487"/>
      <c r="NFF414" s="2487"/>
      <c r="NFG414" s="2487"/>
      <c r="NFH414" s="2487"/>
      <c r="NFI414" s="2487"/>
      <c r="NFJ414" s="2487"/>
      <c r="NFK414" s="2487"/>
      <c r="NFL414" s="2487"/>
      <c r="NFM414" s="2487"/>
      <c r="NFN414" s="2487"/>
      <c r="NFO414" s="2487"/>
      <c r="NFP414" s="2487"/>
      <c r="NFQ414" s="2487"/>
      <c r="NFR414" s="2487"/>
      <c r="NFS414" s="2487"/>
      <c r="NFT414" s="2487"/>
      <c r="NFU414" s="2487"/>
      <c r="NFV414" s="2487"/>
      <c r="NFW414" s="2487"/>
      <c r="NFX414" s="2487"/>
      <c r="NFY414" s="2487"/>
      <c r="NFZ414" s="2487"/>
      <c r="NGA414" s="2487"/>
      <c r="NGB414" s="2487"/>
      <c r="NGC414" s="2487"/>
      <c r="NGD414" s="2487"/>
      <c r="NGE414" s="2487"/>
      <c r="NGF414" s="2487"/>
      <c r="NGG414" s="2487"/>
      <c r="NGH414" s="2487"/>
      <c r="NGI414" s="2487"/>
      <c r="NGJ414" s="2487"/>
      <c r="NGK414" s="2487"/>
      <c r="NGL414" s="2487"/>
      <c r="NGM414" s="2487"/>
      <c r="NGN414" s="2487"/>
      <c r="NGO414" s="2487"/>
      <c r="NGP414" s="2487"/>
      <c r="NGQ414" s="2487"/>
      <c r="NGR414" s="2487"/>
      <c r="NGS414" s="2487"/>
      <c r="NGT414" s="2487"/>
      <c r="NGU414" s="2487"/>
      <c r="NGV414" s="2487"/>
      <c r="NGW414" s="2487"/>
      <c r="NGX414" s="2487"/>
      <c r="NGY414" s="2487"/>
      <c r="NGZ414" s="2487"/>
      <c r="NHA414" s="2487"/>
      <c r="NHB414" s="2487"/>
      <c r="NHC414" s="2487"/>
      <c r="NHD414" s="2487"/>
      <c r="NHE414" s="2487"/>
      <c r="NHF414" s="2487"/>
      <c r="NHG414" s="2487"/>
      <c r="NHH414" s="2487"/>
      <c r="NHI414" s="2487"/>
      <c r="NHJ414" s="2487"/>
      <c r="NHK414" s="2487"/>
      <c r="NHL414" s="2487"/>
      <c r="NHM414" s="2487"/>
      <c r="NHN414" s="2487"/>
      <c r="NHO414" s="2487"/>
      <c r="NHP414" s="2487"/>
      <c r="NHQ414" s="2487"/>
      <c r="NHR414" s="2487"/>
      <c r="NHS414" s="2487"/>
      <c r="NHT414" s="2487"/>
      <c r="NHU414" s="2487"/>
      <c r="NHV414" s="2487"/>
      <c r="NHW414" s="2487"/>
      <c r="NHX414" s="2487"/>
      <c r="NHY414" s="2487"/>
      <c r="NHZ414" s="2487"/>
      <c r="NIA414" s="2487"/>
      <c r="NIB414" s="2487"/>
      <c r="NIC414" s="2487"/>
      <c r="NID414" s="2487"/>
      <c r="NIE414" s="2487"/>
      <c r="NIF414" s="2487"/>
      <c r="NIG414" s="2487"/>
      <c r="NIH414" s="2487"/>
      <c r="NII414" s="2487"/>
      <c r="NIJ414" s="2487"/>
      <c r="NIK414" s="2487"/>
      <c r="NIL414" s="2487"/>
      <c r="NIM414" s="2487"/>
      <c r="NIN414" s="2487"/>
      <c r="NIO414" s="2487"/>
      <c r="NIP414" s="2487"/>
      <c r="NIQ414" s="2487"/>
      <c r="NIR414" s="2487"/>
      <c r="NIS414" s="2487"/>
      <c r="NIT414" s="2487"/>
      <c r="NIU414" s="2487"/>
      <c r="NIV414" s="2487"/>
      <c r="NIW414" s="2487"/>
      <c r="NIX414" s="2487"/>
      <c r="NIY414" s="2487"/>
      <c r="NIZ414" s="2487"/>
      <c r="NJA414" s="2487"/>
      <c r="NJB414" s="2487"/>
      <c r="NJC414" s="2487"/>
      <c r="NJD414" s="2487"/>
      <c r="NJE414" s="2487"/>
      <c r="NJF414" s="2487"/>
      <c r="NJG414" s="2487"/>
      <c r="NJH414" s="2487"/>
      <c r="NJI414" s="2487"/>
      <c r="NJJ414" s="2487"/>
      <c r="NJK414" s="2487"/>
      <c r="NJL414" s="2487"/>
      <c r="NJM414" s="2487"/>
      <c r="NJN414" s="2487"/>
      <c r="NJO414" s="2487"/>
      <c r="NJP414" s="2487"/>
      <c r="NJQ414" s="2487"/>
      <c r="NJR414" s="2487"/>
      <c r="NJS414" s="2487"/>
      <c r="NJT414" s="2487"/>
      <c r="NJU414" s="2487"/>
      <c r="NJV414" s="2487"/>
      <c r="NJW414" s="2487"/>
      <c r="NJX414" s="2487"/>
      <c r="NJY414" s="2487"/>
      <c r="NJZ414" s="2487"/>
      <c r="NKA414" s="2487"/>
      <c r="NKB414" s="2487"/>
      <c r="NKC414" s="2487"/>
      <c r="NKD414" s="2487"/>
      <c r="NKE414" s="2487"/>
      <c r="NKF414" s="2487"/>
      <c r="NKG414" s="2487"/>
      <c r="NKH414" s="2487"/>
      <c r="NKI414" s="2487"/>
      <c r="NKJ414" s="2487"/>
      <c r="NKK414" s="2487"/>
      <c r="NKL414" s="2487"/>
      <c r="NKM414" s="2487"/>
      <c r="NKN414" s="2487"/>
      <c r="NKO414" s="2487"/>
      <c r="NKP414" s="2487"/>
      <c r="NKQ414" s="2487"/>
      <c r="NKR414" s="2487"/>
      <c r="NKS414" s="2487"/>
      <c r="NKT414" s="2487"/>
      <c r="NKU414" s="2487"/>
      <c r="NKV414" s="2487"/>
      <c r="NKW414" s="2487"/>
      <c r="NKX414" s="2487"/>
      <c r="NKY414" s="2487"/>
      <c r="NKZ414" s="2487"/>
      <c r="NLA414" s="2487"/>
      <c r="NLB414" s="2487"/>
      <c r="NLC414" s="2487"/>
      <c r="NLD414" s="2487"/>
      <c r="NLE414" s="2487"/>
      <c r="NLF414" s="2487"/>
      <c r="NLG414" s="2487"/>
      <c r="NLH414" s="2487"/>
      <c r="NLI414" s="2487"/>
      <c r="NLJ414" s="2487"/>
      <c r="NLK414" s="2487"/>
      <c r="NLL414" s="2487"/>
      <c r="NLM414" s="2487"/>
      <c r="NLN414" s="2487"/>
      <c r="NLO414" s="2487"/>
      <c r="NLP414" s="2487"/>
      <c r="NLQ414" s="2487"/>
      <c r="NLR414" s="2487"/>
      <c r="NLS414" s="2487"/>
      <c r="NLT414" s="2487"/>
      <c r="NLU414" s="2487"/>
      <c r="NLV414" s="2487"/>
      <c r="NLW414" s="2487"/>
      <c r="NLX414" s="2487"/>
      <c r="NLY414" s="2487"/>
      <c r="NLZ414" s="2487"/>
      <c r="NMA414" s="2487"/>
      <c r="NMB414" s="2487"/>
      <c r="NMC414" s="2487"/>
      <c r="NMD414" s="2487"/>
      <c r="NME414" s="2487"/>
      <c r="NMF414" s="2487"/>
      <c r="NMG414" s="2487"/>
      <c r="NMH414" s="2487"/>
      <c r="NMI414" s="2487"/>
      <c r="NMJ414" s="2487"/>
      <c r="NMK414" s="2487"/>
      <c r="NML414" s="2487"/>
      <c r="NMM414" s="2487"/>
      <c r="NMN414" s="2487"/>
      <c r="NMO414" s="2487"/>
      <c r="NMP414" s="2487"/>
      <c r="NMQ414" s="2487"/>
      <c r="NMR414" s="2487"/>
      <c r="NMS414" s="2487"/>
      <c r="NMT414" s="2487"/>
      <c r="NMU414" s="2487"/>
      <c r="NMV414" s="2487"/>
      <c r="NMW414" s="2487"/>
      <c r="NMX414" s="2487"/>
      <c r="NMY414" s="2487"/>
      <c r="NMZ414" s="2487"/>
      <c r="NNA414" s="2487"/>
      <c r="NNB414" s="2487"/>
      <c r="NNC414" s="2487"/>
      <c r="NND414" s="2487"/>
      <c r="NNE414" s="2487"/>
      <c r="NNF414" s="2487"/>
      <c r="NNG414" s="2487"/>
      <c r="NNH414" s="2487"/>
      <c r="NNI414" s="2487"/>
      <c r="NNJ414" s="2487"/>
      <c r="NNK414" s="2487"/>
      <c r="NNL414" s="2487"/>
      <c r="NNM414" s="2487"/>
      <c r="NNN414" s="2487"/>
      <c r="NNO414" s="2487"/>
      <c r="NNP414" s="2487"/>
      <c r="NNQ414" s="2487"/>
      <c r="NNR414" s="2487"/>
      <c r="NNS414" s="2487"/>
      <c r="NNT414" s="2487"/>
      <c r="NNU414" s="2487"/>
      <c r="NNV414" s="2487"/>
      <c r="NNW414" s="2487"/>
      <c r="NNX414" s="2487"/>
      <c r="NNY414" s="2487"/>
      <c r="NNZ414" s="2487"/>
      <c r="NOA414" s="2487"/>
      <c r="NOB414" s="2487"/>
      <c r="NOC414" s="2487"/>
      <c r="NOD414" s="2487"/>
      <c r="NOE414" s="2487"/>
      <c r="NOF414" s="2487"/>
      <c r="NOG414" s="2487"/>
      <c r="NOH414" s="2487"/>
      <c r="NOI414" s="2487"/>
      <c r="NOJ414" s="2487"/>
      <c r="NOK414" s="2487"/>
      <c r="NOL414" s="2487"/>
      <c r="NOM414" s="2487"/>
      <c r="NON414" s="2487"/>
      <c r="NOO414" s="2487"/>
      <c r="NOP414" s="2487"/>
      <c r="NOQ414" s="2487"/>
      <c r="NOR414" s="2487"/>
      <c r="NOS414" s="2487"/>
      <c r="NOT414" s="2487"/>
      <c r="NOU414" s="2487"/>
      <c r="NOV414" s="2487"/>
      <c r="NOW414" s="2487"/>
      <c r="NOX414" s="2487"/>
      <c r="NOY414" s="2487"/>
      <c r="NOZ414" s="2487"/>
      <c r="NPA414" s="2487"/>
      <c r="NPB414" s="2487"/>
      <c r="NPC414" s="2487"/>
      <c r="NPD414" s="2487"/>
      <c r="NPE414" s="2487"/>
      <c r="NPF414" s="2487"/>
      <c r="NPG414" s="2487"/>
      <c r="NPH414" s="2487"/>
      <c r="NPI414" s="2487"/>
      <c r="NPJ414" s="2487"/>
      <c r="NPK414" s="2487"/>
      <c r="NPL414" s="2487"/>
      <c r="NPM414" s="2487"/>
      <c r="NPN414" s="2487"/>
      <c r="NPO414" s="2487"/>
      <c r="NPP414" s="2487"/>
      <c r="NPQ414" s="2487"/>
      <c r="NPR414" s="2487"/>
      <c r="NPS414" s="2487"/>
      <c r="NPT414" s="2487"/>
      <c r="NPU414" s="2487"/>
      <c r="NPV414" s="2487"/>
      <c r="NPW414" s="2487"/>
      <c r="NPX414" s="2487"/>
      <c r="NPY414" s="2487"/>
      <c r="NPZ414" s="2487"/>
      <c r="NQA414" s="2487"/>
      <c r="NQB414" s="2487"/>
      <c r="NQC414" s="2487"/>
      <c r="NQD414" s="2487"/>
      <c r="NQE414" s="2487"/>
      <c r="NQF414" s="2487"/>
      <c r="NQG414" s="2487"/>
      <c r="NQH414" s="2487"/>
      <c r="NQI414" s="2487"/>
      <c r="NQJ414" s="2487"/>
      <c r="NQK414" s="2487"/>
      <c r="NQL414" s="2487"/>
      <c r="NQM414" s="2487"/>
      <c r="NQN414" s="2487"/>
      <c r="NQO414" s="2487"/>
      <c r="NQP414" s="2487"/>
      <c r="NQQ414" s="2487"/>
      <c r="NQR414" s="2487"/>
      <c r="NQS414" s="2487"/>
      <c r="NQT414" s="2487"/>
      <c r="NQU414" s="2487"/>
      <c r="NQV414" s="2487"/>
      <c r="NQW414" s="2487"/>
      <c r="NQX414" s="2487"/>
      <c r="NQY414" s="2487"/>
      <c r="NQZ414" s="2487"/>
      <c r="NRA414" s="2487"/>
      <c r="NRB414" s="2487"/>
      <c r="NRC414" s="2487"/>
      <c r="NRD414" s="2487"/>
      <c r="NRE414" s="2487"/>
      <c r="NRF414" s="2487"/>
      <c r="NRG414" s="2487"/>
      <c r="NRH414" s="2487"/>
      <c r="NRI414" s="2487"/>
      <c r="NRJ414" s="2487"/>
      <c r="NRK414" s="2487"/>
      <c r="NRL414" s="2487"/>
      <c r="NRM414" s="2487"/>
      <c r="NRN414" s="2487"/>
      <c r="NRO414" s="2487"/>
      <c r="NRP414" s="2487"/>
      <c r="NRQ414" s="2487"/>
      <c r="NRR414" s="2487"/>
      <c r="NRS414" s="2487"/>
      <c r="NRT414" s="2487"/>
      <c r="NRU414" s="2487"/>
      <c r="NRV414" s="2487"/>
      <c r="NRW414" s="2487"/>
      <c r="NRX414" s="2487"/>
      <c r="NRY414" s="2487"/>
      <c r="NRZ414" s="2487"/>
      <c r="NSA414" s="2487"/>
      <c r="NSB414" s="2487"/>
      <c r="NSC414" s="2487"/>
      <c r="NSD414" s="2487"/>
      <c r="NSE414" s="2487"/>
      <c r="NSF414" s="2487"/>
      <c r="NSG414" s="2487"/>
      <c r="NSH414" s="2487"/>
      <c r="NSI414" s="2487"/>
      <c r="NSJ414" s="2487"/>
      <c r="NSK414" s="2487"/>
      <c r="NSL414" s="2487"/>
      <c r="NSM414" s="2487"/>
      <c r="NSN414" s="2487"/>
      <c r="NSO414" s="2487"/>
      <c r="NSP414" s="2487"/>
      <c r="NSQ414" s="2487"/>
      <c r="NSR414" s="2487"/>
      <c r="NSS414" s="2487"/>
      <c r="NST414" s="2487"/>
      <c r="NSU414" s="2487"/>
      <c r="NSV414" s="2487"/>
      <c r="NSW414" s="2487"/>
      <c r="NSX414" s="2487"/>
      <c r="NSY414" s="2487"/>
      <c r="NSZ414" s="2487"/>
      <c r="NTA414" s="2487"/>
      <c r="NTB414" s="2487"/>
      <c r="NTC414" s="2487"/>
      <c r="NTD414" s="2487"/>
      <c r="NTE414" s="2487"/>
      <c r="NTF414" s="2487"/>
      <c r="NTG414" s="2487"/>
      <c r="NTH414" s="2487"/>
      <c r="NTI414" s="2487"/>
      <c r="NTJ414" s="2487"/>
      <c r="NTK414" s="2487"/>
      <c r="NTL414" s="2487"/>
      <c r="NTM414" s="2487"/>
      <c r="NTN414" s="2487"/>
      <c r="NTO414" s="2487"/>
      <c r="NTP414" s="2487"/>
      <c r="NTQ414" s="2487"/>
      <c r="NTR414" s="2487"/>
      <c r="NTS414" s="2487"/>
      <c r="NTT414" s="2487"/>
      <c r="NTU414" s="2487"/>
      <c r="NTV414" s="2487"/>
      <c r="NTW414" s="2487"/>
      <c r="NTX414" s="2487"/>
      <c r="NTY414" s="2487"/>
      <c r="NTZ414" s="2487"/>
      <c r="NUA414" s="2487"/>
      <c r="NUB414" s="2487"/>
      <c r="NUC414" s="2487"/>
      <c r="NUD414" s="2487"/>
      <c r="NUE414" s="2487"/>
      <c r="NUF414" s="2487"/>
      <c r="NUG414" s="2487"/>
      <c r="NUH414" s="2487"/>
      <c r="NUI414" s="2487"/>
      <c r="NUJ414" s="2487"/>
      <c r="NUK414" s="2487"/>
      <c r="NUL414" s="2487"/>
      <c r="NUM414" s="2487"/>
      <c r="NUN414" s="2487"/>
      <c r="NUO414" s="2487"/>
      <c r="NUP414" s="2487"/>
      <c r="NUQ414" s="2487"/>
      <c r="NUR414" s="2487"/>
      <c r="NUS414" s="2487"/>
      <c r="NUT414" s="2487"/>
      <c r="NUU414" s="2487"/>
      <c r="NUV414" s="2487"/>
      <c r="NUW414" s="2487"/>
      <c r="NUX414" s="2487"/>
      <c r="NUY414" s="2487"/>
      <c r="NUZ414" s="2487"/>
      <c r="NVA414" s="2487"/>
      <c r="NVB414" s="2487"/>
      <c r="NVC414" s="2487"/>
      <c r="NVD414" s="2487"/>
      <c r="NVE414" s="2487"/>
      <c r="NVF414" s="2487"/>
      <c r="NVG414" s="2487"/>
      <c r="NVH414" s="2487"/>
      <c r="NVI414" s="2487"/>
      <c r="NVJ414" s="2487"/>
      <c r="NVK414" s="2487"/>
      <c r="NVL414" s="2487"/>
      <c r="NVM414" s="2487"/>
      <c r="NVN414" s="2487"/>
      <c r="NVO414" s="2487"/>
      <c r="NVP414" s="2487"/>
      <c r="NVQ414" s="2487"/>
      <c r="NVR414" s="2487"/>
      <c r="NVS414" s="2487"/>
      <c r="NVT414" s="2487"/>
      <c r="NVU414" s="2487"/>
      <c r="NVV414" s="2487"/>
      <c r="NVW414" s="2487"/>
      <c r="NVX414" s="2487"/>
      <c r="NVY414" s="2487"/>
      <c r="NVZ414" s="2487"/>
      <c r="NWA414" s="2487"/>
      <c r="NWB414" s="2487"/>
      <c r="NWC414" s="2487"/>
      <c r="NWD414" s="2487"/>
      <c r="NWE414" s="2487"/>
      <c r="NWF414" s="2487"/>
      <c r="NWG414" s="2487"/>
      <c r="NWH414" s="2487"/>
      <c r="NWI414" s="2487"/>
      <c r="NWJ414" s="2487"/>
      <c r="NWK414" s="2487"/>
      <c r="NWL414" s="2487"/>
      <c r="NWM414" s="2487"/>
      <c r="NWN414" s="2487"/>
      <c r="NWO414" s="2487"/>
      <c r="NWP414" s="2487"/>
      <c r="NWQ414" s="2487"/>
      <c r="NWR414" s="2487"/>
      <c r="NWS414" s="2487"/>
      <c r="NWT414" s="2487"/>
      <c r="NWU414" s="2487"/>
      <c r="NWV414" s="2487"/>
      <c r="NWW414" s="2487"/>
      <c r="NWX414" s="2487"/>
      <c r="NWY414" s="2487"/>
      <c r="NWZ414" s="2487"/>
      <c r="NXA414" s="2487"/>
      <c r="NXB414" s="2487"/>
      <c r="NXC414" s="2487"/>
      <c r="NXD414" s="2487"/>
      <c r="NXE414" s="2487"/>
      <c r="NXF414" s="2487"/>
      <c r="NXG414" s="2487"/>
      <c r="NXH414" s="2487"/>
      <c r="NXI414" s="2487"/>
      <c r="NXJ414" s="2487"/>
      <c r="NXK414" s="2487"/>
      <c r="NXL414" s="2487"/>
      <c r="NXM414" s="2487"/>
      <c r="NXN414" s="2487"/>
      <c r="NXO414" s="2487"/>
      <c r="NXP414" s="2487"/>
      <c r="NXQ414" s="2487"/>
      <c r="NXR414" s="2487"/>
      <c r="NXS414" s="2487"/>
      <c r="NXT414" s="2487"/>
      <c r="NXU414" s="2487"/>
      <c r="NXV414" s="2487"/>
      <c r="NXW414" s="2487"/>
      <c r="NXX414" s="2487"/>
      <c r="NXY414" s="2487"/>
      <c r="NXZ414" s="2487"/>
      <c r="NYA414" s="2487"/>
      <c r="NYB414" s="2487"/>
      <c r="NYC414" s="2487"/>
      <c r="NYD414" s="2487"/>
      <c r="NYE414" s="2487"/>
      <c r="NYF414" s="2487"/>
      <c r="NYG414" s="2487"/>
      <c r="NYH414" s="2487"/>
      <c r="NYI414" s="2487"/>
      <c r="NYJ414" s="2487"/>
      <c r="NYK414" s="2487"/>
      <c r="NYL414" s="2487"/>
      <c r="NYM414" s="2487"/>
      <c r="NYN414" s="2487"/>
      <c r="NYO414" s="2487"/>
      <c r="NYP414" s="2487"/>
      <c r="NYQ414" s="2487"/>
      <c r="NYR414" s="2487"/>
      <c r="NYS414" s="2487"/>
      <c r="NYT414" s="2487"/>
      <c r="NYU414" s="2487"/>
      <c r="NYV414" s="2487"/>
      <c r="NYW414" s="2487"/>
      <c r="NYX414" s="2487"/>
      <c r="NYY414" s="2487"/>
      <c r="NYZ414" s="2487"/>
      <c r="NZA414" s="2487"/>
      <c r="NZB414" s="2487"/>
      <c r="NZC414" s="2487"/>
      <c r="NZD414" s="2487"/>
      <c r="NZE414" s="2487"/>
      <c r="NZF414" s="2487"/>
      <c r="NZG414" s="2487"/>
      <c r="NZH414" s="2487"/>
      <c r="NZI414" s="2487"/>
      <c r="NZJ414" s="2487"/>
      <c r="NZK414" s="2487"/>
      <c r="NZL414" s="2487"/>
      <c r="NZM414" s="2487"/>
      <c r="NZN414" s="2487"/>
      <c r="NZO414" s="2487"/>
      <c r="NZP414" s="2487"/>
      <c r="NZQ414" s="2487"/>
      <c r="NZR414" s="2487"/>
      <c r="NZS414" s="2487"/>
      <c r="NZT414" s="2487"/>
      <c r="NZU414" s="2487"/>
      <c r="NZV414" s="2487"/>
      <c r="NZW414" s="2487"/>
      <c r="NZX414" s="2487"/>
      <c r="NZY414" s="2487"/>
      <c r="NZZ414" s="2487"/>
      <c r="OAA414" s="2487"/>
      <c r="OAB414" s="2487"/>
      <c r="OAC414" s="2487"/>
      <c r="OAD414" s="2487"/>
      <c r="OAE414" s="2487"/>
      <c r="OAF414" s="2487"/>
      <c r="OAG414" s="2487"/>
      <c r="OAH414" s="2487"/>
      <c r="OAI414" s="2487"/>
      <c r="OAJ414" s="2487"/>
      <c r="OAK414" s="2487"/>
      <c r="OAL414" s="2487"/>
      <c r="OAM414" s="2487"/>
      <c r="OAN414" s="2487"/>
      <c r="OAO414" s="2487"/>
      <c r="OAP414" s="2487"/>
      <c r="OAQ414" s="2487"/>
      <c r="OAR414" s="2487"/>
      <c r="OAS414" s="2487"/>
      <c r="OAT414" s="2487"/>
      <c r="OAU414" s="2487"/>
      <c r="OAV414" s="2487"/>
      <c r="OAW414" s="2487"/>
      <c r="OAX414" s="2487"/>
      <c r="OAY414" s="2487"/>
      <c r="OAZ414" s="2487"/>
      <c r="OBA414" s="2487"/>
      <c r="OBB414" s="2487"/>
      <c r="OBC414" s="2487"/>
      <c r="OBD414" s="2487"/>
      <c r="OBE414" s="2487"/>
      <c r="OBF414" s="2487"/>
      <c r="OBG414" s="2487"/>
      <c r="OBH414" s="2487"/>
      <c r="OBI414" s="2487"/>
      <c r="OBJ414" s="2487"/>
      <c r="OBK414" s="2487"/>
      <c r="OBL414" s="2487"/>
      <c r="OBM414" s="2487"/>
      <c r="OBN414" s="2487"/>
      <c r="OBO414" s="2487"/>
      <c r="OBP414" s="2487"/>
      <c r="OBQ414" s="2487"/>
      <c r="OBR414" s="2487"/>
      <c r="OBS414" s="2487"/>
      <c r="OBT414" s="2487"/>
      <c r="OBU414" s="2487"/>
      <c r="OBV414" s="2487"/>
      <c r="OBW414" s="2487"/>
      <c r="OBX414" s="2487"/>
      <c r="OBY414" s="2487"/>
      <c r="OBZ414" s="2487"/>
      <c r="OCA414" s="2487"/>
      <c r="OCB414" s="2487"/>
      <c r="OCC414" s="2487"/>
      <c r="OCD414" s="2487"/>
      <c r="OCE414" s="2487"/>
      <c r="OCF414" s="2487"/>
      <c r="OCG414" s="2487"/>
      <c r="OCH414" s="2487"/>
      <c r="OCI414" s="2487"/>
      <c r="OCJ414" s="2487"/>
      <c r="OCK414" s="2487"/>
      <c r="OCL414" s="2487"/>
      <c r="OCM414" s="2487"/>
      <c r="OCN414" s="2487"/>
      <c r="OCO414" s="2487"/>
      <c r="OCP414" s="2487"/>
      <c r="OCQ414" s="2487"/>
      <c r="OCR414" s="2487"/>
      <c r="OCS414" s="2487"/>
      <c r="OCT414" s="2487"/>
      <c r="OCU414" s="2487"/>
      <c r="OCV414" s="2487"/>
      <c r="OCW414" s="2487"/>
      <c r="OCX414" s="2487"/>
      <c r="OCY414" s="2487"/>
      <c r="OCZ414" s="2487"/>
      <c r="ODA414" s="2487"/>
      <c r="ODB414" s="2487"/>
      <c r="ODC414" s="2487"/>
      <c r="ODD414" s="2487"/>
      <c r="ODE414" s="2487"/>
      <c r="ODF414" s="2487"/>
      <c r="ODG414" s="2487"/>
      <c r="ODH414" s="2487"/>
      <c r="ODI414" s="2487"/>
      <c r="ODJ414" s="2487"/>
      <c r="ODK414" s="2487"/>
      <c r="ODL414" s="2487"/>
      <c r="ODM414" s="2487"/>
      <c r="ODN414" s="2487"/>
      <c r="ODO414" s="2487"/>
      <c r="ODP414" s="2487"/>
      <c r="ODQ414" s="2487"/>
      <c r="ODR414" s="2487"/>
      <c r="ODS414" s="2487"/>
      <c r="ODT414" s="2487"/>
      <c r="ODU414" s="2487"/>
      <c r="ODV414" s="2487"/>
      <c r="ODW414" s="2487"/>
      <c r="ODX414" s="2487"/>
      <c r="ODY414" s="2487"/>
      <c r="ODZ414" s="2487"/>
      <c r="OEA414" s="2487"/>
      <c r="OEB414" s="2487"/>
      <c r="OEC414" s="2487"/>
      <c r="OED414" s="2487"/>
      <c r="OEE414" s="2487"/>
      <c r="OEF414" s="2487"/>
      <c r="OEG414" s="2487"/>
      <c r="OEH414" s="2487"/>
      <c r="OEI414" s="2487"/>
      <c r="OEJ414" s="2487"/>
      <c r="OEK414" s="2487"/>
      <c r="OEL414" s="2487"/>
      <c r="OEM414" s="2487"/>
      <c r="OEN414" s="2487"/>
      <c r="OEO414" s="2487"/>
      <c r="OEP414" s="2487"/>
      <c r="OEQ414" s="2487"/>
      <c r="OER414" s="2487"/>
      <c r="OES414" s="2487"/>
      <c r="OET414" s="2487"/>
      <c r="OEU414" s="2487"/>
      <c r="OEV414" s="2487"/>
      <c r="OEW414" s="2487"/>
      <c r="OEX414" s="2487"/>
      <c r="OEY414" s="2487"/>
      <c r="OEZ414" s="2487"/>
      <c r="OFA414" s="2487"/>
      <c r="OFB414" s="2487"/>
      <c r="OFC414" s="2487"/>
      <c r="OFD414" s="2487"/>
      <c r="OFE414" s="2487"/>
      <c r="OFF414" s="2487"/>
      <c r="OFG414" s="2487"/>
      <c r="OFH414" s="2487"/>
      <c r="OFI414" s="2487"/>
      <c r="OFJ414" s="2487"/>
      <c r="OFK414" s="2487"/>
      <c r="OFL414" s="2487"/>
      <c r="OFM414" s="2487"/>
      <c r="OFN414" s="2487"/>
      <c r="OFO414" s="2487"/>
      <c r="OFP414" s="2487"/>
      <c r="OFQ414" s="2487"/>
      <c r="OFR414" s="2487"/>
      <c r="OFS414" s="2487"/>
      <c r="OFT414" s="2487"/>
      <c r="OFU414" s="2487"/>
      <c r="OFV414" s="2487"/>
      <c r="OFW414" s="2487"/>
      <c r="OFX414" s="2487"/>
      <c r="OFY414" s="2487"/>
      <c r="OFZ414" s="2487"/>
      <c r="OGA414" s="2487"/>
      <c r="OGB414" s="2487"/>
      <c r="OGC414" s="2487"/>
      <c r="OGD414" s="2487"/>
      <c r="OGE414" s="2487"/>
      <c r="OGF414" s="2487"/>
      <c r="OGG414" s="2487"/>
      <c r="OGH414" s="2487"/>
      <c r="OGI414" s="2487"/>
      <c r="OGJ414" s="2487"/>
      <c r="OGK414" s="2487"/>
      <c r="OGL414" s="2487"/>
      <c r="OGM414" s="2487"/>
      <c r="OGN414" s="2487"/>
      <c r="OGO414" s="2487"/>
      <c r="OGP414" s="2487"/>
      <c r="OGQ414" s="2487"/>
      <c r="OGR414" s="2487"/>
      <c r="OGS414" s="2487"/>
      <c r="OGT414" s="2487"/>
      <c r="OGU414" s="2487"/>
      <c r="OGV414" s="2487"/>
      <c r="OGW414" s="2487"/>
      <c r="OGX414" s="2487"/>
      <c r="OGY414" s="2487"/>
      <c r="OGZ414" s="2487"/>
      <c r="OHA414" s="2487"/>
      <c r="OHB414" s="2487"/>
      <c r="OHC414" s="2487"/>
      <c r="OHD414" s="2487"/>
      <c r="OHE414" s="2487"/>
      <c r="OHF414" s="2487"/>
      <c r="OHG414" s="2487"/>
      <c r="OHH414" s="2487"/>
      <c r="OHI414" s="2487"/>
      <c r="OHJ414" s="2487"/>
      <c r="OHK414" s="2487"/>
      <c r="OHL414" s="2487"/>
      <c r="OHM414" s="2487"/>
      <c r="OHN414" s="2487"/>
      <c r="OHO414" s="2487"/>
      <c r="OHP414" s="2487"/>
      <c r="OHQ414" s="2487"/>
      <c r="OHR414" s="2487"/>
      <c r="OHS414" s="2487"/>
      <c r="OHT414" s="2487"/>
      <c r="OHU414" s="2487"/>
      <c r="OHV414" s="2487"/>
      <c r="OHW414" s="2487"/>
      <c r="OHX414" s="2487"/>
      <c r="OHY414" s="2487"/>
      <c r="OHZ414" s="2487"/>
      <c r="OIA414" s="2487"/>
      <c r="OIB414" s="2487"/>
      <c r="OIC414" s="2487"/>
      <c r="OID414" s="2487"/>
      <c r="OIE414" s="2487"/>
      <c r="OIF414" s="2487"/>
      <c r="OIG414" s="2487"/>
      <c r="OIH414" s="2487"/>
      <c r="OII414" s="2487"/>
      <c r="OIJ414" s="2487"/>
      <c r="OIK414" s="2487"/>
      <c r="OIL414" s="2487"/>
      <c r="OIM414" s="2487"/>
      <c r="OIN414" s="2487"/>
      <c r="OIO414" s="2487"/>
      <c r="OIP414" s="2487"/>
      <c r="OIQ414" s="2487"/>
      <c r="OIR414" s="2487"/>
      <c r="OIS414" s="2487"/>
      <c r="OIT414" s="2487"/>
      <c r="OIU414" s="2487"/>
      <c r="OIV414" s="2487"/>
      <c r="OIW414" s="2487"/>
      <c r="OIX414" s="2487"/>
      <c r="OIY414" s="2487"/>
      <c r="OIZ414" s="2487"/>
      <c r="OJA414" s="2487"/>
      <c r="OJB414" s="2487"/>
      <c r="OJC414" s="2487"/>
      <c r="OJD414" s="2487"/>
      <c r="OJE414" s="2487"/>
      <c r="OJF414" s="2487"/>
      <c r="OJG414" s="2487"/>
      <c r="OJH414" s="2487"/>
      <c r="OJI414" s="2487"/>
      <c r="OJJ414" s="2487"/>
      <c r="OJK414" s="2487"/>
      <c r="OJL414" s="2487"/>
      <c r="OJM414" s="2487"/>
      <c r="OJN414" s="2487"/>
      <c r="OJO414" s="2487"/>
      <c r="OJP414" s="2487"/>
      <c r="OJQ414" s="2487"/>
      <c r="OJR414" s="2487"/>
      <c r="OJS414" s="2487"/>
      <c r="OJT414" s="2487"/>
      <c r="OJU414" s="2487"/>
      <c r="OJV414" s="2487"/>
      <c r="OJW414" s="2487"/>
      <c r="OJX414" s="2487"/>
      <c r="OJY414" s="2487"/>
      <c r="OJZ414" s="2487"/>
      <c r="OKA414" s="2487"/>
      <c r="OKB414" s="2487"/>
      <c r="OKC414" s="2487"/>
      <c r="OKD414" s="2487"/>
      <c r="OKE414" s="2487"/>
      <c r="OKF414" s="2487"/>
      <c r="OKG414" s="2487"/>
      <c r="OKH414" s="2487"/>
      <c r="OKI414" s="2487"/>
      <c r="OKJ414" s="2487"/>
      <c r="OKK414" s="2487"/>
      <c r="OKL414" s="2487"/>
      <c r="OKM414" s="2487"/>
      <c r="OKN414" s="2487"/>
      <c r="OKO414" s="2487"/>
      <c r="OKP414" s="2487"/>
      <c r="OKQ414" s="2487"/>
      <c r="OKR414" s="2487"/>
      <c r="OKS414" s="2487"/>
      <c r="OKT414" s="2487"/>
      <c r="OKU414" s="2487"/>
      <c r="OKV414" s="2487"/>
      <c r="OKW414" s="2487"/>
      <c r="OKX414" s="2487"/>
      <c r="OKY414" s="2487"/>
      <c r="OKZ414" s="2487"/>
      <c r="OLA414" s="2487"/>
      <c r="OLB414" s="2487"/>
      <c r="OLC414" s="2487"/>
      <c r="OLD414" s="2487"/>
      <c r="OLE414" s="2487"/>
      <c r="OLF414" s="2487"/>
      <c r="OLG414" s="2487"/>
      <c r="OLH414" s="2487"/>
      <c r="OLI414" s="2487"/>
      <c r="OLJ414" s="2487"/>
      <c r="OLK414" s="2487"/>
      <c r="OLL414" s="2487"/>
      <c r="OLM414" s="2487"/>
      <c r="OLN414" s="2487"/>
      <c r="OLO414" s="2487"/>
      <c r="OLP414" s="2487"/>
      <c r="OLQ414" s="2487"/>
      <c r="OLR414" s="2487"/>
      <c r="OLS414" s="2487"/>
      <c r="OLT414" s="2487"/>
      <c r="OLU414" s="2487"/>
      <c r="OLV414" s="2487"/>
      <c r="OLW414" s="2487"/>
      <c r="OLX414" s="2487"/>
      <c r="OLY414" s="2487"/>
      <c r="OLZ414" s="2487"/>
      <c r="OMA414" s="2487"/>
      <c r="OMB414" s="2487"/>
      <c r="OMC414" s="2487"/>
      <c r="OMD414" s="2487"/>
      <c r="OME414" s="2487"/>
      <c r="OMF414" s="2487"/>
      <c r="OMG414" s="2487"/>
      <c r="OMH414" s="2487"/>
      <c r="OMI414" s="2487"/>
      <c r="OMJ414" s="2487"/>
      <c r="OMK414" s="2487"/>
      <c r="OML414" s="2487"/>
      <c r="OMM414" s="2487"/>
      <c r="OMN414" s="2487"/>
      <c r="OMO414" s="2487"/>
      <c r="OMP414" s="2487"/>
      <c r="OMQ414" s="2487"/>
      <c r="OMR414" s="2487"/>
      <c r="OMS414" s="2487"/>
      <c r="OMT414" s="2487"/>
      <c r="OMU414" s="2487"/>
      <c r="OMV414" s="2487"/>
      <c r="OMW414" s="2487"/>
      <c r="OMX414" s="2487"/>
      <c r="OMY414" s="2487"/>
      <c r="OMZ414" s="2487"/>
      <c r="ONA414" s="2487"/>
      <c r="ONB414" s="2487"/>
      <c r="ONC414" s="2487"/>
      <c r="OND414" s="2487"/>
      <c r="ONE414" s="2487"/>
      <c r="ONF414" s="2487"/>
      <c r="ONG414" s="2487"/>
      <c r="ONH414" s="2487"/>
      <c r="ONI414" s="2487"/>
      <c r="ONJ414" s="2487"/>
      <c r="ONK414" s="2487"/>
      <c r="ONL414" s="2487"/>
      <c r="ONM414" s="2487"/>
      <c r="ONN414" s="2487"/>
      <c r="ONO414" s="2487"/>
      <c r="ONP414" s="2487"/>
      <c r="ONQ414" s="2487"/>
      <c r="ONR414" s="2487"/>
      <c r="ONS414" s="2487"/>
      <c r="ONT414" s="2487"/>
      <c r="ONU414" s="2487"/>
      <c r="ONV414" s="2487"/>
      <c r="ONW414" s="2487"/>
      <c r="ONX414" s="2487"/>
      <c r="ONY414" s="2487"/>
      <c r="ONZ414" s="2487"/>
      <c r="OOA414" s="2487"/>
      <c r="OOB414" s="2487"/>
      <c r="OOC414" s="2487"/>
      <c r="OOD414" s="2487"/>
      <c r="OOE414" s="2487"/>
      <c r="OOF414" s="2487"/>
      <c r="OOG414" s="2487"/>
      <c r="OOH414" s="2487"/>
      <c r="OOI414" s="2487"/>
      <c r="OOJ414" s="2487"/>
      <c r="OOK414" s="2487"/>
      <c r="OOL414" s="2487"/>
      <c r="OOM414" s="2487"/>
      <c r="OON414" s="2487"/>
      <c r="OOO414" s="2487"/>
      <c r="OOP414" s="2487"/>
      <c r="OOQ414" s="2487"/>
      <c r="OOR414" s="2487"/>
      <c r="OOS414" s="2487"/>
      <c r="OOT414" s="2487"/>
      <c r="OOU414" s="2487"/>
      <c r="OOV414" s="2487"/>
      <c r="OOW414" s="2487"/>
      <c r="OOX414" s="2487"/>
      <c r="OOY414" s="2487"/>
      <c r="OOZ414" s="2487"/>
      <c r="OPA414" s="2487"/>
      <c r="OPB414" s="2487"/>
      <c r="OPC414" s="2487"/>
      <c r="OPD414" s="2487"/>
      <c r="OPE414" s="2487"/>
      <c r="OPF414" s="2487"/>
      <c r="OPG414" s="2487"/>
      <c r="OPH414" s="2487"/>
      <c r="OPI414" s="2487"/>
      <c r="OPJ414" s="2487"/>
      <c r="OPK414" s="2487"/>
      <c r="OPL414" s="2487"/>
      <c r="OPM414" s="2487"/>
      <c r="OPN414" s="2487"/>
      <c r="OPO414" s="2487"/>
      <c r="OPP414" s="2487"/>
      <c r="OPQ414" s="2487"/>
      <c r="OPR414" s="2487"/>
      <c r="OPS414" s="2487"/>
      <c r="OPT414" s="2487"/>
      <c r="OPU414" s="2487"/>
      <c r="OPV414" s="2487"/>
      <c r="OPW414" s="2487"/>
      <c r="OPX414" s="2487"/>
      <c r="OPY414" s="2487"/>
      <c r="OPZ414" s="2487"/>
      <c r="OQA414" s="2487"/>
      <c r="OQB414" s="2487"/>
      <c r="OQC414" s="2487"/>
      <c r="OQD414" s="2487"/>
      <c r="OQE414" s="2487"/>
      <c r="OQF414" s="2487"/>
      <c r="OQG414" s="2487"/>
      <c r="OQH414" s="2487"/>
      <c r="OQI414" s="2487"/>
      <c r="OQJ414" s="2487"/>
      <c r="OQK414" s="2487"/>
      <c r="OQL414" s="2487"/>
      <c r="OQM414" s="2487"/>
      <c r="OQN414" s="2487"/>
      <c r="OQO414" s="2487"/>
      <c r="OQP414" s="2487"/>
      <c r="OQQ414" s="2487"/>
      <c r="OQR414" s="2487"/>
      <c r="OQS414" s="2487"/>
      <c r="OQT414" s="2487"/>
      <c r="OQU414" s="2487"/>
      <c r="OQV414" s="2487"/>
      <c r="OQW414" s="2487"/>
      <c r="OQX414" s="2487"/>
      <c r="OQY414" s="2487"/>
      <c r="OQZ414" s="2487"/>
      <c r="ORA414" s="2487"/>
      <c r="ORB414" s="2487"/>
      <c r="ORC414" s="2487"/>
      <c r="ORD414" s="2487"/>
      <c r="ORE414" s="2487"/>
      <c r="ORF414" s="2487"/>
      <c r="ORG414" s="2487"/>
      <c r="ORH414" s="2487"/>
      <c r="ORI414" s="2487"/>
      <c r="ORJ414" s="2487"/>
      <c r="ORK414" s="2487"/>
      <c r="ORL414" s="2487"/>
      <c r="ORM414" s="2487"/>
      <c r="ORN414" s="2487"/>
      <c r="ORO414" s="2487"/>
      <c r="ORP414" s="2487"/>
      <c r="ORQ414" s="2487"/>
      <c r="ORR414" s="2487"/>
      <c r="ORS414" s="2487"/>
      <c r="ORT414" s="2487"/>
      <c r="ORU414" s="2487"/>
      <c r="ORV414" s="2487"/>
      <c r="ORW414" s="2487"/>
      <c r="ORX414" s="2487"/>
      <c r="ORY414" s="2487"/>
      <c r="ORZ414" s="2487"/>
      <c r="OSA414" s="2487"/>
      <c r="OSB414" s="2487"/>
      <c r="OSC414" s="2487"/>
      <c r="OSD414" s="2487"/>
      <c r="OSE414" s="2487"/>
      <c r="OSF414" s="2487"/>
      <c r="OSG414" s="2487"/>
      <c r="OSH414" s="2487"/>
      <c r="OSI414" s="2487"/>
      <c r="OSJ414" s="2487"/>
      <c r="OSK414" s="2487"/>
      <c r="OSL414" s="2487"/>
      <c r="OSM414" s="2487"/>
      <c r="OSN414" s="2487"/>
      <c r="OSO414" s="2487"/>
      <c r="OSP414" s="2487"/>
      <c r="OSQ414" s="2487"/>
      <c r="OSR414" s="2487"/>
      <c r="OSS414" s="2487"/>
      <c r="OST414" s="2487"/>
      <c r="OSU414" s="2487"/>
      <c r="OSV414" s="2487"/>
      <c r="OSW414" s="2487"/>
      <c r="OSX414" s="2487"/>
      <c r="OSY414" s="2487"/>
      <c r="OSZ414" s="2487"/>
      <c r="OTA414" s="2487"/>
      <c r="OTB414" s="2487"/>
      <c r="OTC414" s="2487"/>
      <c r="OTD414" s="2487"/>
      <c r="OTE414" s="2487"/>
      <c r="OTF414" s="2487"/>
      <c r="OTG414" s="2487"/>
      <c r="OTH414" s="2487"/>
      <c r="OTI414" s="2487"/>
      <c r="OTJ414" s="2487"/>
      <c r="OTK414" s="2487"/>
      <c r="OTL414" s="2487"/>
      <c r="OTM414" s="2487"/>
      <c r="OTN414" s="2487"/>
      <c r="OTO414" s="2487"/>
      <c r="OTP414" s="2487"/>
      <c r="OTQ414" s="2487"/>
      <c r="OTR414" s="2487"/>
      <c r="OTS414" s="2487"/>
      <c r="OTT414" s="2487"/>
      <c r="OTU414" s="2487"/>
      <c r="OTV414" s="2487"/>
      <c r="OTW414" s="2487"/>
      <c r="OTX414" s="2487"/>
      <c r="OTY414" s="2487"/>
      <c r="OTZ414" s="2487"/>
      <c r="OUA414" s="2487"/>
      <c r="OUB414" s="2487"/>
      <c r="OUC414" s="2487"/>
      <c r="OUD414" s="2487"/>
      <c r="OUE414" s="2487"/>
      <c r="OUF414" s="2487"/>
      <c r="OUG414" s="2487"/>
      <c r="OUH414" s="2487"/>
      <c r="OUI414" s="2487"/>
      <c r="OUJ414" s="2487"/>
      <c r="OUK414" s="2487"/>
      <c r="OUL414" s="2487"/>
      <c r="OUM414" s="2487"/>
      <c r="OUN414" s="2487"/>
      <c r="OUO414" s="2487"/>
      <c r="OUP414" s="2487"/>
      <c r="OUQ414" s="2487"/>
      <c r="OUR414" s="2487"/>
      <c r="OUS414" s="2487"/>
      <c r="OUT414" s="2487"/>
      <c r="OUU414" s="2487"/>
      <c r="OUV414" s="2487"/>
      <c r="OUW414" s="2487"/>
      <c r="OUX414" s="2487"/>
      <c r="OUY414" s="2487"/>
      <c r="OUZ414" s="2487"/>
      <c r="OVA414" s="2487"/>
      <c r="OVB414" s="2487"/>
      <c r="OVC414" s="2487"/>
      <c r="OVD414" s="2487"/>
      <c r="OVE414" s="2487"/>
      <c r="OVF414" s="2487"/>
      <c r="OVG414" s="2487"/>
      <c r="OVH414" s="2487"/>
      <c r="OVI414" s="2487"/>
      <c r="OVJ414" s="2487"/>
      <c r="OVK414" s="2487"/>
      <c r="OVL414" s="2487"/>
      <c r="OVM414" s="2487"/>
      <c r="OVN414" s="2487"/>
      <c r="OVO414" s="2487"/>
      <c r="OVP414" s="2487"/>
      <c r="OVQ414" s="2487"/>
      <c r="OVR414" s="2487"/>
      <c r="OVS414" s="2487"/>
      <c r="OVT414" s="2487"/>
      <c r="OVU414" s="2487"/>
      <c r="OVV414" s="2487"/>
      <c r="OVW414" s="2487"/>
      <c r="OVX414" s="2487"/>
      <c r="OVY414" s="2487"/>
      <c r="OVZ414" s="2487"/>
      <c r="OWA414" s="2487"/>
      <c r="OWB414" s="2487"/>
      <c r="OWC414" s="2487"/>
      <c r="OWD414" s="2487"/>
      <c r="OWE414" s="2487"/>
      <c r="OWF414" s="2487"/>
      <c r="OWG414" s="2487"/>
      <c r="OWH414" s="2487"/>
      <c r="OWI414" s="2487"/>
      <c r="OWJ414" s="2487"/>
      <c r="OWK414" s="2487"/>
      <c r="OWL414" s="2487"/>
      <c r="OWM414" s="2487"/>
      <c r="OWN414" s="2487"/>
      <c r="OWO414" s="2487"/>
      <c r="OWP414" s="2487"/>
      <c r="OWQ414" s="2487"/>
      <c r="OWR414" s="2487"/>
      <c r="OWS414" s="2487"/>
      <c r="OWT414" s="2487"/>
      <c r="OWU414" s="2487"/>
      <c r="OWV414" s="2487"/>
      <c r="OWW414" s="2487"/>
      <c r="OWX414" s="2487"/>
      <c r="OWY414" s="2487"/>
      <c r="OWZ414" s="2487"/>
      <c r="OXA414" s="2487"/>
      <c r="OXB414" s="2487"/>
      <c r="OXC414" s="2487"/>
      <c r="OXD414" s="2487"/>
      <c r="OXE414" s="2487"/>
      <c r="OXF414" s="2487"/>
      <c r="OXG414" s="2487"/>
      <c r="OXH414" s="2487"/>
      <c r="OXI414" s="2487"/>
      <c r="OXJ414" s="2487"/>
      <c r="OXK414" s="2487"/>
      <c r="OXL414" s="2487"/>
      <c r="OXM414" s="2487"/>
      <c r="OXN414" s="2487"/>
      <c r="OXO414" s="2487"/>
      <c r="OXP414" s="2487"/>
      <c r="OXQ414" s="2487"/>
      <c r="OXR414" s="2487"/>
      <c r="OXS414" s="2487"/>
      <c r="OXT414" s="2487"/>
      <c r="OXU414" s="2487"/>
      <c r="OXV414" s="2487"/>
      <c r="OXW414" s="2487"/>
      <c r="OXX414" s="2487"/>
      <c r="OXY414" s="2487"/>
      <c r="OXZ414" s="2487"/>
      <c r="OYA414" s="2487"/>
      <c r="OYB414" s="2487"/>
      <c r="OYC414" s="2487"/>
      <c r="OYD414" s="2487"/>
      <c r="OYE414" s="2487"/>
      <c r="OYF414" s="2487"/>
      <c r="OYG414" s="2487"/>
      <c r="OYH414" s="2487"/>
      <c r="OYI414" s="2487"/>
      <c r="OYJ414" s="2487"/>
      <c r="OYK414" s="2487"/>
      <c r="OYL414" s="2487"/>
      <c r="OYM414" s="2487"/>
      <c r="OYN414" s="2487"/>
      <c r="OYO414" s="2487"/>
      <c r="OYP414" s="2487"/>
      <c r="OYQ414" s="2487"/>
      <c r="OYR414" s="2487"/>
      <c r="OYS414" s="2487"/>
      <c r="OYT414" s="2487"/>
      <c r="OYU414" s="2487"/>
      <c r="OYV414" s="2487"/>
      <c r="OYW414" s="2487"/>
      <c r="OYX414" s="2487"/>
      <c r="OYY414" s="2487"/>
      <c r="OYZ414" s="2487"/>
      <c r="OZA414" s="2487"/>
      <c r="OZB414" s="2487"/>
      <c r="OZC414" s="2487"/>
      <c r="OZD414" s="2487"/>
      <c r="OZE414" s="2487"/>
      <c r="OZF414" s="2487"/>
      <c r="OZG414" s="2487"/>
      <c r="OZH414" s="2487"/>
      <c r="OZI414" s="2487"/>
      <c r="OZJ414" s="2487"/>
      <c r="OZK414" s="2487"/>
      <c r="OZL414" s="2487"/>
      <c r="OZM414" s="2487"/>
      <c r="OZN414" s="2487"/>
      <c r="OZO414" s="2487"/>
      <c r="OZP414" s="2487"/>
      <c r="OZQ414" s="2487"/>
      <c r="OZR414" s="2487"/>
      <c r="OZS414" s="2487"/>
      <c r="OZT414" s="2487"/>
      <c r="OZU414" s="2487"/>
      <c r="OZV414" s="2487"/>
      <c r="OZW414" s="2487"/>
      <c r="OZX414" s="2487"/>
      <c r="OZY414" s="2487"/>
      <c r="OZZ414" s="2487"/>
      <c r="PAA414" s="2487"/>
      <c r="PAB414" s="2487"/>
      <c r="PAC414" s="2487"/>
      <c r="PAD414" s="2487"/>
      <c r="PAE414" s="2487"/>
      <c r="PAF414" s="2487"/>
      <c r="PAG414" s="2487"/>
      <c r="PAH414" s="2487"/>
      <c r="PAI414" s="2487"/>
      <c r="PAJ414" s="2487"/>
      <c r="PAK414" s="2487"/>
      <c r="PAL414" s="2487"/>
      <c r="PAM414" s="2487"/>
      <c r="PAN414" s="2487"/>
      <c r="PAO414" s="2487"/>
      <c r="PAP414" s="2487"/>
      <c r="PAQ414" s="2487"/>
      <c r="PAR414" s="2487"/>
      <c r="PAS414" s="2487"/>
      <c r="PAT414" s="2487"/>
      <c r="PAU414" s="2487"/>
      <c r="PAV414" s="2487"/>
      <c r="PAW414" s="2487"/>
      <c r="PAX414" s="2487"/>
      <c r="PAY414" s="2487"/>
      <c r="PAZ414" s="2487"/>
      <c r="PBA414" s="2487"/>
      <c r="PBB414" s="2487"/>
      <c r="PBC414" s="2487"/>
      <c r="PBD414" s="2487"/>
      <c r="PBE414" s="2487"/>
      <c r="PBF414" s="2487"/>
      <c r="PBG414" s="2487"/>
      <c r="PBH414" s="2487"/>
      <c r="PBI414" s="2487"/>
      <c r="PBJ414" s="2487"/>
      <c r="PBK414" s="2487"/>
      <c r="PBL414" s="2487"/>
      <c r="PBM414" s="2487"/>
      <c r="PBN414" s="2487"/>
      <c r="PBO414" s="2487"/>
      <c r="PBP414" s="2487"/>
      <c r="PBQ414" s="2487"/>
      <c r="PBR414" s="2487"/>
      <c r="PBS414" s="2487"/>
      <c r="PBT414" s="2487"/>
      <c r="PBU414" s="2487"/>
      <c r="PBV414" s="2487"/>
      <c r="PBW414" s="2487"/>
      <c r="PBX414" s="2487"/>
      <c r="PBY414" s="2487"/>
      <c r="PBZ414" s="2487"/>
      <c r="PCA414" s="2487"/>
      <c r="PCB414" s="2487"/>
      <c r="PCC414" s="2487"/>
      <c r="PCD414" s="2487"/>
      <c r="PCE414" s="2487"/>
      <c r="PCF414" s="2487"/>
      <c r="PCG414" s="2487"/>
      <c r="PCH414" s="2487"/>
      <c r="PCI414" s="2487"/>
      <c r="PCJ414" s="2487"/>
      <c r="PCK414" s="2487"/>
      <c r="PCL414" s="2487"/>
      <c r="PCM414" s="2487"/>
      <c r="PCN414" s="2487"/>
      <c r="PCO414" s="2487"/>
      <c r="PCP414" s="2487"/>
      <c r="PCQ414" s="2487"/>
      <c r="PCR414" s="2487"/>
      <c r="PCS414" s="2487"/>
      <c r="PCT414" s="2487"/>
      <c r="PCU414" s="2487"/>
      <c r="PCV414" s="2487"/>
      <c r="PCW414" s="2487"/>
      <c r="PCX414" s="2487"/>
      <c r="PCY414" s="2487"/>
      <c r="PCZ414" s="2487"/>
      <c r="PDA414" s="2487"/>
      <c r="PDB414" s="2487"/>
      <c r="PDC414" s="2487"/>
      <c r="PDD414" s="2487"/>
      <c r="PDE414" s="2487"/>
      <c r="PDF414" s="2487"/>
      <c r="PDG414" s="2487"/>
      <c r="PDH414" s="2487"/>
      <c r="PDI414" s="2487"/>
      <c r="PDJ414" s="2487"/>
      <c r="PDK414" s="2487"/>
      <c r="PDL414" s="2487"/>
      <c r="PDM414" s="2487"/>
      <c r="PDN414" s="2487"/>
      <c r="PDO414" s="2487"/>
      <c r="PDP414" s="2487"/>
      <c r="PDQ414" s="2487"/>
      <c r="PDR414" s="2487"/>
      <c r="PDS414" s="2487"/>
      <c r="PDT414" s="2487"/>
      <c r="PDU414" s="2487"/>
      <c r="PDV414" s="2487"/>
      <c r="PDW414" s="2487"/>
      <c r="PDX414" s="2487"/>
      <c r="PDY414" s="2487"/>
      <c r="PDZ414" s="2487"/>
      <c r="PEA414" s="2487"/>
      <c r="PEB414" s="2487"/>
      <c r="PEC414" s="2487"/>
      <c r="PED414" s="2487"/>
      <c r="PEE414" s="2487"/>
      <c r="PEF414" s="2487"/>
      <c r="PEG414" s="2487"/>
      <c r="PEH414" s="2487"/>
      <c r="PEI414" s="2487"/>
      <c r="PEJ414" s="2487"/>
      <c r="PEK414" s="2487"/>
      <c r="PEL414" s="2487"/>
      <c r="PEM414" s="2487"/>
      <c r="PEN414" s="2487"/>
      <c r="PEO414" s="2487"/>
      <c r="PEP414" s="2487"/>
      <c r="PEQ414" s="2487"/>
      <c r="PER414" s="2487"/>
      <c r="PES414" s="2487"/>
      <c r="PET414" s="2487"/>
      <c r="PEU414" s="2487"/>
      <c r="PEV414" s="2487"/>
      <c r="PEW414" s="2487"/>
      <c r="PEX414" s="2487"/>
      <c r="PEY414" s="2487"/>
      <c r="PEZ414" s="2487"/>
      <c r="PFA414" s="2487"/>
      <c r="PFB414" s="2487"/>
      <c r="PFC414" s="2487"/>
      <c r="PFD414" s="2487"/>
      <c r="PFE414" s="2487"/>
      <c r="PFF414" s="2487"/>
      <c r="PFG414" s="2487"/>
      <c r="PFH414" s="2487"/>
      <c r="PFI414" s="2487"/>
      <c r="PFJ414" s="2487"/>
      <c r="PFK414" s="2487"/>
      <c r="PFL414" s="2487"/>
      <c r="PFM414" s="2487"/>
      <c r="PFN414" s="2487"/>
      <c r="PFO414" s="2487"/>
      <c r="PFP414" s="2487"/>
      <c r="PFQ414" s="2487"/>
      <c r="PFR414" s="2487"/>
      <c r="PFS414" s="2487"/>
      <c r="PFT414" s="2487"/>
      <c r="PFU414" s="2487"/>
      <c r="PFV414" s="2487"/>
      <c r="PFW414" s="2487"/>
      <c r="PFX414" s="2487"/>
      <c r="PFY414" s="2487"/>
      <c r="PFZ414" s="2487"/>
      <c r="PGA414" s="2487"/>
      <c r="PGB414" s="2487"/>
      <c r="PGC414" s="2487"/>
      <c r="PGD414" s="2487"/>
      <c r="PGE414" s="2487"/>
      <c r="PGF414" s="2487"/>
      <c r="PGG414" s="2487"/>
      <c r="PGH414" s="2487"/>
      <c r="PGI414" s="2487"/>
      <c r="PGJ414" s="2487"/>
      <c r="PGK414" s="2487"/>
      <c r="PGL414" s="2487"/>
      <c r="PGM414" s="2487"/>
      <c r="PGN414" s="2487"/>
      <c r="PGO414" s="2487"/>
      <c r="PGP414" s="2487"/>
      <c r="PGQ414" s="2487"/>
      <c r="PGR414" s="2487"/>
      <c r="PGS414" s="2487"/>
      <c r="PGT414" s="2487"/>
      <c r="PGU414" s="2487"/>
      <c r="PGV414" s="2487"/>
      <c r="PGW414" s="2487"/>
      <c r="PGX414" s="2487"/>
      <c r="PGY414" s="2487"/>
      <c r="PGZ414" s="2487"/>
      <c r="PHA414" s="2487"/>
      <c r="PHB414" s="2487"/>
      <c r="PHC414" s="2487"/>
      <c r="PHD414" s="2487"/>
      <c r="PHE414" s="2487"/>
      <c r="PHF414" s="2487"/>
      <c r="PHG414" s="2487"/>
      <c r="PHH414" s="2487"/>
      <c r="PHI414" s="2487"/>
      <c r="PHJ414" s="2487"/>
      <c r="PHK414" s="2487"/>
      <c r="PHL414" s="2487"/>
      <c r="PHM414" s="2487"/>
      <c r="PHN414" s="2487"/>
      <c r="PHO414" s="2487"/>
      <c r="PHP414" s="2487"/>
      <c r="PHQ414" s="2487"/>
      <c r="PHR414" s="2487"/>
      <c r="PHS414" s="2487"/>
      <c r="PHT414" s="2487"/>
      <c r="PHU414" s="2487"/>
      <c r="PHV414" s="2487"/>
      <c r="PHW414" s="2487"/>
      <c r="PHX414" s="2487"/>
      <c r="PHY414" s="2487"/>
      <c r="PHZ414" s="2487"/>
      <c r="PIA414" s="2487"/>
      <c r="PIB414" s="2487"/>
      <c r="PIC414" s="2487"/>
      <c r="PID414" s="2487"/>
      <c r="PIE414" s="2487"/>
      <c r="PIF414" s="2487"/>
      <c r="PIG414" s="2487"/>
      <c r="PIH414" s="2487"/>
      <c r="PII414" s="2487"/>
      <c r="PIJ414" s="2487"/>
      <c r="PIK414" s="2487"/>
      <c r="PIL414" s="2487"/>
      <c r="PIM414" s="2487"/>
      <c r="PIN414" s="2487"/>
      <c r="PIO414" s="2487"/>
      <c r="PIP414" s="2487"/>
      <c r="PIQ414" s="2487"/>
      <c r="PIR414" s="2487"/>
      <c r="PIS414" s="2487"/>
      <c r="PIT414" s="2487"/>
      <c r="PIU414" s="2487"/>
      <c r="PIV414" s="2487"/>
      <c r="PIW414" s="2487"/>
      <c r="PIX414" s="2487"/>
      <c r="PIY414" s="2487"/>
      <c r="PIZ414" s="2487"/>
      <c r="PJA414" s="2487"/>
      <c r="PJB414" s="2487"/>
      <c r="PJC414" s="2487"/>
      <c r="PJD414" s="2487"/>
      <c r="PJE414" s="2487"/>
      <c r="PJF414" s="2487"/>
      <c r="PJG414" s="2487"/>
      <c r="PJH414" s="2487"/>
      <c r="PJI414" s="2487"/>
      <c r="PJJ414" s="2487"/>
      <c r="PJK414" s="2487"/>
      <c r="PJL414" s="2487"/>
      <c r="PJM414" s="2487"/>
      <c r="PJN414" s="2487"/>
      <c r="PJO414" s="2487"/>
      <c r="PJP414" s="2487"/>
      <c r="PJQ414" s="2487"/>
      <c r="PJR414" s="2487"/>
      <c r="PJS414" s="2487"/>
      <c r="PJT414" s="2487"/>
      <c r="PJU414" s="2487"/>
      <c r="PJV414" s="2487"/>
      <c r="PJW414" s="2487"/>
      <c r="PJX414" s="2487"/>
      <c r="PJY414" s="2487"/>
      <c r="PJZ414" s="2487"/>
      <c r="PKA414" s="2487"/>
      <c r="PKB414" s="2487"/>
      <c r="PKC414" s="2487"/>
      <c r="PKD414" s="2487"/>
      <c r="PKE414" s="2487"/>
      <c r="PKF414" s="2487"/>
      <c r="PKG414" s="2487"/>
      <c r="PKH414" s="2487"/>
      <c r="PKI414" s="2487"/>
      <c r="PKJ414" s="2487"/>
      <c r="PKK414" s="2487"/>
      <c r="PKL414" s="2487"/>
      <c r="PKM414" s="2487"/>
      <c r="PKN414" s="2487"/>
      <c r="PKO414" s="2487"/>
      <c r="PKP414" s="2487"/>
      <c r="PKQ414" s="2487"/>
      <c r="PKR414" s="2487"/>
      <c r="PKS414" s="2487"/>
      <c r="PKT414" s="2487"/>
      <c r="PKU414" s="2487"/>
      <c r="PKV414" s="2487"/>
      <c r="PKW414" s="2487"/>
      <c r="PKX414" s="2487"/>
      <c r="PKY414" s="2487"/>
      <c r="PKZ414" s="2487"/>
      <c r="PLA414" s="2487"/>
      <c r="PLB414" s="2487"/>
      <c r="PLC414" s="2487"/>
      <c r="PLD414" s="2487"/>
      <c r="PLE414" s="2487"/>
      <c r="PLF414" s="2487"/>
      <c r="PLG414" s="2487"/>
      <c r="PLH414" s="2487"/>
      <c r="PLI414" s="2487"/>
      <c r="PLJ414" s="2487"/>
      <c r="PLK414" s="2487"/>
      <c r="PLL414" s="2487"/>
      <c r="PLM414" s="2487"/>
      <c r="PLN414" s="2487"/>
      <c r="PLO414" s="2487"/>
      <c r="PLP414" s="2487"/>
      <c r="PLQ414" s="2487"/>
      <c r="PLR414" s="2487"/>
      <c r="PLS414" s="2487"/>
      <c r="PLT414" s="2487"/>
      <c r="PLU414" s="2487"/>
      <c r="PLV414" s="2487"/>
      <c r="PLW414" s="2487"/>
      <c r="PLX414" s="2487"/>
      <c r="PLY414" s="2487"/>
      <c r="PLZ414" s="2487"/>
      <c r="PMA414" s="2487"/>
      <c r="PMB414" s="2487"/>
      <c r="PMC414" s="2487"/>
      <c r="PMD414" s="2487"/>
      <c r="PME414" s="2487"/>
      <c r="PMF414" s="2487"/>
      <c r="PMG414" s="2487"/>
      <c r="PMH414" s="2487"/>
      <c r="PMI414" s="2487"/>
      <c r="PMJ414" s="2487"/>
      <c r="PMK414" s="2487"/>
      <c r="PML414" s="2487"/>
      <c r="PMM414" s="2487"/>
      <c r="PMN414" s="2487"/>
      <c r="PMO414" s="2487"/>
      <c r="PMP414" s="2487"/>
      <c r="PMQ414" s="2487"/>
      <c r="PMR414" s="2487"/>
      <c r="PMS414" s="2487"/>
      <c r="PMT414" s="2487"/>
      <c r="PMU414" s="2487"/>
      <c r="PMV414" s="2487"/>
      <c r="PMW414" s="2487"/>
      <c r="PMX414" s="2487"/>
      <c r="PMY414" s="2487"/>
      <c r="PMZ414" s="2487"/>
      <c r="PNA414" s="2487"/>
      <c r="PNB414" s="2487"/>
      <c r="PNC414" s="2487"/>
      <c r="PND414" s="2487"/>
      <c r="PNE414" s="2487"/>
      <c r="PNF414" s="2487"/>
      <c r="PNG414" s="2487"/>
      <c r="PNH414" s="2487"/>
      <c r="PNI414" s="2487"/>
      <c r="PNJ414" s="2487"/>
      <c r="PNK414" s="2487"/>
      <c r="PNL414" s="2487"/>
      <c r="PNM414" s="2487"/>
      <c r="PNN414" s="2487"/>
      <c r="PNO414" s="2487"/>
      <c r="PNP414" s="2487"/>
      <c r="PNQ414" s="2487"/>
      <c r="PNR414" s="2487"/>
      <c r="PNS414" s="2487"/>
      <c r="PNT414" s="2487"/>
      <c r="PNU414" s="2487"/>
      <c r="PNV414" s="2487"/>
      <c r="PNW414" s="2487"/>
      <c r="PNX414" s="2487"/>
      <c r="PNY414" s="2487"/>
      <c r="PNZ414" s="2487"/>
      <c r="POA414" s="2487"/>
      <c r="POB414" s="2487"/>
      <c r="POC414" s="2487"/>
      <c r="POD414" s="2487"/>
      <c r="POE414" s="2487"/>
      <c r="POF414" s="2487"/>
      <c r="POG414" s="2487"/>
      <c r="POH414" s="2487"/>
      <c r="POI414" s="2487"/>
      <c r="POJ414" s="2487"/>
      <c r="POK414" s="2487"/>
      <c r="POL414" s="2487"/>
      <c r="POM414" s="2487"/>
      <c r="PON414" s="2487"/>
      <c r="POO414" s="2487"/>
      <c r="POP414" s="2487"/>
      <c r="POQ414" s="2487"/>
      <c r="POR414" s="2487"/>
      <c r="POS414" s="2487"/>
      <c r="POT414" s="2487"/>
      <c r="POU414" s="2487"/>
      <c r="POV414" s="2487"/>
      <c r="POW414" s="2487"/>
      <c r="POX414" s="2487"/>
      <c r="POY414" s="2487"/>
      <c r="POZ414" s="2487"/>
      <c r="PPA414" s="2487"/>
      <c r="PPB414" s="2487"/>
      <c r="PPC414" s="2487"/>
      <c r="PPD414" s="2487"/>
      <c r="PPE414" s="2487"/>
      <c r="PPF414" s="2487"/>
      <c r="PPG414" s="2487"/>
      <c r="PPH414" s="2487"/>
      <c r="PPI414" s="2487"/>
      <c r="PPJ414" s="2487"/>
      <c r="PPK414" s="2487"/>
      <c r="PPL414" s="2487"/>
      <c r="PPM414" s="2487"/>
      <c r="PPN414" s="2487"/>
      <c r="PPO414" s="2487"/>
      <c r="PPP414" s="2487"/>
      <c r="PPQ414" s="2487"/>
      <c r="PPR414" s="2487"/>
      <c r="PPS414" s="2487"/>
      <c r="PPT414" s="2487"/>
      <c r="PPU414" s="2487"/>
      <c r="PPV414" s="2487"/>
      <c r="PPW414" s="2487"/>
      <c r="PPX414" s="2487"/>
      <c r="PPY414" s="2487"/>
      <c r="PPZ414" s="2487"/>
      <c r="PQA414" s="2487"/>
      <c r="PQB414" s="2487"/>
      <c r="PQC414" s="2487"/>
      <c r="PQD414" s="2487"/>
      <c r="PQE414" s="2487"/>
      <c r="PQF414" s="2487"/>
      <c r="PQG414" s="2487"/>
      <c r="PQH414" s="2487"/>
      <c r="PQI414" s="2487"/>
      <c r="PQJ414" s="2487"/>
      <c r="PQK414" s="2487"/>
      <c r="PQL414" s="2487"/>
      <c r="PQM414" s="2487"/>
      <c r="PQN414" s="2487"/>
      <c r="PQO414" s="2487"/>
      <c r="PQP414" s="2487"/>
      <c r="PQQ414" s="2487"/>
      <c r="PQR414" s="2487"/>
      <c r="PQS414" s="2487"/>
      <c r="PQT414" s="2487"/>
      <c r="PQU414" s="2487"/>
      <c r="PQV414" s="2487"/>
      <c r="PQW414" s="2487"/>
      <c r="PQX414" s="2487"/>
      <c r="PQY414" s="2487"/>
      <c r="PQZ414" s="2487"/>
      <c r="PRA414" s="2487"/>
      <c r="PRB414" s="2487"/>
      <c r="PRC414" s="2487"/>
      <c r="PRD414" s="2487"/>
      <c r="PRE414" s="2487"/>
      <c r="PRF414" s="2487"/>
      <c r="PRG414" s="2487"/>
      <c r="PRH414" s="2487"/>
      <c r="PRI414" s="2487"/>
      <c r="PRJ414" s="2487"/>
      <c r="PRK414" s="2487"/>
      <c r="PRL414" s="2487"/>
      <c r="PRM414" s="2487"/>
      <c r="PRN414" s="2487"/>
      <c r="PRO414" s="2487"/>
      <c r="PRP414" s="2487"/>
      <c r="PRQ414" s="2487"/>
      <c r="PRR414" s="2487"/>
      <c r="PRS414" s="2487"/>
      <c r="PRT414" s="2487"/>
      <c r="PRU414" s="2487"/>
      <c r="PRV414" s="2487"/>
      <c r="PRW414" s="2487"/>
      <c r="PRX414" s="2487"/>
      <c r="PRY414" s="2487"/>
      <c r="PRZ414" s="2487"/>
      <c r="PSA414" s="2487"/>
      <c r="PSB414" s="2487"/>
      <c r="PSC414" s="2487"/>
      <c r="PSD414" s="2487"/>
      <c r="PSE414" s="2487"/>
      <c r="PSF414" s="2487"/>
      <c r="PSG414" s="2487"/>
      <c r="PSH414" s="2487"/>
      <c r="PSI414" s="2487"/>
      <c r="PSJ414" s="2487"/>
      <c r="PSK414" s="2487"/>
      <c r="PSL414" s="2487"/>
      <c r="PSM414" s="2487"/>
      <c r="PSN414" s="2487"/>
      <c r="PSO414" s="2487"/>
      <c r="PSP414" s="2487"/>
      <c r="PSQ414" s="2487"/>
      <c r="PSR414" s="2487"/>
      <c r="PSS414" s="2487"/>
      <c r="PST414" s="2487"/>
      <c r="PSU414" s="2487"/>
      <c r="PSV414" s="2487"/>
      <c r="PSW414" s="2487"/>
      <c r="PSX414" s="2487"/>
      <c r="PSY414" s="2487"/>
      <c r="PSZ414" s="2487"/>
      <c r="PTA414" s="2487"/>
      <c r="PTB414" s="2487"/>
      <c r="PTC414" s="2487"/>
      <c r="PTD414" s="2487"/>
      <c r="PTE414" s="2487"/>
      <c r="PTF414" s="2487"/>
      <c r="PTG414" s="2487"/>
      <c r="PTH414" s="2487"/>
      <c r="PTI414" s="2487"/>
      <c r="PTJ414" s="2487"/>
      <c r="PTK414" s="2487"/>
      <c r="PTL414" s="2487"/>
      <c r="PTM414" s="2487"/>
      <c r="PTN414" s="2487"/>
      <c r="PTO414" s="2487"/>
      <c r="PTP414" s="2487"/>
      <c r="PTQ414" s="2487"/>
      <c r="PTR414" s="2487"/>
      <c r="PTS414" s="2487"/>
      <c r="PTT414" s="2487"/>
      <c r="PTU414" s="2487"/>
      <c r="PTV414" s="2487"/>
      <c r="PTW414" s="2487"/>
      <c r="PTX414" s="2487"/>
      <c r="PTY414" s="2487"/>
      <c r="PTZ414" s="2487"/>
      <c r="PUA414" s="2487"/>
      <c r="PUB414" s="2487"/>
      <c r="PUC414" s="2487"/>
      <c r="PUD414" s="2487"/>
      <c r="PUE414" s="2487"/>
      <c r="PUF414" s="2487"/>
      <c r="PUG414" s="2487"/>
      <c r="PUH414" s="2487"/>
      <c r="PUI414" s="2487"/>
      <c r="PUJ414" s="2487"/>
      <c r="PUK414" s="2487"/>
      <c r="PUL414" s="2487"/>
      <c r="PUM414" s="2487"/>
      <c r="PUN414" s="2487"/>
      <c r="PUO414" s="2487"/>
      <c r="PUP414" s="2487"/>
      <c r="PUQ414" s="2487"/>
      <c r="PUR414" s="2487"/>
      <c r="PUS414" s="2487"/>
      <c r="PUT414" s="2487"/>
      <c r="PUU414" s="2487"/>
      <c r="PUV414" s="2487"/>
      <c r="PUW414" s="2487"/>
      <c r="PUX414" s="2487"/>
      <c r="PUY414" s="2487"/>
      <c r="PUZ414" s="2487"/>
      <c r="PVA414" s="2487"/>
      <c r="PVB414" s="2487"/>
      <c r="PVC414" s="2487"/>
      <c r="PVD414" s="2487"/>
      <c r="PVE414" s="2487"/>
      <c r="PVF414" s="2487"/>
      <c r="PVG414" s="2487"/>
      <c r="PVH414" s="2487"/>
      <c r="PVI414" s="2487"/>
      <c r="PVJ414" s="2487"/>
      <c r="PVK414" s="2487"/>
      <c r="PVL414" s="2487"/>
      <c r="PVM414" s="2487"/>
      <c r="PVN414" s="2487"/>
      <c r="PVO414" s="2487"/>
      <c r="PVP414" s="2487"/>
      <c r="PVQ414" s="2487"/>
      <c r="PVR414" s="2487"/>
      <c r="PVS414" s="2487"/>
      <c r="PVT414" s="2487"/>
      <c r="PVU414" s="2487"/>
      <c r="PVV414" s="2487"/>
      <c r="PVW414" s="2487"/>
      <c r="PVX414" s="2487"/>
      <c r="PVY414" s="2487"/>
      <c r="PVZ414" s="2487"/>
      <c r="PWA414" s="2487"/>
      <c r="PWB414" s="2487"/>
      <c r="PWC414" s="2487"/>
      <c r="PWD414" s="2487"/>
      <c r="PWE414" s="2487"/>
      <c r="PWF414" s="2487"/>
      <c r="PWG414" s="2487"/>
      <c r="PWH414" s="2487"/>
      <c r="PWI414" s="2487"/>
      <c r="PWJ414" s="2487"/>
      <c r="PWK414" s="2487"/>
      <c r="PWL414" s="2487"/>
      <c r="PWM414" s="2487"/>
      <c r="PWN414" s="2487"/>
      <c r="PWO414" s="2487"/>
      <c r="PWP414" s="2487"/>
      <c r="PWQ414" s="2487"/>
      <c r="PWR414" s="2487"/>
      <c r="PWS414" s="2487"/>
      <c r="PWT414" s="2487"/>
      <c r="PWU414" s="2487"/>
      <c r="PWV414" s="2487"/>
      <c r="PWW414" s="2487"/>
      <c r="PWX414" s="2487"/>
      <c r="PWY414" s="2487"/>
      <c r="PWZ414" s="2487"/>
      <c r="PXA414" s="2487"/>
      <c r="PXB414" s="2487"/>
      <c r="PXC414" s="2487"/>
      <c r="PXD414" s="2487"/>
      <c r="PXE414" s="2487"/>
      <c r="PXF414" s="2487"/>
      <c r="PXG414" s="2487"/>
      <c r="PXH414" s="2487"/>
      <c r="PXI414" s="2487"/>
      <c r="PXJ414" s="2487"/>
      <c r="PXK414" s="2487"/>
      <c r="PXL414" s="2487"/>
      <c r="PXM414" s="2487"/>
      <c r="PXN414" s="2487"/>
      <c r="PXO414" s="2487"/>
      <c r="PXP414" s="2487"/>
      <c r="PXQ414" s="2487"/>
      <c r="PXR414" s="2487"/>
      <c r="PXS414" s="2487"/>
      <c r="PXT414" s="2487"/>
      <c r="PXU414" s="2487"/>
      <c r="PXV414" s="2487"/>
      <c r="PXW414" s="2487"/>
      <c r="PXX414" s="2487"/>
      <c r="PXY414" s="2487"/>
      <c r="PXZ414" s="2487"/>
      <c r="PYA414" s="2487"/>
      <c r="PYB414" s="2487"/>
      <c r="PYC414" s="2487"/>
      <c r="PYD414" s="2487"/>
      <c r="PYE414" s="2487"/>
      <c r="PYF414" s="2487"/>
      <c r="PYG414" s="2487"/>
      <c r="PYH414" s="2487"/>
      <c r="PYI414" s="2487"/>
      <c r="PYJ414" s="2487"/>
      <c r="PYK414" s="2487"/>
      <c r="PYL414" s="2487"/>
      <c r="PYM414" s="2487"/>
      <c r="PYN414" s="2487"/>
      <c r="PYO414" s="2487"/>
      <c r="PYP414" s="2487"/>
      <c r="PYQ414" s="2487"/>
      <c r="PYR414" s="2487"/>
      <c r="PYS414" s="2487"/>
      <c r="PYT414" s="2487"/>
      <c r="PYU414" s="2487"/>
      <c r="PYV414" s="2487"/>
      <c r="PYW414" s="2487"/>
      <c r="PYX414" s="2487"/>
      <c r="PYY414" s="2487"/>
      <c r="PYZ414" s="2487"/>
      <c r="PZA414" s="2487"/>
      <c r="PZB414" s="2487"/>
      <c r="PZC414" s="2487"/>
      <c r="PZD414" s="2487"/>
      <c r="PZE414" s="2487"/>
      <c r="PZF414" s="2487"/>
      <c r="PZG414" s="2487"/>
      <c r="PZH414" s="2487"/>
      <c r="PZI414" s="2487"/>
      <c r="PZJ414" s="2487"/>
      <c r="PZK414" s="2487"/>
      <c r="PZL414" s="2487"/>
      <c r="PZM414" s="2487"/>
      <c r="PZN414" s="2487"/>
      <c r="PZO414" s="2487"/>
      <c r="PZP414" s="2487"/>
      <c r="PZQ414" s="2487"/>
      <c r="PZR414" s="2487"/>
      <c r="PZS414" s="2487"/>
      <c r="PZT414" s="2487"/>
      <c r="PZU414" s="2487"/>
      <c r="PZV414" s="2487"/>
      <c r="PZW414" s="2487"/>
      <c r="PZX414" s="2487"/>
      <c r="PZY414" s="2487"/>
      <c r="PZZ414" s="2487"/>
      <c r="QAA414" s="2487"/>
      <c r="QAB414" s="2487"/>
      <c r="QAC414" s="2487"/>
      <c r="QAD414" s="2487"/>
      <c r="QAE414" s="2487"/>
      <c r="QAF414" s="2487"/>
      <c r="QAG414" s="2487"/>
      <c r="QAH414" s="2487"/>
      <c r="QAI414" s="2487"/>
      <c r="QAJ414" s="2487"/>
      <c r="QAK414" s="2487"/>
      <c r="QAL414" s="2487"/>
      <c r="QAM414" s="2487"/>
      <c r="QAN414" s="2487"/>
      <c r="QAO414" s="2487"/>
      <c r="QAP414" s="2487"/>
      <c r="QAQ414" s="2487"/>
      <c r="QAR414" s="2487"/>
      <c r="QAS414" s="2487"/>
      <c r="QAT414" s="2487"/>
      <c r="QAU414" s="2487"/>
      <c r="QAV414" s="2487"/>
      <c r="QAW414" s="2487"/>
      <c r="QAX414" s="2487"/>
      <c r="QAY414" s="2487"/>
      <c r="QAZ414" s="2487"/>
      <c r="QBA414" s="2487"/>
      <c r="QBB414" s="2487"/>
      <c r="QBC414" s="2487"/>
      <c r="QBD414" s="2487"/>
      <c r="QBE414" s="2487"/>
      <c r="QBF414" s="2487"/>
      <c r="QBG414" s="2487"/>
      <c r="QBH414" s="2487"/>
      <c r="QBI414" s="2487"/>
      <c r="QBJ414" s="2487"/>
      <c r="QBK414" s="2487"/>
      <c r="QBL414" s="2487"/>
      <c r="QBM414" s="2487"/>
      <c r="QBN414" s="2487"/>
      <c r="QBO414" s="2487"/>
      <c r="QBP414" s="2487"/>
      <c r="QBQ414" s="2487"/>
      <c r="QBR414" s="2487"/>
      <c r="QBS414" s="2487"/>
      <c r="QBT414" s="2487"/>
      <c r="QBU414" s="2487"/>
      <c r="QBV414" s="2487"/>
      <c r="QBW414" s="2487"/>
      <c r="QBX414" s="2487"/>
      <c r="QBY414" s="2487"/>
      <c r="QBZ414" s="2487"/>
      <c r="QCA414" s="2487"/>
      <c r="QCB414" s="2487"/>
      <c r="QCC414" s="2487"/>
      <c r="QCD414" s="2487"/>
      <c r="QCE414" s="2487"/>
      <c r="QCF414" s="2487"/>
      <c r="QCG414" s="2487"/>
      <c r="QCH414" s="2487"/>
      <c r="QCI414" s="2487"/>
      <c r="QCJ414" s="2487"/>
      <c r="QCK414" s="2487"/>
      <c r="QCL414" s="2487"/>
      <c r="QCM414" s="2487"/>
      <c r="QCN414" s="2487"/>
      <c r="QCO414" s="2487"/>
      <c r="QCP414" s="2487"/>
      <c r="QCQ414" s="2487"/>
      <c r="QCR414" s="2487"/>
      <c r="QCS414" s="2487"/>
      <c r="QCT414" s="2487"/>
      <c r="QCU414" s="2487"/>
      <c r="QCV414" s="2487"/>
      <c r="QCW414" s="2487"/>
      <c r="QCX414" s="2487"/>
      <c r="QCY414" s="2487"/>
      <c r="QCZ414" s="2487"/>
      <c r="QDA414" s="2487"/>
      <c r="QDB414" s="2487"/>
      <c r="QDC414" s="2487"/>
      <c r="QDD414" s="2487"/>
      <c r="QDE414" s="2487"/>
      <c r="QDF414" s="2487"/>
      <c r="QDG414" s="2487"/>
      <c r="QDH414" s="2487"/>
      <c r="QDI414" s="2487"/>
      <c r="QDJ414" s="2487"/>
      <c r="QDK414" s="2487"/>
      <c r="QDL414" s="2487"/>
      <c r="QDM414" s="2487"/>
      <c r="QDN414" s="2487"/>
      <c r="QDO414" s="2487"/>
      <c r="QDP414" s="2487"/>
      <c r="QDQ414" s="2487"/>
      <c r="QDR414" s="2487"/>
      <c r="QDS414" s="2487"/>
      <c r="QDT414" s="2487"/>
      <c r="QDU414" s="2487"/>
      <c r="QDV414" s="2487"/>
      <c r="QDW414" s="2487"/>
      <c r="QDX414" s="2487"/>
      <c r="QDY414" s="2487"/>
      <c r="QDZ414" s="2487"/>
      <c r="QEA414" s="2487"/>
      <c r="QEB414" s="2487"/>
      <c r="QEC414" s="2487"/>
      <c r="QED414" s="2487"/>
      <c r="QEE414" s="2487"/>
      <c r="QEF414" s="2487"/>
      <c r="QEG414" s="2487"/>
      <c r="QEH414" s="2487"/>
      <c r="QEI414" s="2487"/>
      <c r="QEJ414" s="2487"/>
      <c r="QEK414" s="2487"/>
      <c r="QEL414" s="2487"/>
      <c r="QEM414" s="2487"/>
      <c r="QEN414" s="2487"/>
      <c r="QEO414" s="2487"/>
      <c r="QEP414" s="2487"/>
      <c r="QEQ414" s="2487"/>
      <c r="QER414" s="2487"/>
      <c r="QES414" s="2487"/>
      <c r="QET414" s="2487"/>
      <c r="QEU414" s="2487"/>
      <c r="QEV414" s="2487"/>
      <c r="QEW414" s="2487"/>
      <c r="QEX414" s="2487"/>
      <c r="QEY414" s="2487"/>
      <c r="QEZ414" s="2487"/>
      <c r="QFA414" s="2487"/>
      <c r="QFB414" s="2487"/>
      <c r="QFC414" s="2487"/>
      <c r="QFD414" s="2487"/>
      <c r="QFE414" s="2487"/>
      <c r="QFF414" s="2487"/>
      <c r="QFG414" s="2487"/>
      <c r="QFH414" s="2487"/>
      <c r="QFI414" s="2487"/>
      <c r="QFJ414" s="2487"/>
      <c r="QFK414" s="2487"/>
      <c r="QFL414" s="2487"/>
      <c r="QFM414" s="2487"/>
      <c r="QFN414" s="2487"/>
      <c r="QFO414" s="2487"/>
      <c r="QFP414" s="2487"/>
      <c r="QFQ414" s="2487"/>
      <c r="QFR414" s="2487"/>
      <c r="QFS414" s="2487"/>
      <c r="QFT414" s="2487"/>
      <c r="QFU414" s="2487"/>
      <c r="QFV414" s="2487"/>
      <c r="QFW414" s="2487"/>
      <c r="QFX414" s="2487"/>
      <c r="QFY414" s="2487"/>
      <c r="QFZ414" s="2487"/>
      <c r="QGA414" s="2487"/>
      <c r="QGB414" s="2487"/>
      <c r="QGC414" s="2487"/>
      <c r="QGD414" s="2487"/>
      <c r="QGE414" s="2487"/>
      <c r="QGF414" s="2487"/>
      <c r="QGG414" s="2487"/>
      <c r="QGH414" s="2487"/>
      <c r="QGI414" s="2487"/>
      <c r="QGJ414" s="2487"/>
      <c r="QGK414" s="2487"/>
      <c r="QGL414" s="2487"/>
      <c r="QGM414" s="2487"/>
      <c r="QGN414" s="2487"/>
      <c r="QGO414" s="2487"/>
      <c r="QGP414" s="2487"/>
      <c r="QGQ414" s="2487"/>
      <c r="QGR414" s="2487"/>
      <c r="QGS414" s="2487"/>
      <c r="QGT414" s="2487"/>
      <c r="QGU414" s="2487"/>
      <c r="QGV414" s="2487"/>
      <c r="QGW414" s="2487"/>
      <c r="QGX414" s="2487"/>
      <c r="QGY414" s="2487"/>
      <c r="QGZ414" s="2487"/>
      <c r="QHA414" s="2487"/>
      <c r="QHB414" s="2487"/>
      <c r="QHC414" s="2487"/>
      <c r="QHD414" s="2487"/>
      <c r="QHE414" s="2487"/>
      <c r="QHF414" s="2487"/>
      <c r="QHG414" s="2487"/>
      <c r="QHH414" s="2487"/>
      <c r="QHI414" s="2487"/>
      <c r="QHJ414" s="2487"/>
      <c r="QHK414" s="2487"/>
      <c r="QHL414" s="2487"/>
      <c r="QHM414" s="2487"/>
      <c r="QHN414" s="2487"/>
      <c r="QHO414" s="2487"/>
      <c r="QHP414" s="2487"/>
      <c r="QHQ414" s="2487"/>
      <c r="QHR414" s="2487"/>
      <c r="QHS414" s="2487"/>
      <c r="QHT414" s="2487"/>
      <c r="QHU414" s="2487"/>
      <c r="QHV414" s="2487"/>
      <c r="QHW414" s="2487"/>
      <c r="QHX414" s="2487"/>
      <c r="QHY414" s="2487"/>
      <c r="QHZ414" s="2487"/>
      <c r="QIA414" s="2487"/>
      <c r="QIB414" s="2487"/>
      <c r="QIC414" s="2487"/>
      <c r="QID414" s="2487"/>
      <c r="QIE414" s="2487"/>
      <c r="QIF414" s="2487"/>
      <c r="QIG414" s="2487"/>
      <c r="QIH414" s="2487"/>
      <c r="QII414" s="2487"/>
      <c r="QIJ414" s="2487"/>
      <c r="QIK414" s="2487"/>
      <c r="QIL414" s="2487"/>
      <c r="QIM414" s="2487"/>
      <c r="QIN414" s="2487"/>
      <c r="QIO414" s="2487"/>
      <c r="QIP414" s="2487"/>
      <c r="QIQ414" s="2487"/>
      <c r="QIR414" s="2487"/>
      <c r="QIS414" s="2487"/>
      <c r="QIT414" s="2487"/>
      <c r="QIU414" s="2487"/>
      <c r="QIV414" s="2487"/>
      <c r="QIW414" s="2487"/>
      <c r="QIX414" s="2487"/>
      <c r="QIY414" s="2487"/>
      <c r="QIZ414" s="2487"/>
      <c r="QJA414" s="2487"/>
      <c r="QJB414" s="2487"/>
      <c r="QJC414" s="2487"/>
      <c r="QJD414" s="2487"/>
      <c r="QJE414" s="2487"/>
      <c r="QJF414" s="2487"/>
      <c r="QJG414" s="2487"/>
      <c r="QJH414" s="2487"/>
      <c r="QJI414" s="2487"/>
      <c r="QJJ414" s="2487"/>
      <c r="QJK414" s="2487"/>
      <c r="QJL414" s="2487"/>
      <c r="QJM414" s="2487"/>
      <c r="QJN414" s="2487"/>
      <c r="QJO414" s="2487"/>
      <c r="QJP414" s="2487"/>
      <c r="QJQ414" s="2487"/>
      <c r="QJR414" s="2487"/>
      <c r="QJS414" s="2487"/>
      <c r="QJT414" s="2487"/>
      <c r="QJU414" s="2487"/>
      <c r="QJV414" s="2487"/>
      <c r="QJW414" s="2487"/>
      <c r="QJX414" s="2487"/>
      <c r="QJY414" s="2487"/>
      <c r="QJZ414" s="2487"/>
      <c r="QKA414" s="2487"/>
      <c r="QKB414" s="2487"/>
      <c r="QKC414" s="2487"/>
      <c r="QKD414" s="2487"/>
      <c r="QKE414" s="2487"/>
      <c r="QKF414" s="2487"/>
      <c r="QKG414" s="2487"/>
      <c r="QKH414" s="2487"/>
      <c r="QKI414" s="2487"/>
      <c r="QKJ414" s="2487"/>
      <c r="QKK414" s="2487"/>
      <c r="QKL414" s="2487"/>
      <c r="QKM414" s="2487"/>
      <c r="QKN414" s="2487"/>
      <c r="QKO414" s="2487"/>
      <c r="QKP414" s="2487"/>
      <c r="QKQ414" s="2487"/>
      <c r="QKR414" s="2487"/>
      <c r="QKS414" s="2487"/>
      <c r="QKT414" s="2487"/>
      <c r="QKU414" s="2487"/>
      <c r="QKV414" s="2487"/>
      <c r="QKW414" s="2487"/>
      <c r="QKX414" s="2487"/>
      <c r="QKY414" s="2487"/>
      <c r="QKZ414" s="2487"/>
      <c r="QLA414" s="2487"/>
      <c r="QLB414" s="2487"/>
      <c r="QLC414" s="2487"/>
      <c r="QLD414" s="2487"/>
      <c r="QLE414" s="2487"/>
      <c r="QLF414" s="2487"/>
      <c r="QLG414" s="2487"/>
      <c r="QLH414" s="2487"/>
      <c r="QLI414" s="2487"/>
      <c r="QLJ414" s="2487"/>
      <c r="QLK414" s="2487"/>
      <c r="QLL414" s="2487"/>
      <c r="QLM414" s="2487"/>
      <c r="QLN414" s="2487"/>
      <c r="QLO414" s="2487"/>
      <c r="QLP414" s="2487"/>
      <c r="QLQ414" s="2487"/>
      <c r="QLR414" s="2487"/>
      <c r="QLS414" s="2487"/>
      <c r="QLT414" s="2487"/>
      <c r="QLU414" s="2487"/>
      <c r="QLV414" s="2487"/>
      <c r="QLW414" s="2487"/>
      <c r="QLX414" s="2487"/>
      <c r="QLY414" s="2487"/>
      <c r="QLZ414" s="2487"/>
      <c r="QMA414" s="2487"/>
      <c r="QMB414" s="2487"/>
      <c r="QMC414" s="2487"/>
      <c r="QMD414" s="2487"/>
      <c r="QME414" s="2487"/>
      <c r="QMF414" s="2487"/>
      <c r="QMG414" s="2487"/>
      <c r="QMH414" s="2487"/>
      <c r="QMI414" s="2487"/>
      <c r="QMJ414" s="2487"/>
      <c r="QMK414" s="2487"/>
      <c r="QML414" s="2487"/>
      <c r="QMM414" s="2487"/>
      <c r="QMN414" s="2487"/>
      <c r="QMO414" s="2487"/>
      <c r="QMP414" s="2487"/>
      <c r="QMQ414" s="2487"/>
      <c r="QMR414" s="2487"/>
      <c r="QMS414" s="2487"/>
      <c r="QMT414" s="2487"/>
      <c r="QMU414" s="2487"/>
      <c r="QMV414" s="2487"/>
      <c r="QMW414" s="2487"/>
      <c r="QMX414" s="2487"/>
      <c r="QMY414" s="2487"/>
      <c r="QMZ414" s="2487"/>
      <c r="QNA414" s="2487"/>
      <c r="QNB414" s="2487"/>
      <c r="QNC414" s="2487"/>
      <c r="QND414" s="2487"/>
      <c r="QNE414" s="2487"/>
      <c r="QNF414" s="2487"/>
      <c r="QNG414" s="2487"/>
      <c r="QNH414" s="2487"/>
      <c r="QNI414" s="2487"/>
      <c r="QNJ414" s="2487"/>
      <c r="QNK414" s="2487"/>
      <c r="QNL414" s="2487"/>
      <c r="QNM414" s="2487"/>
      <c r="QNN414" s="2487"/>
      <c r="QNO414" s="2487"/>
      <c r="QNP414" s="2487"/>
      <c r="QNQ414" s="2487"/>
      <c r="QNR414" s="2487"/>
      <c r="QNS414" s="2487"/>
      <c r="QNT414" s="2487"/>
      <c r="QNU414" s="2487"/>
      <c r="QNV414" s="2487"/>
      <c r="QNW414" s="2487"/>
      <c r="QNX414" s="2487"/>
      <c r="QNY414" s="2487"/>
      <c r="QNZ414" s="2487"/>
      <c r="QOA414" s="2487"/>
      <c r="QOB414" s="2487"/>
      <c r="QOC414" s="2487"/>
      <c r="QOD414" s="2487"/>
      <c r="QOE414" s="2487"/>
      <c r="QOF414" s="2487"/>
      <c r="QOG414" s="2487"/>
      <c r="QOH414" s="2487"/>
      <c r="QOI414" s="2487"/>
      <c r="QOJ414" s="2487"/>
      <c r="QOK414" s="2487"/>
      <c r="QOL414" s="2487"/>
      <c r="QOM414" s="2487"/>
      <c r="QON414" s="2487"/>
      <c r="QOO414" s="2487"/>
      <c r="QOP414" s="2487"/>
      <c r="QOQ414" s="2487"/>
      <c r="QOR414" s="2487"/>
      <c r="QOS414" s="2487"/>
      <c r="QOT414" s="2487"/>
      <c r="QOU414" s="2487"/>
      <c r="QOV414" s="2487"/>
      <c r="QOW414" s="2487"/>
      <c r="QOX414" s="2487"/>
      <c r="QOY414" s="2487"/>
      <c r="QOZ414" s="2487"/>
      <c r="QPA414" s="2487"/>
      <c r="QPB414" s="2487"/>
      <c r="QPC414" s="2487"/>
      <c r="QPD414" s="2487"/>
      <c r="QPE414" s="2487"/>
      <c r="QPF414" s="2487"/>
      <c r="QPG414" s="2487"/>
      <c r="QPH414" s="2487"/>
      <c r="QPI414" s="2487"/>
      <c r="QPJ414" s="2487"/>
      <c r="QPK414" s="2487"/>
      <c r="QPL414" s="2487"/>
      <c r="QPM414" s="2487"/>
      <c r="QPN414" s="2487"/>
      <c r="QPO414" s="2487"/>
      <c r="QPP414" s="2487"/>
      <c r="QPQ414" s="2487"/>
      <c r="QPR414" s="2487"/>
      <c r="QPS414" s="2487"/>
      <c r="QPT414" s="2487"/>
      <c r="QPU414" s="2487"/>
      <c r="QPV414" s="2487"/>
      <c r="QPW414" s="2487"/>
      <c r="QPX414" s="2487"/>
      <c r="QPY414" s="2487"/>
      <c r="QPZ414" s="2487"/>
      <c r="QQA414" s="2487"/>
      <c r="QQB414" s="2487"/>
      <c r="QQC414" s="2487"/>
      <c r="QQD414" s="2487"/>
      <c r="QQE414" s="2487"/>
      <c r="QQF414" s="2487"/>
      <c r="QQG414" s="2487"/>
      <c r="QQH414" s="2487"/>
      <c r="QQI414" s="2487"/>
      <c r="QQJ414" s="2487"/>
      <c r="QQK414" s="2487"/>
      <c r="QQL414" s="2487"/>
      <c r="QQM414" s="2487"/>
      <c r="QQN414" s="2487"/>
      <c r="QQO414" s="2487"/>
      <c r="QQP414" s="2487"/>
      <c r="QQQ414" s="2487"/>
      <c r="QQR414" s="2487"/>
      <c r="QQS414" s="2487"/>
      <c r="QQT414" s="2487"/>
      <c r="QQU414" s="2487"/>
      <c r="QQV414" s="2487"/>
      <c r="QQW414" s="2487"/>
      <c r="QQX414" s="2487"/>
      <c r="QQY414" s="2487"/>
      <c r="QQZ414" s="2487"/>
      <c r="QRA414" s="2487"/>
      <c r="QRB414" s="2487"/>
      <c r="QRC414" s="2487"/>
      <c r="QRD414" s="2487"/>
      <c r="QRE414" s="2487"/>
      <c r="QRF414" s="2487"/>
      <c r="QRG414" s="2487"/>
      <c r="QRH414" s="2487"/>
      <c r="QRI414" s="2487"/>
      <c r="QRJ414" s="2487"/>
      <c r="QRK414" s="2487"/>
      <c r="QRL414" s="2487"/>
      <c r="QRM414" s="2487"/>
      <c r="QRN414" s="2487"/>
      <c r="QRO414" s="2487"/>
      <c r="QRP414" s="2487"/>
      <c r="QRQ414" s="2487"/>
      <c r="QRR414" s="2487"/>
      <c r="QRS414" s="2487"/>
      <c r="QRT414" s="2487"/>
      <c r="QRU414" s="2487"/>
      <c r="QRV414" s="2487"/>
      <c r="QRW414" s="2487"/>
      <c r="QRX414" s="2487"/>
      <c r="QRY414" s="2487"/>
      <c r="QRZ414" s="2487"/>
      <c r="QSA414" s="2487"/>
      <c r="QSB414" s="2487"/>
      <c r="QSC414" s="2487"/>
      <c r="QSD414" s="2487"/>
      <c r="QSE414" s="2487"/>
      <c r="QSF414" s="2487"/>
      <c r="QSG414" s="2487"/>
      <c r="QSH414" s="2487"/>
      <c r="QSI414" s="2487"/>
      <c r="QSJ414" s="2487"/>
      <c r="QSK414" s="2487"/>
      <c r="QSL414" s="2487"/>
      <c r="QSM414" s="2487"/>
      <c r="QSN414" s="2487"/>
      <c r="QSO414" s="2487"/>
      <c r="QSP414" s="2487"/>
      <c r="QSQ414" s="2487"/>
      <c r="QSR414" s="2487"/>
      <c r="QSS414" s="2487"/>
      <c r="QST414" s="2487"/>
      <c r="QSU414" s="2487"/>
      <c r="QSV414" s="2487"/>
      <c r="QSW414" s="2487"/>
      <c r="QSX414" s="2487"/>
      <c r="QSY414" s="2487"/>
      <c r="QSZ414" s="2487"/>
      <c r="QTA414" s="2487"/>
      <c r="QTB414" s="2487"/>
      <c r="QTC414" s="2487"/>
      <c r="QTD414" s="2487"/>
      <c r="QTE414" s="2487"/>
      <c r="QTF414" s="2487"/>
      <c r="QTG414" s="2487"/>
      <c r="QTH414" s="2487"/>
      <c r="QTI414" s="2487"/>
      <c r="QTJ414" s="2487"/>
      <c r="QTK414" s="2487"/>
      <c r="QTL414" s="2487"/>
      <c r="QTM414" s="2487"/>
      <c r="QTN414" s="2487"/>
      <c r="QTO414" s="2487"/>
      <c r="QTP414" s="2487"/>
      <c r="QTQ414" s="2487"/>
      <c r="QTR414" s="2487"/>
      <c r="QTS414" s="2487"/>
      <c r="QTT414" s="2487"/>
      <c r="QTU414" s="2487"/>
      <c r="QTV414" s="2487"/>
      <c r="QTW414" s="2487"/>
      <c r="QTX414" s="2487"/>
      <c r="QTY414" s="2487"/>
      <c r="QTZ414" s="2487"/>
      <c r="QUA414" s="2487"/>
      <c r="QUB414" s="2487"/>
      <c r="QUC414" s="2487"/>
      <c r="QUD414" s="2487"/>
      <c r="QUE414" s="2487"/>
      <c r="QUF414" s="2487"/>
      <c r="QUG414" s="2487"/>
      <c r="QUH414" s="2487"/>
      <c r="QUI414" s="2487"/>
      <c r="QUJ414" s="2487"/>
      <c r="QUK414" s="2487"/>
      <c r="QUL414" s="2487"/>
      <c r="QUM414" s="2487"/>
      <c r="QUN414" s="2487"/>
      <c r="QUO414" s="2487"/>
      <c r="QUP414" s="2487"/>
      <c r="QUQ414" s="2487"/>
      <c r="QUR414" s="2487"/>
      <c r="QUS414" s="2487"/>
      <c r="QUT414" s="2487"/>
      <c r="QUU414" s="2487"/>
      <c r="QUV414" s="2487"/>
      <c r="QUW414" s="2487"/>
      <c r="QUX414" s="2487"/>
      <c r="QUY414" s="2487"/>
      <c r="QUZ414" s="2487"/>
      <c r="QVA414" s="2487"/>
      <c r="QVB414" s="2487"/>
      <c r="QVC414" s="2487"/>
      <c r="QVD414" s="2487"/>
      <c r="QVE414" s="2487"/>
      <c r="QVF414" s="2487"/>
      <c r="QVG414" s="2487"/>
      <c r="QVH414" s="2487"/>
      <c r="QVI414" s="2487"/>
      <c r="QVJ414" s="2487"/>
      <c r="QVK414" s="2487"/>
      <c r="QVL414" s="2487"/>
      <c r="QVM414" s="2487"/>
      <c r="QVN414" s="2487"/>
      <c r="QVO414" s="2487"/>
      <c r="QVP414" s="2487"/>
      <c r="QVQ414" s="2487"/>
      <c r="QVR414" s="2487"/>
      <c r="QVS414" s="2487"/>
      <c r="QVT414" s="2487"/>
      <c r="QVU414" s="2487"/>
      <c r="QVV414" s="2487"/>
      <c r="QVW414" s="2487"/>
      <c r="QVX414" s="2487"/>
      <c r="QVY414" s="2487"/>
      <c r="QVZ414" s="2487"/>
      <c r="QWA414" s="2487"/>
      <c r="QWB414" s="2487"/>
      <c r="QWC414" s="2487"/>
      <c r="QWD414" s="2487"/>
      <c r="QWE414" s="2487"/>
      <c r="QWF414" s="2487"/>
      <c r="QWG414" s="2487"/>
      <c r="QWH414" s="2487"/>
      <c r="QWI414" s="2487"/>
      <c r="QWJ414" s="2487"/>
      <c r="QWK414" s="2487"/>
      <c r="QWL414" s="2487"/>
      <c r="QWM414" s="2487"/>
      <c r="QWN414" s="2487"/>
      <c r="QWO414" s="2487"/>
      <c r="QWP414" s="2487"/>
      <c r="QWQ414" s="2487"/>
      <c r="QWR414" s="2487"/>
      <c r="QWS414" s="2487"/>
      <c r="QWT414" s="2487"/>
      <c r="QWU414" s="2487"/>
      <c r="QWV414" s="2487"/>
      <c r="QWW414" s="2487"/>
      <c r="QWX414" s="2487"/>
      <c r="QWY414" s="2487"/>
      <c r="QWZ414" s="2487"/>
      <c r="QXA414" s="2487"/>
      <c r="QXB414" s="2487"/>
      <c r="QXC414" s="2487"/>
      <c r="QXD414" s="2487"/>
      <c r="QXE414" s="2487"/>
      <c r="QXF414" s="2487"/>
      <c r="QXG414" s="2487"/>
      <c r="QXH414" s="2487"/>
      <c r="QXI414" s="2487"/>
      <c r="QXJ414" s="2487"/>
      <c r="QXK414" s="2487"/>
      <c r="QXL414" s="2487"/>
      <c r="QXM414" s="2487"/>
      <c r="QXN414" s="2487"/>
      <c r="QXO414" s="2487"/>
      <c r="QXP414" s="2487"/>
      <c r="QXQ414" s="2487"/>
      <c r="QXR414" s="2487"/>
      <c r="QXS414" s="2487"/>
      <c r="QXT414" s="2487"/>
      <c r="QXU414" s="2487"/>
      <c r="QXV414" s="2487"/>
      <c r="QXW414" s="2487"/>
      <c r="QXX414" s="2487"/>
      <c r="QXY414" s="2487"/>
      <c r="QXZ414" s="2487"/>
      <c r="QYA414" s="2487"/>
      <c r="QYB414" s="2487"/>
      <c r="QYC414" s="2487"/>
      <c r="QYD414" s="2487"/>
      <c r="QYE414" s="2487"/>
      <c r="QYF414" s="2487"/>
      <c r="QYG414" s="2487"/>
      <c r="QYH414" s="2487"/>
      <c r="QYI414" s="2487"/>
      <c r="QYJ414" s="2487"/>
      <c r="QYK414" s="2487"/>
      <c r="QYL414" s="2487"/>
      <c r="QYM414" s="2487"/>
      <c r="QYN414" s="2487"/>
      <c r="QYO414" s="2487"/>
      <c r="QYP414" s="2487"/>
      <c r="QYQ414" s="2487"/>
      <c r="QYR414" s="2487"/>
      <c r="QYS414" s="2487"/>
      <c r="QYT414" s="2487"/>
      <c r="QYU414" s="2487"/>
      <c r="QYV414" s="2487"/>
      <c r="QYW414" s="2487"/>
      <c r="QYX414" s="2487"/>
      <c r="QYY414" s="2487"/>
      <c r="QYZ414" s="2487"/>
      <c r="QZA414" s="2487"/>
      <c r="QZB414" s="2487"/>
      <c r="QZC414" s="2487"/>
      <c r="QZD414" s="2487"/>
      <c r="QZE414" s="2487"/>
      <c r="QZF414" s="2487"/>
      <c r="QZG414" s="2487"/>
      <c r="QZH414" s="2487"/>
      <c r="QZI414" s="2487"/>
      <c r="QZJ414" s="2487"/>
      <c r="QZK414" s="2487"/>
      <c r="QZL414" s="2487"/>
      <c r="QZM414" s="2487"/>
      <c r="QZN414" s="2487"/>
      <c r="QZO414" s="2487"/>
      <c r="QZP414" s="2487"/>
      <c r="QZQ414" s="2487"/>
      <c r="QZR414" s="2487"/>
      <c r="QZS414" s="2487"/>
      <c r="QZT414" s="2487"/>
      <c r="QZU414" s="2487"/>
      <c r="QZV414" s="2487"/>
      <c r="QZW414" s="2487"/>
      <c r="QZX414" s="2487"/>
      <c r="QZY414" s="2487"/>
      <c r="QZZ414" s="2487"/>
      <c r="RAA414" s="2487"/>
      <c r="RAB414" s="2487"/>
      <c r="RAC414" s="2487"/>
      <c r="RAD414" s="2487"/>
      <c r="RAE414" s="2487"/>
      <c r="RAF414" s="2487"/>
      <c r="RAG414" s="2487"/>
      <c r="RAH414" s="2487"/>
      <c r="RAI414" s="2487"/>
      <c r="RAJ414" s="2487"/>
      <c r="RAK414" s="2487"/>
      <c r="RAL414" s="2487"/>
      <c r="RAM414" s="2487"/>
      <c r="RAN414" s="2487"/>
      <c r="RAO414" s="2487"/>
      <c r="RAP414" s="2487"/>
      <c r="RAQ414" s="2487"/>
      <c r="RAR414" s="2487"/>
      <c r="RAS414" s="2487"/>
      <c r="RAT414" s="2487"/>
      <c r="RAU414" s="2487"/>
      <c r="RAV414" s="2487"/>
      <c r="RAW414" s="2487"/>
      <c r="RAX414" s="2487"/>
      <c r="RAY414" s="2487"/>
      <c r="RAZ414" s="2487"/>
      <c r="RBA414" s="2487"/>
      <c r="RBB414" s="2487"/>
      <c r="RBC414" s="2487"/>
      <c r="RBD414" s="2487"/>
      <c r="RBE414" s="2487"/>
      <c r="RBF414" s="2487"/>
      <c r="RBG414" s="2487"/>
      <c r="RBH414" s="2487"/>
      <c r="RBI414" s="2487"/>
      <c r="RBJ414" s="2487"/>
      <c r="RBK414" s="2487"/>
      <c r="RBL414" s="2487"/>
      <c r="RBM414" s="2487"/>
      <c r="RBN414" s="2487"/>
      <c r="RBO414" s="2487"/>
      <c r="RBP414" s="2487"/>
      <c r="RBQ414" s="2487"/>
      <c r="RBR414" s="2487"/>
      <c r="RBS414" s="2487"/>
      <c r="RBT414" s="2487"/>
      <c r="RBU414" s="2487"/>
      <c r="RBV414" s="2487"/>
      <c r="RBW414" s="2487"/>
      <c r="RBX414" s="2487"/>
      <c r="RBY414" s="2487"/>
      <c r="RBZ414" s="2487"/>
      <c r="RCA414" s="2487"/>
      <c r="RCB414" s="2487"/>
      <c r="RCC414" s="2487"/>
      <c r="RCD414" s="2487"/>
      <c r="RCE414" s="2487"/>
      <c r="RCF414" s="2487"/>
      <c r="RCG414" s="2487"/>
      <c r="RCH414" s="2487"/>
      <c r="RCI414" s="2487"/>
      <c r="RCJ414" s="2487"/>
      <c r="RCK414" s="2487"/>
      <c r="RCL414" s="2487"/>
      <c r="RCM414" s="2487"/>
      <c r="RCN414" s="2487"/>
      <c r="RCO414" s="2487"/>
      <c r="RCP414" s="2487"/>
      <c r="RCQ414" s="2487"/>
      <c r="RCR414" s="2487"/>
      <c r="RCS414" s="2487"/>
      <c r="RCT414" s="2487"/>
      <c r="RCU414" s="2487"/>
      <c r="RCV414" s="2487"/>
      <c r="RCW414" s="2487"/>
      <c r="RCX414" s="2487"/>
      <c r="RCY414" s="2487"/>
      <c r="RCZ414" s="2487"/>
      <c r="RDA414" s="2487"/>
      <c r="RDB414" s="2487"/>
      <c r="RDC414" s="2487"/>
      <c r="RDD414" s="2487"/>
      <c r="RDE414" s="2487"/>
      <c r="RDF414" s="2487"/>
      <c r="RDG414" s="2487"/>
      <c r="RDH414" s="2487"/>
      <c r="RDI414" s="2487"/>
      <c r="RDJ414" s="2487"/>
      <c r="RDK414" s="2487"/>
      <c r="RDL414" s="2487"/>
      <c r="RDM414" s="2487"/>
      <c r="RDN414" s="2487"/>
      <c r="RDO414" s="2487"/>
      <c r="RDP414" s="2487"/>
      <c r="RDQ414" s="2487"/>
      <c r="RDR414" s="2487"/>
      <c r="RDS414" s="2487"/>
      <c r="RDT414" s="2487"/>
      <c r="RDU414" s="2487"/>
      <c r="RDV414" s="2487"/>
      <c r="RDW414" s="2487"/>
      <c r="RDX414" s="2487"/>
      <c r="RDY414" s="2487"/>
      <c r="RDZ414" s="2487"/>
      <c r="REA414" s="2487"/>
      <c r="REB414" s="2487"/>
      <c r="REC414" s="2487"/>
      <c r="RED414" s="2487"/>
      <c r="REE414" s="2487"/>
      <c r="REF414" s="2487"/>
      <c r="REG414" s="2487"/>
      <c r="REH414" s="2487"/>
      <c r="REI414" s="2487"/>
      <c r="REJ414" s="2487"/>
      <c r="REK414" s="2487"/>
      <c r="REL414" s="2487"/>
      <c r="REM414" s="2487"/>
      <c r="REN414" s="2487"/>
      <c r="REO414" s="2487"/>
      <c r="REP414" s="2487"/>
      <c r="REQ414" s="2487"/>
      <c r="RER414" s="2487"/>
      <c r="RES414" s="2487"/>
      <c r="RET414" s="2487"/>
      <c r="REU414" s="2487"/>
      <c r="REV414" s="2487"/>
      <c r="REW414" s="2487"/>
      <c r="REX414" s="2487"/>
      <c r="REY414" s="2487"/>
      <c r="REZ414" s="2487"/>
      <c r="RFA414" s="2487"/>
      <c r="RFB414" s="2487"/>
      <c r="RFC414" s="2487"/>
      <c r="RFD414" s="2487"/>
      <c r="RFE414" s="2487"/>
      <c r="RFF414" s="2487"/>
      <c r="RFG414" s="2487"/>
      <c r="RFH414" s="2487"/>
      <c r="RFI414" s="2487"/>
      <c r="RFJ414" s="2487"/>
      <c r="RFK414" s="2487"/>
      <c r="RFL414" s="2487"/>
      <c r="RFM414" s="2487"/>
      <c r="RFN414" s="2487"/>
      <c r="RFO414" s="2487"/>
      <c r="RFP414" s="2487"/>
      <c r="RFQ414" s="2487"/>
      <c r="RFR414" s="2487"/>
      <c r="RFS414" s="2487"/>
      <c r="RFT414" s="2487"/>
      <c r="RFU414" s="2487"/>
      <c r="RFV414" s="2487"/>
      <c r="RFW414" s="2487"/>
      <c r="RFX414" s="2487"/>
      <c r="RFY414" s="2487"/>
      <c r="RFZ414" s="2487"/>
      <c r="RGA414" s="2487"/>
      <c r="RGB414" s="2487"/>
      <c r="RGC414" s="2487"/>
      <c r="RGD414" s="2487"/>
      <c r="RGE414" s="2487"/>
      <c r="RGF414" s="2487"/>
      <c r="RGG414" s="2487"/>
      <c r="RGH414" s="2487"/>
      <c r="RGI414" s="2487"/>
      <c r="RGJ414" s="2487"/>
      <c r="RGK414" s="2487"/>
      <c r="RGL414" s="2487"/>
      <c r="RGM414" s="2487"/>
      <c r="RGN414" s="2487"/>
      <c r="RGO414" s="2487"/>
      <c r="RGP414" s="2487"/>
      <c r="RGQ414" s="2487"/>
      <c r="RGR414" s="2487"/>
      <c r="RGS414" s="2487"/>
      <c r="RGT414" s="2487"/>
      <c r="RGU414" s="2487"/>
      <c r="RGV414" s="2487"/>
      <c r="RGW414" s="2487"/>
      <c r="RGX414" s="2487"/>
      <c r="RGY414" s="2487"/>
      <c r="RGZ414" s="2487"/>
      <c r="RHA414" s="2487"/>
      <c r="RHB414" s="2487"/>
      <c r="RHC414" s="2487"/>
      <c r="RHD414" s="2487"/>
      <c r="RHE414" s="2487"/>
      <c r="RHF414" s="2487"/>
      <c r="RHG414" s="2487"/>
      <c r="RHH414" s="2487"/>
      <c r="RHI414" s="2487"/>
      <c r="RHJ414" s="2487"/>
      <c r="RHK414" s="2487"/>
      <c r="RHL414" s="2487"/>
      <c r="RHM414" s="2487"/>
      <c r="RHN414" s="2487"/>
      <c r="RHO414" s="2487"/>
      <c r="RHP414" s="2487"/>
      <c r="RHQ414" s="2487"/>
      <c r="RHR414" s="2487"/>
      <c r="RHS414" s="2487"/>
      <c r="RHT414" s="2487"/>
      <c r="RHU414" s="2487"/>
      <c r="RHV414" s="2487"/>
      <c r="RHW414" s="2487"/>
      <c r="RHX414" s="2487"/>
      <c r="RHY414" s="2487"/>
      <c r="RHZ414" s="2487"/>
      <c r="RIA414" s="2487"/>
      <c r="RIB414" s="2487"/>
      <c r="RIC414" s="2487"/>
      <c r="RID414" s="2487"/>
      <c r="RIE414" s="2487"/>
      <c r="RIF414" s="2487"/>
      <c r="RIG414" s="2487"/>
      <c r="RIH414" s="2487"/>
      <c r="RII414" s="2487"/>
      <c r="RIJ414" s="2487"/>
      <c r="RIK414" s="2487"/>
      <c r="RIL414" s="2487"/>
      <c r="RIM414" s="2487"/>
      <c r="RIN414" s="2487"/>
      <c r="RIO414" s="2487"/>
      <c r="RIP414" s="2487"/>
      <c r="RIQ414" s="2487"/>
      <c r="RIR414" s="2487"/>
      <c r="RIS414" s="2487"/>
      <c r="RIT414" s="2487"/>
      <c r="RIU414" s="2487"/>
      <c r="RIV414" s="2487"/>
      <c r="RIW414" s="2487"/>
      <c r="RIX414" s="2487"/>
      <c r="RIY414" s="2487"/>
      <c r="RIZ414" s="2487"/>
      <c r="RJA414" s="2487"/>
      <c r="RJB414" s="2487"/>
      <c r="RJC414" s="2487"/>
      <c r="RJD414" s="2487"/>
      <c r="RJE414" s="2487"/>
      <c r="RJF414" s="2487"/>
      <c r="RJG414" s="2487"/>
      <c r="RJH414" s="2487"/>
      <c r="RJI414" s="2487"/>
      <c r="RJJ414" s="2487"/>
      <c r="RJK414" s="2487"/>
      <c r="RJL414" s="2487"/>
      <c r="RJM414" s="2487"/>
      <c r="RJN414" s="2487"/>
      <c r="RJO414" s="2487"/>
      <c r="RJP414" s="2487"/>
      <c r="RJQ414" s="2487"/>
      <c r="RJR414" s="2487"/>
      <c r="RJS414" s="2487"/>
      <c r="RJT414" s="2487"/>
      <c r="RJU414" s="2487"/>
      <c r="RJV414" s="2487"/>
      <c r="RJW414" s="2487"/>
      <c r="RJX414" s="2487"/>
      <c r="RJY414" s="2487"/>
      <c r="RJZ414" s="2487"/>
      <c r="RKA414" s="2487"/>
      <c r="RKB414" s="2487"/>
      <c r="RKC414" s="2487"/>
      <c r="RKD414" s="2487"/>
      <c r="RKE414" s="2487"/>
      <c r="RKF414" s="2487"/>
      <c r="RKG414" s="2487"/>
      <c r="RKH414" s="2487"/>
      <c r="RKI414" s="2487"/>
      <c r="RKJ414" s="2487"/>
      <c r="RKK414" s="2487"/>
      <c r="RKL414" s="2487"/>
      <c r="RKM414" s="2487"/>
      <c r="RKN414" s="2487"/>
      <c r="RKO414" s="2487"/>
      <c r="RKP414" s="2487"/>
      <c r="RKQ414" s="2487"/>
      <c r="RKR414" s="2487"/>
      <c r="RKS414" s="2487"/>
      <c r="RKT414" s="2487"/>
      <c r="RKU414" s="2487"/>
      <c r="RKV414" s="2487"/>
      <c r="RKW414" s="2487"/>
      <c r="RKX414" s="2487"/>
      <c r="RKY414" s="2487"/>
      <c r="RKZ414" s="2487"/>
      <c r="RLA414" s="2487"/>
      <c r="RLB414" s="2487"/>
      <c r="RLC414" s="2487"/>
      <c r="RLD414" s="2487"/>
      <c r="RLE414" s="2487"/>
      <c r="RLF414" s="2487"/>
      <c r="RLG414" s="2487"/>
      <c r="RLH414" s="2487"/>
      <c r="RLI414" s="2487"/>
      <c r="RLJ414" s="2487"/>
      <c r="RLK414" s="2487"/>
      <c r="RLL414" s="2487"/>
      <c r="RLM414" s="2487"/>
      <c r="RLN414" s="2487"/>
      <c r="RLO414" s="2487"/>
      <c r="RLP414" s="2487"/>
      <c r="RLQ414" s="2487"/>
      <c r="RLR414" s="2487"/>
      <c r="RLS414" s="2487"/>
      <c r="RLT414" s="2487"/>
      <c r="RLU414" s="2487"/>
      <c r="RLV414" s="2487"/>
      <c r="RLW414" s="2487"/>
      <c r="RLX414" s="2487"/>
      <c r="RLY414" s="2487"/>
      <c r="RLZ414" s="2487"/>
      <c r="RMA414" s="2487"/>
      <c r="RMB414" s="2487"/>
      <c r="RMC414" s="2487"/>
      <c r="RMD414" s="2487"/>
      <c r="RME414" s="2487"/>
      <c r="RMF414" s="2487"/>
      <c r="RMG414" s="2487"/>
      <c r="RMH414" s="2487"/>
      <c r="RMI414" s="2487"/>
      <c r="RMJ414" s="2487"/>
      <c r="RMK414" s="2487"/>
      <c r="RML414" s="2487"/>
      <c r="RMM414" s="2487"/>
      <c r="RMN414" s="2487"/>
      <c r="RMO414" s="2487"/>
      <c r="RMP414" s="2487"/>
      <c r="RMQ414" s="2487"/>
      <c r="RMR414" s="2487"/>
      <c r="RMS414" s="2487"/>
      <c r="RMT414" s="2487"/>
      <c r="RMU414" s="2487"/>
      <c r="RMV414" s="2487"/>
      <c r="RMW414" s="2487"/>
      <c r="RMX414" s="2487"/>
      <c r="RMY414" s="2487"/>
      <c r="RMZ414" s="2487"/>
      <c r="RNA414" s="2487"/>
      <c r="RNB414" s="2487"/>
      <c r="RNC414" s="2487"/>
      <c r="RND414" s="2487"/>
      <c r="RNE414" s="2487"/>
      <c r="RNF414" s="2487"/>
      <c r="RNG414" s="2487"/>
      <c r="RNH414" s="2487"/>
      <c r="RNI414" s="2487"/>
      <c r="RNJ414" s="2487"/>
      <c r="RNK414" s="2487"/>
      <c r="RNL414" s="2487"/>
      <c r="RNM414" s="2487"/>
      <c r="RNN414" s="2487"/>
      <c r="RNO414" s="2487"/>
      <c r="RNP414" s="2487"/>
      <c r="RNQ414" s="2487"/>
      <c r="RNR414" s="2487"/>
      <c r="RNS414" s="2487"/>
      <c r="RNT414" s="2487"/>
      <c r="RNU414" s="2487"/>
      <c r="RNV414" s="2487"/>
      <c r="RNW414" s="2487"/>
      <c r="RNX414" s="2487"/>
      <c r="RNY414" s="2487"/>
      <c r="RNZ414" s="2487"/>
      <c r="ROA414" s="2487"/>
      <c r="ROB414" s="2487"/>
      <c r="ROC414" s="2487"/>
      <c r="ROD414" s="2487"/>
      <c r="ROE414" s="2487"/>
      <c r="ROF414" s="2487"/>
      <c r="ROG414" s="2487"/>
      <c r="ROH414" s="2487"/>
      <c r="ROI414" s="2487"/>
      <c r="ROJ414" s="2487"/>
      <c r="ROK414" s="2487"/>
      <c r="ROL414" s="2487"/>
      <c r="ROM414" s="2487"/>
      <c r="RON414" s="2487"/>
      <c r="ROO414" s="2487"/>
      <c r="ROP414" s="2487"/>
      <c r="ROQ414" s="2487"/>
      <c r="ROR414" s="2487"/>
      <c r="ROS414" s="2487"/>
      <c r="ROT414" s="2487"/>
      <c r="ROU414" s="2487"/>
      <c r="ROV414" s="2487"/>
      <c r="ROW414" s="2487"/>
      <c r="ROX414" s="2487"/>
      <c r="ROY414" s="2487"/>
      <c r="ROZ414" s="2487"/>
      <c r="RPA414" s="2487"/>
      <c r="RPB414" s="2487"/>
      <c r="RPC414" s="2487"/>
      <c r="RPD414" s="2487"/>
      <c r="RPE414" s="2487"/>
      <c r="RPF414" s="2487"/>
      <c r="RPG414" s="2487"/>
      <c r="RPH414" s="2487"/>
      <c r="RPI414" s="2487"/>
      <c r="RPJ414" s="2487"/>
      <c r="RPK414" s="2487"/>
      <c r="RPL414" s="2487"/>
      <c r="RPM414" s="2487"/>
      <c r="RPN414" s="2487"/>
      <c r="RPO414" s="2487"/>
      <c r="RPP414" s="2487"/>
      <c r="RPQ414" s="2487"/>
      <c r="RPR414" s="2487"/>
      <c r="RPS414" s="2487"/>
      <c r="RPT414" s="2487"/>
      <c r="RPU414" s="2487"/>
      <c r="RPV414" s="2487"/>
      <c r="RPW414" s="2487"/>
      <c r="RPX414" s="2487"/>
      <c r="RPY414" s="2487"/>
      <c r="RPZ414" s="2487"/>
      <c r="RQA414" s="2487"/>
      <c r="RQB414" s="2487"/>
      <c r="RQC414" s="2487"/>
      <c r="RQD414" s="2487"/>
      <c r="RQE414" s="2487"/>
      <c r="RQF414" s="2487"/>
      <c r="RQG414" s="2487"/>
      <c r="RQH414" s="2487"/>
      <c r="RQI414" s="2487"/>
      <c r="RQJ414" s="2487"/>
      <c r="RQK414" s="2487"/>
      <c r="RQL414" s="2487"/>
      <c r="RQM414" s="2487"/>
      <c r="RQN414" s="2487"/>
      <c r="RQO414" s="2487"/>
      <c r="RQP414" s="2487"/>
      <c r="RQQ414" s="2487"/>
      <c r="RQR414" s="2487"/>
      <c r="RQS414" s="2487"/>
      <c r="RQT414" s="2487"/>
      <c r="RQU414" s="2487"/>
      <c r="RQV414" s="2487"/>
      <c r="RQW414" s="2487"/>
      <c r="RQX414" s="2487"/>
      <c r="RQY414" s="2487"/>
      <c r="RQZ414" s="2487"/>
      <c r="RRA414" s="2487"/>
      <c r="RRB414" s="2487"/>
      <c r="RRC414" s="2487"/>
      <c r="RRD414" s="2487"/>
      <c r="RRE414" s="2487"/>
      <c r="RRF414" s="2487"/>
      <c r="RRG414" s="2487"/>
      <c r="RRH414" s="2487"/>
      <c r="RRI414" s="2487"/>
      <c r="RRJ414" s="2487"/>
      <c r="RRK414" s="2487"/>
      <c r="RRL414" s="2487"/>
      <c r="RRM414" s="2487"/>
      <c r="RRN414" s="2487"/>
      <c r="RRO414" s="2487"/>
      <c r="RRP414" s="2487"/>
      <c r="RRQ414" s="2487"/>
      <c r="RRR414" s="2487"/>
      <c r="RRS414" s="2487"/>
      <c r="RRT414" s="2487"/>
      <c r="RRU414" s="2487"/>
      <c r="RRV414" s="2487"/>
      <c r="RRW414" s="2487"/>
      <c r="RRX414" s="2487"/>
      <c r="RRY414" s="2487"/>
      <c r="RRZ414" s="2487"/>
      <c r="RSA414" s="2487"/>
      <c r="RSB414" s="2487"/>
      <c r="RSC414" s="2487"/>
      <c r="RSD414" s="2487"/>
      <c r="RSE414" s="2487"/>
      <c r="RSF414" s="2487"/>
      <c r="RSG414" s="2487"/>
      <c r="RSH414" s="2487"/>
      <c r="RSI414" s="2487"/>
      <c r="RSJ414" s="2487"/>
      <c r="RSK414" s="2487"/>
      <c r="RSL414" s="2487"/>
      <c r="RSM414" s="2487"/>
      <c r="RSN414" s="2487"/>
      <c r="RSO414" s="2487"/>
      <c r="RSP414" s="2487"/>
      <c r="RSQ414" s="2487"/>
      <c r="RSR414" s="2487"/>
      <c r="RSS414" s="2487"/>
      <c r="RST414" s="2487"/>
      <c r="RSU414" s="2487"/>
      <c r="RSV414" s="2487"/>
      <c r="RSW414" s="2487"/>
      <c r="RSX414" s="2487"/>
      <c r="RSY414" s="2487"/>
      <c r="RSZ414" s="2487"/>
      <c r="RTA414" s="2487"/>
      <c r="RTB414" s="2487"/>
      <c r="RTC414" s="2487"/>
      <c r="RTD414" s="2487"/>
      <c r="RTE414" s="2487"/>
      <c r="RTF414" s="2487"/>
      <c r="RTG414" s="2487"/>
      <c r="RTH414" s="2487"/>
      <c r="RTI414" s="2487"/>
      <c r="RTJ414" s="2487"/>
      <c r="RTK414" s="2487"/>
      <c r="RTL414" s="2487"/>
      <c r="RTM414" s="2487"/>
      <c r="RTN414" s="2487"/>
      <c r="RTO414" s="2487"/>
      <c r="RTP414" s="2487"/>
      <c r="RTQ414" s="2487"/>
      <c r="RTR414" s="2487"/>
      <c r="RTS414" s="2487"/>
      <c r="RTT414" s="2487"/>
      <c r="RTU414" s="2487"/>
      <c r="RTV414" s="2487"/>
      <c r="RTW414" s="2487"/>
      <c r="RTX414" s="2487"/>
      <c r="RTY414" s="2487"/>
      <c r="RTZ414" s="2487"/>
      <c r="RUA414" s="2487"/>
      <c r="RUB414" s="2487"/>
      <c r="RUC414" s="2487"/>
      <c r="RUD414" s="2487"/>
      <c r="RUE414" s="2487"/>
      <c r="RUF414" s="2487"/>
      <c r="RUG414" s="2487"/>
      <c r="RUH414" s="2487"/>
      <c r="RUI414" s="2487"/>
      <c r="RUJ414" s="2487"/>
      <c r="RUK414" s="2487"/>
      <c r="RUL414" s="2487"/>
      <c r="RUM414" s="2487"/>
      <c r="RUN414" s="2487"/>
      <c r="RUO414" s="2487"/>
      <c r="RUP414" s="2487"/>
      <c r="RUQ414" s="2487"/>
      <c r="RUR414" s="2487"/>
      <c r="RUS414" s="2487"/>
      <c r="RUT414" s="2487"/>
      <c r="RUU414" s="2487"/>
      <c r="RUV414" s="2487"/>
      <c r="RUW414" s="2487"/>
      <c r="RUX414" s="2487"/>
      <c r="RUY414" s="2487"/>
      <c r="RUZ414" s="2487"/>
      <c r="RVA414" s="2487"/>
      <c r="RVB414" s="2487"/>
      <c r="RVC414" s="2487"/>
      <c r="RVD414" s="2487"/>
      <c r="RVE414" s="2487"/>
      <c r="RVF414" s="2487"/>
      <c r="RVG414" s="2487"/>
      <c r="RVH414" s="2487"/>
      <c r="RVI414" s="2487"/>
      <c r="RVJ414" s="2487"/>
      <c r="RVK414" s="2487"/>
      <c r="RVL414" s="2487"/>
      <c r="RVM414" s="2487"/>
      <c r="RVN414" s="2487"/>
      <c r="RVO414" s="2487"/>
      <c r="RVP414" s="2487"/>
      <c r="RVQ414" s="2487"/>
      <c r="RVR414" s="2487"/>
      <c r="RVS414" s="2487"/>
      <c r="RVT414" s="2487"/>
      <c r="RVU414" s="2487"/>
      <c r="RVV414" s="2487"/>
      <c r="RVW414" s="2487"/>
      <c r="RVX414" s="2487"/>
      <c r="RVY414" s="2487"/>
      <c r="RVZ414" s="2487"/>
      <c r="RWA414" s="2487"/>
      <c r="RWB414" s="2487"/>
      <c r="RWC414" s="2487"/>
      <c r="RWD414" s="2487"/>
      <c r="RWE414" s="2487"/>
      <c r="RWF414" s="2487"/>
      <c r="RWG414" s="2487"/>
      <c r="RWH414" s="2487"/>
      <c r="RWI414" s="2487"/>
      <c r="RWJ414" s="2487"/>
      <c r="RWK414" s="2487"/>
      <c r="RWL414" s="2487"/>
      <c r="RWM414" s="2487"/>
      <c r="RWN414" s="2487"/>
      <c r="RWO414" s="2487"/>
      <c r="RWP414" s="2487"/>
      <c r="RWQ414" s="2487"/>
      <c r="RWR414" s="2487"/>
      <c r="RWS414" s="2487"/>
      <c r="RWT414" s="2487"/>
      <c r="RWU414" s="2487"/>
      <c r="RWV414" s="2487"/>
      <c r="RWW414" s="2487"/>
      <c r="RWX414" s="2487"/>
      <c r="RWY414" s="2487"/>
      <c r="RWZ414" s="2487"/>
      <c r="RXA414" s="2487"/>
      <c r="RXB414" s="2487"/>
      <c r="RXC414" s="2487"/>
      <c r="RXD414" s="2487"/>
      <c r="RXE414" s="2487"/>
      <c r="RXF414" s="2487"/>
      <c r="RXG414" s="2487"/>
      <c r="RXH414" s="2487"/>
      <c r="RXI414" s="2487"/>
      <c r="RXJ414" s="2487"/>
      <c r="RXK414" s="2487"/>
      <c r="RXL414" s="2487"/>
      <c r="RXM414" s="2487"/>
      <c r="RXN414" s="2487"/>
      <c r="RXO414" s="2487"/>
      <c r="RXP414" s="2487"/>
      <c r="RXQ414" s="2487"/>
      <c r="RXR414" s="2487"/>
      <c r="RXS414" s="2487"/>
      <c r="RXT414" s="2487"/>
      <c r="RXU414" s="2487"/>
      <c r="RXV414" s="2487"/>
      <c r="RXW414" s="2487"/>
      <c r="RXX414" s="2487"/>
      <c r="RXY414" s="2487"/>
      <c r="RXZ414" s="2487"/>
      <c r="RYA414" s="2487"/>
      <c r="RYB414" s="2487"/>
      <c r="RYC414" s="2487"/>
      <c r="RYD414" s="2487"/>
      <c r="RYE414" s="2487"/>
      <c r="RYF414" s="2487"/>
      <c r="RYG414" s="2487"/>
      <c r="RYH414" s="2487"/>
      <c r="RYI414" s="2487"/>
      <c r="RYJ414" s="2487"/>
      <c r="RYK414" s="2487"/>
      <c r="RYL414" s="2487"/>
      <c r="RYM414" s="2487"/>
      <c r="RYN414" s="2487"/>
      <c r="RYO414" s="2487"/>
      <c r="RYP414" s="2487"/>
      <c r="RYQ414" s="2487"/>
      <c r="RYR414" s="2487"/>
      <c r="RYS414" s="2487"/>
      <c r="RYT414" s="2487"/>
      <c r="RYU414" s="2487"/>
      <c r="RYV414" s="2487"/>
      <c r="RYW414" s="2487"/>
      <c r="RYX414" s="2487"/>
      <c r="RYY414" s="2487"/>
      <c r="RYZ414" s="2487"/>
      <c r="RZA414" s="2487"/>
      <c r="RZB414" s="2487"/>
      <c r="RZC414" s="2487"/>
      <c r="RZD414" s="2487"/>
      <c r="RZE414" s="2487"/>
      <c r="RZF414" s="2487"/>
      <c r="RZG414" s="2487"/>
      <c r="RZH414" s="2487"/>
      <c r="RZI414" s="2487"/>
      <c r="RZJ414" s="2487"/>
      <c r="RZK414" s="2487"/>
      <c r="RZL414" s="2487"/>
      <c r="RZM414" s="2487"/>
      <c r="RZN414" s="2487"/>
      <c r="RZO414" s="2487"/>
      <c r="RZP414" s="2487"/>
      <c r="RZQ414" s="2487"/>
      <c r="RZR414" s="2487"/>
      <c r="RZS414" s="2487"/>
      <c r="RZT414" s="2487"/>
      <c r="RZU414" s="2487"/>
      <c r="RZV414" s="2487"/>
      <c r="RZW414" s="2487"/>
      <c r="RZX414" s="2487"/>
      <c r="RZY414" s="2487"/>
      <c r="RZZ414" s="2487"/>
      <c r="SAA414" s="2487"/>
      <c r="SAB414" s="2487"/>
      <c r="SAC414" s="2487"/>
      <c r="SAD414" s="2487"/>
      <c r="SAE414" s="2487"/>
      <c r="SAF414" s="2487"/>
      <c r="SAG414" s="2487"/>
      <c r="SAH414" s="2487"/>
      <c r="SAI414" s="2487"/>
      <c r="SAJ414" s="2487"/>
      <c r="SAK414" s="2487"/>
      <c r="SAL414" s="2487"/>
      <c r="SAM414" s="2487"/>
      <c r="SAN414" s="2487"/>
      <c r="SAO414" s="2487"/>
      <c r="SAP414" s="2487"/>
      <c r="SAQ414" s="2487"/>
      <c r="SAR414" s="2487"/>
      <c r="SAS414" s="2487"/>
      <c r="SAT414" s="2487"/>
      <c r="SAU414" s="2487"/>
      <c r="SAV414" s="2487"/>
      <c r="SAW414" s="2487"/>
      <c r="SAX414" s="2487"/>
      <c r="SAY414" s="2487"/>
      <c r="SAZ414" s="2487"/>
      <c r="SBA414" s="2487"/>
      <c r="SBB414" s="2487"/>
      <c r="SBC414" s="2487"/>
      <c r="SBD414" s="2487"/>
      <c r="SBE414" s="2487"/>
      <c r="SBF414" s="2487"/>
      <c r="SBG414" s="2487"/>
      <c r="SBH414" s="2487"/>
      <c r="SBI414" s="2487"/>
      <c r="SBJ414" s="2487"/>
      <c r="SBK414" s="2487"/>
      <c r="SBL414" s="2487"/>
      <c r="SBM414" s="2487"/>
      <c r="SBN414" s="2487"/>
      <c r="SBO414" s="2487"/>
      <c r="SBP414" s="2487"/>
      <c r="SBQ414" s="2487"/>
      <c r="SBR414" s="2487"/>
      <c r="SBS414" s="2487"/>
      <c r="SBT414" s="2487"/>
      <c r="SBU414" s="2487"/>
      <c r="SBV414" s="2487"/>
      <c r="SBW414" s="2487"/>
      <c r="SBX414" s="2487"/>
      <c r="SBY414" s="2487"/>
      <c r="SBZ414" s="2487"/>
      <c r="SCA414" s="2487"/>
      <c r="SCB414" s="2487"/>
      <c r="SCC414" s="2487"/>
      <c r="SCD414" s="2487"/>
      <c r="SCE414" s="2487"/>
      <c r="SCF414" s="2487"/>
      <c r="SCG414" s="2487"/>
      <c r="SCH414" s="2487"/>
      <c r="SCI414" s="2487"/>
      <c r="SCJ414" s="2487"/>
      <c r="SCK414" s="2487"/>
      <c r="SCL414" s="2487"/>
      <c r="SCM414" s="2487"/>
      <c r="SCN414" s="2487"/>
      <c r="SCO414" s="2487"/>
      <c r="SCP414" s="2487"/>
      <c r="SCQ414" s="2487"/>
      <c r="SCR414" s="2487"/>
      <c r="SCS414" s="2487"/>
      <c r="SCT414" s="2487"/>
      <c r="SCU414" s="2487"/>
      <c r="SCV414" s="2487"/>
      <c r="SCW414" s="2487"/>
      <c r="SCX414" s="2487"/>
      <c r="SCY414" s="2487"/>
      <c r="SCZ414" s="2487"/>
      <c r="SDA414" s="2487"/>
      <c r="SDB414" s="2487"/>
      <c r="SDC414" s="2487"/>
      <c r="SDD414" s="2487"/>
      <c r="SDE414" s="2487"/>
      <c r="SDF414" s="2487"/>
      <c r="SDG414" s="2487"/>
      <c r="SDH414" s="2487"/>
      <c r="SDI414" s="2487"/>
      <c r="SDJ414" s="2487"/>
      <c r="SDK414" s="2487"/>
      <c r="SDL414" s="2487"/>
      <c r="SDM414" s="2487"/>
      <c r="SDN414" s="2487"/>
      <c r="SDO414" s="2487"/>
      <c r="SDP414" s="2487"/>
      <c r="SDQ414" s="2487"/>
      <c r="SDR414" s="2487"/>
      <c r="SDS414" s="2487"/>
      <c r="SDT414" s="2487"/>
      <c r="SDU414" s="2487"/>
      <c r="SDV414" s="2487"/>
      <c r="SDW414" s="2487"/>
      <c r="SDX414" s="2487"/>
      <c r="SDY414" s="2487"/>
      <c r="SDZ414" s="2487"/>
      <c r="SEA414" s="2487"/>
      <c r="SEB414" s="2487"/>
      <c r="SEC414" s="2487"/>
      <c r="SED414" s="2487"/>
      <c r="SEE414" s="2487"/>
      <c r="SEF414" s="2487"/>
      <c r="SEG414" s="2487"/>
      <c r="SEH414" s="2487"/>
      <c r="SEI414" s="2487"/>
      <c r="SEJ414" s="2487"/>
      <c r="SEK414" s="2487"/>
      <c r="SEL414" s="2487"/>
      <c r="SEM414" s="2487"/>
      <c r="SEN414" s="2487"/>
      <c r="SEO414" s="2487"/>
      <c r="SEP414" s="2487"/>
      <c r="SEQ414" s="2487"/>
      <c r="SER414" s="2487"/>
      <c r="SES414" s="2487"/>
      <c r="SET414" s="2487"/>
      <c r="SEU414" s="2487"/>
      <c r="SEV414" s="2487"/>
      <c r="SEW414" s="2487"/>
      <c r="SEX414" s="2487"/>
      <c r="SEY414" s="2487"/>
      <c r="SEZ414" s="2487"/>
      <c r="SFA414" s="2487"/>
      <c r="SFB414" s="2487"/>
      <c r="SFC414" s="2487"/>
      <c r="SFD414" s="2487"/>
      <c r="SFE414" s="2487"/>
      <c r="SFF414" s="2487"/>
      <c r="SFG414" s="2487"/>
      <c r="SFH414" s="2487"/>
      <c r="SFI414" s="2487"/>
      <c r="SFJ414" s="2487"/>
      <c r="SFK414" s="2487"/>
      <c r="SFL414" s="2487"/>
      <c r="SFM414" s="2487"/>
      <c r="SFN414" s="2487"/>
      <c r="SFO414" s="2487"/>
      <c r="SFP414" s="2487"/>
      <c r="SFQ414" s="2487"/>
      <c r="SFR414" s="2487"/>
      <c r="SFS414" s="2487"/>
      <c r="SFT414" s="2487"/>
      <c r="SFU414" s="2487"/>
      <c r="SFV414" s="2487"/>
      <c r="SFW414" s="2487"/>
      <c r="SFX414" s="2487"/>
      <c r="SFY414" s="2487"/>
      <c r="SFZ414" s="2487"/>
      <c r="SGA414" s="2487"/>
      <c r="SGB414" s="2487"/>
      <c r="SGC414" s="2487"/>
      <c r="SGD414" s="2487"/>
      <c r="SGE414" s="2487"/>
      <c r="SGF414" s="2487"/>
      <c r="SGG414" s="2487"/>
      <c r="SGH414" s="2487"/>
      <c r="SGI414" s="2487"/>
      <c r="SGJ414" s="2487"/>
      <c r="SGK414" s="2487"/>
      <c r="SGL414" s="2487"/>
      <c r="SGM414" s="2487"/>
      <c r="SGN414" s="2487"/>
      <c r="SGO414" s="2487"/>
      <c r="SGP414" s="2487"/>
      <c r="SGQ414" s="2487"/>
      <c r="SGR414" s="2487"/>
      <c r="SGS414" s="2487"/>
      <c r="SGT414" s="2487"/>
      <c r="SGU414" s="2487"/>
      <c r="SGV414" s="2487"/>
      <c r="SGW414" s="2487"/>
      <c r="SGX414" s="2487"/>
      <c r="SGY414" s="2487"/>
      <c r="SGZ414" s="2487"/>
      <c r="SHA414" s="2487"/>
      <c r="SHB414" s="2487"/>
      <c r="SHC414" s="2487"/>
      <c r="SHD414" s="2487"/>
      <c r="SHE414" s="2487"/>
      <c r="SHF414" s="2487"/>
      <c r="SHG414" s="2487"/>
      <c r="SHH414" s="2487"/>
      <c r="SHI414" s="2487"/>
      <c r="SHJ414" s="2487"/>
      <c r="SHK414" s="2487"/>
      <c r="SHL414" s="2487"/>
      <c r="SHM414" s="2487"/>
      <c r="SHN414" s="2487"/>
      <c r="SHO414" s="2487"/>
      <c r="SHP414" s="2487"/>
      <c r="SHQ414" s="2487"/>
      <c r="SHR414" s="2487"/>
      <c r="SHS414" s="2487"/>
      <c r="SHT414" s="2487"/>
      <c r="SHU414" s="2487"/>
      <c r="SHV414" s="2487"/>
      <c r="SHW414" s="2487"/>
      <c r="SHX414" s="2487"/>
      <c r="SHY414" s="2487"/>
      <c r="SHZ414" s="2487"/>
      <c r="SIA414" s="2487"/>
      <c r="SIB414" s="2487"/>
      <c r="SIC414" s="2487"/>
      <c r="SID414" s="2487"/>
      <c r="SIE414" s="2487"/>
      <c r="SIF414" s="2487"/>
      <c r="SIG414" s="2487"/>
      <c r="SIH414" s="2487"/>
      <c r="SII414" s="2487"/>
      <c r="SIJ414" s="2487"/>
      <c r="SIK414" s="2487"/>
      <c r="SIL414" s="2487"/>
      <c r="SIM414" s="2487"/>
      <c r="SIN414" s="2487"/>
      <c r="SIO414" s="2487"/>
      <c r="SIP414" s="2487"/>
      <c r="SIQ414" s="2487"/>
      <c r="SIR414" s="2487"/>
      <c r="SIS414" s="2487"/>
      <c r="SIT414" s="2487"/>
      <c r="SIU414" s="2487"/>
      <c r="SIV414" s="2487"/>
      <c r="SIW414" s="2487"/>
      <c r="SIX414" s="2487"/>
      <c r="SIY414" s="2487"/>
      <c r="SIZ414" s="2487"/>
      <c r="SJA414" s="2487"/>
      <c r="SJB414" s="2487"/>
      <c r="SJC414" s="2487"/>
      <c r="SJD414" s="2487"/>
      <c r="SJE414" s="2487"/>
      <c r="SJF414" s="2487"/>
      <c r="SJG414" s="2487"/>
      <c r="SJH414" s="2487"/>
      <c r="SJI414" s="2487"/>
      <c r="SJJ414" s="2487"/>
      <c r="SJK414" s="2487"/>
      <c r="SJL414" s="2487"/>
      <c r="SJM414" s="2487"/>
      <c r="SJN414" s="2487"/>
      <c r="SJO414" s="2487"/>
      <c r="SJP414" s="2487"/>
      <c r="SJQ414" s="2487"/>
      <c r="SJR414" s="2487"/>
      <c r="SJS414" s="2487"/>
      <c r="SJT414" s="2487"/>
      <c r="SJU414" s="2487"/>
      <c r="SJV414" s="2487"/>
      <c r="SJW414" s="2487"/>
      <c r="SJX414" s="2487"/>
      <c r="SJY414" s="2487"/>
      <c r="SJZ414" s="2487"/>
      <c r="SKA414" s="2487"/>
      <c r="SKB414" s="2487"/>
      <c r="SKC414" s="2487"/>
      <c r="SKD414" s="2487"/>
      <c r="SKE414" s="2487"/>
      <c r="SKF414" s="2487"/>
      <c r="SKG414" s="2487"/>
      <c r="SKH414" s="2487"/>
      <c r="SKI414" s="2487"/>
      <c r="SKJ414" s="2487"/>
      <c r="SKK414" s="2487"/>
      <c r="SKL414" s="2487"/>
      <c r="SKM414" s="2487"/>
      <c r="SKN414" s="2487"/>
      <c r="SKO414" s="2487"/>
      <c r="SKP414" s="2487"/>
      <c r="SKQ414" s="2487"/>
      <c r="SKR414" s="2487"/>
      <c r="SKS414" s="2487"/>
      <c r="SKT414" s="2487"/>
      <c r="SKU414" s="2487"/>
      <c r="SKV414" s="2487"/>
      <c r="SKW414" s="2487"/>
      <c r="SKX414" s="2487"/>
      <c r="SKY414" s="2487"/>
      <c r="SKZ414" s="2487"/>
      <c r="SLA414" s="2487"/>
      <c r="SLB414" s="2487"/>
      <c r="SLC414" s="2487"/>
      <c r="SLD414" s="2487"/>
      <c r="SLE414" s="2487"/>
      <c r="SLF414" s="2487"/>
      <c r="SLG414" s="2487"/>
      <c r="SLH414" s="2487"/>
      <c r="SLI414" s="2487"/>
      <c r="SLJ414" s="2487"/>
      <c r="SLK414" s="2487"/>
      <c r="SLL414" s="2487"/>
      <c r="SLM414" s="2487"/>
      <c r="SLN414" s="2487"/>
      <c r="SLO414" s="2487"/>
      <c r="SLP414" s="2487"/>
      <c r="SLQ414" s="2487"/>
      <c r="SLR414" s="2487"/>
      <c r="SLS414" s="2487"/>
      <c r="SLT414" s="2487"/>
      <c r="SLU414" s="2487"/>
      <c r="SLV414" s="2487"/>
      <c r="SLW414" s="2487"/>
      <c r="SLX414" s="2487"/>
      <c r="SLY414" s="2487"/>
      <c r="SLZ414" s="2487"/>
      <c r="SMA414" s="2487"/>
      <c r="SMB414" s="2487"/>
      <c r="SMC414" s="2487"/>
      <c r="SMD414" s="2487"/>
      <c r="SME414" s="2487"/>
      <c r="SMF414" s="2487"/>
      <c r="SMG414" s="2487"/>
      <c r="SMH414" s="2487"/>
      <c r="SMI414" s="2487"/>
      <c r="SMJ414" s="2487"/>
      <c r="SMK414" s="2487"/>
      <c r="SML414" s="2487"/>
      <c r="SMM414" s="2487"/>
      <c r="SMN414" s="2487"/>
      <c r="SMO414" s="2487"/>
      <c r="SMP414" s="2487"/>
      <c r="SMQ414" s="2487"/>
      <c r="SMR414" s="2487"/>
      <c r="SMS414" s="2487"/>
      <c r="SMT414" s="2487"/>
      <c r="SMU414" s="2487"/>
      <c r="SMV414" s="2487"/>
      <c r="SMW414" s="2487"/>
      <c r="SMX414" s="2487"/>
      <c r="SMY414" s="2487"/>
      <c r="SMZ414" s="2487"/>
      <c r="SNA414" s="2487"/>
      <c r="SNB414" s="2487"/>
      <c r="SNC414" s="2487"/>
      <c r="SND414" s="2487"/>
      <c r="SNE414" s="2487"/>
      <c r="SNF414" s="2487"/>
      <c r="SNG414" s="2487"/>
      <c r="SNH414" s="2487"/>
      <c r="SNI414" s="2487"/>
      <c r="SNJ414" s="2487"/>
      <c r="SNK414" s="2487"/>
      <c r="SNL414" s="2487"/>
      <c r="SNM414" s="2487"/>
      <c r="SNN414" s="2487"/>
      <c r="SNO414" s="2487"/>
      <c r="SNP414" s="2487"/>
      <c r="SNQ414" s="2487"/>
      <c r="SNR414" s="2487"/>
      <c r="SNS414" s="2487"/>
      <c r="SNT414" s="2487"/>
      <c r="SNU414" s="2487"/>
      <c r="SNV414" s="2487"/>
      <c r="SNW414" s="2487"/>
      <c r="SNX414" s="2487"/>
      <c r="SNY414" s="2487"/>
      <c r="SNZ414" s="2487"/>
      <c r="SOA414" s="2487"/>
      <c r="SOB414" s="2487"/>
      <c r="SOC414" s="2487"/>
      <c r="SOD414" s="2487"/>
      <c r="SOE414" s="2487"/>
      <c r="SOF414" s="2487"/>
      <c r="SOG414" s="2487"/>
      <c r="SOH414" s="2487"/>
      <c r="SOI414" s="2487"/>
      <c r="SOJ414" s="2487"/>
      <c r="SOK414" s="2487"/>
      <c r="SOL414" s="2487"/>
      <c r="SOM414" s="2487"/>
      <c r="SON414" s="2487"/>
      <c r="SOO414" s="2487"/>
      <c r="SOP414" s="2487"/>
      <c r="SOQ414" s="2487"/>
      <c r="SOR414" s="2487"/>
      <c r="SOS414" s="2487"/>
      <c r="SOT414" s="2487"/>
      <c r="SOU414" s="2487"/>
      <c r="SOV414" s="2487"/>
      <c r="SOW414" s="2487"/>
      <c r="SOX414" s="2487"/>
      <c r="SOY414" s="2487"/>
      <c r="SOZ414" s="2487"/>
      <c r="SPA414" s="2487"/>
      <c r="SPB414" s="2487"/>
      <c r="SPC414" s="2487"/>
      <c r="SPD414" s="2487"/>
      <c r="SPE414" s="2487"/>
      <c r="SPF414" s="2487"/>
      <c r="SPG414" s="2487"/>
      <c r="SPH414" s="2487"/>
      <c r="SPI414" s="2487"/>
      <c r="SPJ414" s="2487"/>
      <c r="SPK414" s="2487"/>
      <c r="SPL414" s="2487"/>
      <c r="SPM414" s="2487"/>
      <c r="SPN414" s="2487"/>
      <c r="SPO414" s="2487"/>
      <c r="SPP414" s="2487"/>
      <c r="SPQ414" s="2487"/>
      <c r="SPR414" s="2487"/>
      <c r="SPS414" s="2487"/>
      <c r="SPT414" s="2487"/>
      <c r="SPU414" s="2487"/>
      <c r="SPV414" s="2487"/>
      <c r="SPW414" s="2487"/>
      <c r="SPX414" s="2487"/>
      <c r="SPY414" s="2487"/>
      <c r="SPZ414" s="2487"/>
      <c r="SQA414" s="2487"/>
      <c r="SQB414" s="2487"/>
      <c r="SQC414" s="2487"/>
      <c r="SQD414" s="2487"/>
      <c r="SQE414" s="2487"/>
      <c r="SQF414" s="2487"/>
      <c r="SQG414" s="2487"/>
      <c r="SQH414" s="2487"/>
      <c r="SQI414" s="2487"/>
      <c r="SQJ414" s="2487"/>
      <c r="SQK414" s="2487"/>
      <c r="SQL414" s="2487"/>
      <c r="SQM414" s="2487"/>
      <c r="SQN414" s="2487"/>
      <c r="SQO414" s="2487"/>
      <c r="SQP414" s="2487"/>
      <c r="SQQ414" s="2487"/>
      <c r="SQR414" s="2487"/>
      <c r="SQS414" s="2487"/>
      <c r="SQT414" s="2487"/>
      <c r="SQU414" s="2487"/>
      <c r="SQV414" s="2487"/>
      <c r="SQW414" s="2487"/>
      <c r="SQX414" s="2487"/>
      <c r="SQY414" s="2487"/>
      <c r="SQZ414" s="2487"/>
      <c r="SRA414" s="2487"/>
      <c r="SRB414" s="2487"/>
      <c r="SRC414" s="2487"/>
      <c r="SRD414" s="2487"/>
      <c r="SRE414" s="2487"/>
      <c r="SRF414" s="2487"/>
      <c r="SRG414" s="2487"/>
      <c r="SRH414" s="2487"/>
      <c r="SRI414" s="2487"/>
      <c r="SRJ414" s="2487"/>
      <c r="SRK414" s="2487"/>
      <c r="SRL414" s="2487"/>
      <c r="SRM414" s="2487"/>
      <c r="SRN414" s="2487"/>
      <c r="SRO414" s="2487"/>
      <c r="SRP414" s="2487"/>
      <c r="SRQ414" s="2487"/>
      <c r="SRR414" s="2487"/>
      <c r="SRS414" s="2487"/>
      <c r="SRT414" s="2487"/>
      <c r="SRU414" s="2487"/>
      <c r="SRV414" s="2487"/>
      <c r="SRW414" s="2487"/>
      <c r="SRX414" s="2487"/>
      <c r="SRY414" s="2487"/>
      <c r="SRZ414" s="2487"/>
      <c r="SSA414" s="2487"/>
      <c r="SSB414" s="2487"/>
      <c r="SSC414" s="2487"/>
      <c r="SSD414" s="2487"/>
      <c r="SSE414" s="2487"/>
      <c r="SSF414" s="2487"/>
      <c r="SSG414" s="2487"/>
      <c r="SSH414" s="2487"/>
      <c r="SSI414" s="2487"/>
      <c r="SSJ414" s="2487"/>
      <c r="SSK414" s="2487"/>
      <c r="SSL414" s="2487"/>
      <c r="SSM414" s="2487"/>
      <c r="SSN414" s="2487"/>
      <c r="SSO414" s="2487"/>
      <c r="SSP414" s="2487"/>
      <c r="SSQ414" s="2487"/>
      <c r="SSR414" s="2487"/>
      <c r="SSS414" s="2487"/>
      <c r="SST414" s="2487"/>
      <c r="SSU414" s="2487"/>
      <c r="SSV414" s="2487"/>
      <c r="SSW414" s="2487"/>
      <c r="SSX414" s="2487"/>
      <c r="SSY414" s="2487"/>
      <c r="SSZ414" s="2487"/>
      <c r="STA414" s="2487"/>
      <c r="STB414" s="2487"/>
      <c r="STC414" s="2487"/>
      <c r="STD414" s="2487"/>
      <c r="STE414" s="2487"/>
      <c r="STF414" s="2487"/>
      <c r="STG414" s="2487"/>
      <c r="STH414" s="2487"/>
      <c r="STI414" s="2487"/>
      <c r="STJ414" s="2487"/>
      <c r="STK414" s="2487"/>
      <c r="STL414" s="2487"/>
      <c r="STM414" s="2487"/>
      <c r="STN414" s="2487"/>
      <c r="STO414" s="2487"/>
      <c r="STP414" s="2487"/>
      <c r="STQ414" s="2487"/>
      <c r="STR414" s="2487"/>
      <c r="STS414" s="2487"/>
      <c r="STT414" s="2487"/>
      <c r="STU414" s="2487"/>
      <c r="STV414" s="2487"/>
      <c r="STW414" s="2487"/>
      <c r="STX414" s="2487"/>
      <c r="STY414" s="2487"/>
      <c r="STZ414" s="2487"/>
      <c r="SUA414" s="2487"/>
      <c r="SUB414" s="2487"/>
      <c r="SUC414" s="2487"/>
      <c r="SUD414" s="2487"/>
      <c r="SUE414" s="2487"/>
      <c r="SUF414" s="2487"/>
      <c r="SUG414" s="2487"/>
      <c r="SUH414" s="2487"/>
      <c r="SUI414" s="2487"/>
      <c r="SUJ414" s="2487"/>
      <c r="SUK414" s="2487"/>
      <c r="SUL414" s="2487"/>
      <c r="SUM414" s="2487"/>
      <c r="SUN414" s="2487"/>
      <c r="SUO414" s="2487"/>
      <c r="SUP414" s="2487"/>
      <c r="SUQ414" s="2487"/>
      <c r="SUR414" s="2487"/>
      <c r="SUS414" s="2487"/>
      <c r="SUT414" s="2487"/>
      <c r="SUU414" s="2487"/>
      <c r="SUV414" s="2487"/>
      <c r="SUW414" s="2487"/>
      <c r="SUX414" s="2487"/>
      <c r="SUY414" s="2487"/>
      <c r="SUZ414" s="2487"/>
      <c r="SVA414" s="2487"/>
      <c r="SVB414" s="2487"/>
      <c r="SVC414" s="2487"/>
      <c r="SVD414" s="2487"/>
      <c r="SVE414" s="2487"/>
      <c r="SVF414" s="2487"/>
      <c r="SVG414" s="2487"/>
      <c r="SVH414" s="2487"/>
      <c r="SVI414" s="2487"/>
      <c r="SVJ414" s="2487"/>
      <c r="SVK414" s="2487"/>
      <c r="SVL414" s="2487"/>
      <c r="SVM414" s="2487"/>
      <c r="SVN414" s="2487"/>
      <c r="SVO414" s="2487"/>
      <c r="SVP414" s="2487"/>
      <c r="SVQ414" s="2487"/>
      <c r="SVR414" s="2487"/>
      <c r="SVS414" s="2487"/>
      <c r="SVT414" s="2487"/>
      <c r="SVU414" s="2487"/>
      <c r="SVV414" s="2487"/>
      <c r="SVW414" s="2487"/>
      <c r="SVX414" s="2487"/>
      <c r="SVY414" s="2487"/>
      <c r="SVZ414" s="2487"/>
      <c r="SWA414" s="2487"/>
      <c r="SWB414" s="2487"/>
      <c r="SWC414" s="2487"/>
      <c r="SWD414" s="2487"/>
      <c r="SWE414" s="2487"/>
      <c r="SWF414" s="2487"/>
      <c r="SWG414" s="2487"/>
      <c r="SWH414" s="2487"/>
      <c r="SWI414" s="2487"/>
      <c r="SWJ414" s="2487"/>
      <c r="SWK414" s="2487"/>
      <c r="SWL414" s="2487"/>
      <c r="SWM414" s="2487"/>
      <c r="SWN414" s="2487"/>
      <c r="SWO414" s="2487"/>
      <c r="SWP414" s="2487"/>
      <c r="SWQ414" s="2487"/>
      <c r="SWR414" s="2487"/>
      <c r="SWS414" s="2487"/>
      <c r="SWT414" s="2487"/>
      <c r="SWU414" s="2487"/>
      <c r="SWV414" s="2487"/>
      <c r="SWW414" s="2487"/>
      <c r="SWX414" s="2487"/>
      <c r="SWY414" s="2487"/>
      <c r="SWZ414" s="2487"/>
      <c r="SXA414" s="2487"/>
      <c r="SXB414" s="2487"/>
      <c r="SXC414" s="2487"/>
      <c r="SXD414" s="2487"/>
      <c r="SXE414" s="2487"/>
      <c r="SXF414" s="2487"/>
      <c r="SXG414" s="2487"/>
      <c r="SXH414" s="2487"/>
      <c r="SXI414" s="2487"/>
      <c r="SXJ414" s="2487"/>
      <c r="SXK414" s="2487"/>
      <c r="SXL414" s="2487"/>
      <c r="SXM414" s="2487"/>
      <c r="SXN414" s="2487"/>
      <c r="SXO414" s="2487"/>
      <c r="SXP414" s="2487"/>
      <c r="SXQ414" s="2487"/>
      <c r="SXR414" s="2487"/>
      <c r="SXS414" s="2487"/>
      <c r="SXT414" s="2487"/>
      <c r="SXU414" s="2487"/>
      <c r="SXV414" s="2487"/>
      <c r="SXW414" s="2487"/>
      <c r="SXX414" s="2487"/>
      <c r="SXY414" s="2487"/>
      <c r="SXZ414" s="2487"/>
      <c r="SYA414" s="2487"/>
      <c r="SYB414" s="2487"/>
      <c r="SYC414" s="2487"/>
      <c r="SYD414" s="2487"/>
      <c r="SYE414" s="2487"/>
      <c r="SYF414" s="2487"/>
      <c r="SYG414" s="2487"/>
      <c r="SYH414" s="2487"/>
      <c r="SYI414" s="2487"/>
      <c r="SYJ414" s="2487"/>
      <c r="SYK414" s="2487"/>
      <c r="SYL414" s="2487"/>
      <c r="SYM414" s="2487"/>
      <c r="SYN414" s="2487"/>
      <c r="SYO414" s="2487"/>
      <c r="SYP414" s="2487"/>
      <c r="SYQ414" s="2487"/>
      <c r="SYR414" s="2487"/>
      <c r="SYS414" s="2487"/>
      <c r="SYT414" s="2487"/>
      <c r="SYU414" s="2487"/>
      <c r="SYV414" s="2487"/>
      <c r="SYW414" s="2487"/>
      <c r="SYX414" s="2487"/>
      <c r="SYY414" s="2487"/>
      <c r="SYZ414" s="2487"/>
      <c r="SZA414" s="2487"/>
      <c r="SZB414" s="2487"/>
      <c r="SZC414" s="2487"/>
      <c r="SZD414" s="2487"/>
      <c r="SZE414" s="2487"/>
      <c r="SZF414" s="2487"/>
      <c r="SZG414" s="2487"/>
      <c r="SZH414" s="2487"/>
      <c r="SZI414" s="2487"/>
      <c r="SZJ414" s="2487"/>
      <c r="SZK414" s="2487"/>
      <c r="SZL414" s="2487"/>
      <c r="SZM414" s="2487"/>
      <c r="SZN414" s="2487"/>
      <c r="SZO414" s="2487"/>
      <c r="SZP414" s="2487"/>
      <c r="SZQ414" s="2487"/>
      <c r="SZR414" s="2487"/>
      <c r="SZS414" s="2487"/>
      <c r="SZT414" s="2487"/>
      <c r="SZU414" s="2487"/>
      <c r="SZV414" s="2487"/>
      <c r="SZW414" s="2487"/>
      <c r="SZX414" s="2487"/>
      <c r="SZY414" s="2487"/>
      <c r="SZZ414" s="2487"/>
      <c r="TAA414" s="2487"/>
      <c r="TAB414" s="2487"/>
      <c r="TAC414" s="2487"/>
      <c r="TAD414" s="2487"/>
      <c r="TAE414" s="2487"/>
      <c r="TAF414" s="2487"/>
      <c r="TAG414" s="2487"/>
      <c r="TAH414" s="2487"/>
      <c r="TAI414" s="2487"/>
      <c r="TAJ414" s="2487"/>
      <c r="TAK414" s="2487"/>
      <c r="TAL414" s="2487"/>
      <c r="TAM414" s="2487"/>
      <c r="TAN414" s="2487"/>
      <c r="TAO414" s="2487"/>
      <c r="TAP414" s="2487"/>
      <c r="TAQ414" s="2487"/>
      <c r="TAR414" s="2487"/>
      <c r="TAS414" s="2487"/>
      <c r="TAT414" s="2487"/>
      <c r="TAU414" s="2487"/>
      <c r="TAV414" s="2487"/>
      <c r="TAW414" s="2487"/>
      <c r="TAX414" s="2487"/>
      <c r="TAY414" s="2487"/>
      <c r="TAZ414" s="2487"/>
      <c r="TBA414" s="2487"/>
      <c r="TBB414" s="2487"/>
      <c r="TBC414" s="2487"/>
      <c r="TBD414" s="2487"/>
      <c r="TBE414" s="2487"/>
      <c r="TBF414" s="2487"/>
      <c r="TBG414" s="2487"/>
      <c r="TBH414" s="2487"/>
      <c r="TBI414" s="2487"/>
      <c r="TBJ414" s="2487"/>
      <c r="TBK414" s="2487"/>
      <c r="TBL414" s="2487"/>
      <c r="TBM414" s="2487"/>
      <c r="TBN414" s="2487"/>
      <c r="TBO414" s="2487"/>
      <c r="TBP414" s="2487"/>
      <c r="TBQ414" s="2487"/>
      <c r="TBR414" s="2487"/>
      <c r="TBS414" s="2487"/>
      <c r="TBT414" s="2487"/>
      <c r="TBU414" s="2487"/>
      <c r="TBV414" s="2487"/>
      <c r="TBW414" s="2487"/>
      <c r="TBX414" s="2487"/>
      <c r="TBY414" s="2487"/>
      <c r="TBZ414" s="2487"/>
      <c r="TCA414" s="2487"/>
      <c r="TCB414" s="2487"/>
      <c r="TCC414" s="2487"/>
      <c r="TCD414" s="2487"/>
      <c r="TCE414" s="2487"/>
      <c r="TCF414" s="2487"/>
      <c r="TCG414" s="2487"/>
      <c r="TCH414" s="2487"/>
      <c r="TCI414" s="2487"/>
      <c r="TCJ414" s="2487"/>
      <c r="TCK414" s="2487"/>
      <c r="TCL414" s="2487"/>
      <c r="TCM414" s="2487"/>
      <c r="TCN414" s="2487"/>
      <c r="TCO414" s="2487"/>
      <c r="TCP414" s="2487"/>
      <c r="TCQ414" s="2487"/>
      <c r="TCR414" s="2487"/>
      <c r="TCS414" s="2487"/>
      <c r="TCT414" s="2487"/>
      <c r="TCU414" s="2487"/>
      <c r="TCV414" s="2487"/>
      <c r="TCW414" s="2487"/>
      <c r="TCX414" s="2487"/>
      <c r="TCY414" s="2487"/>
      <c r="TCZ414" s="2487"/>
      <c r="TDA414" s="2487"/>
      <c r="TDB414" s="2487"/>
      <c r="TDC414" s="2487"/>
      <c r="TDD414" s="2487"/>
      <c r="TDE414" s="2487"/>
      <c r="TDF414" s="2487"/>
      <c r="TDG414" s="2487"/>
      <c r="TDH414" s="2487"/>
      <c r="TDI414" s="2487"/>
      <c r="TDJ414" s="2487"/>
      <c r="TDK414" s="2487"/>
      <c r="TDL414" s="2487"/>
      <c r="TDM414" s="2487"/>
      <c r="TDN414" s="2487"/>
      <c r="TDO414" s="2487"/>
      <c r="TDP414" s="2487"/>
      <c r="TDQ414" s="2487"/>
      <c r="TDR414" s="2487"/>
      <c r="TDS414" s="2487"/>
      <c r="TDT414" s="2487"/>
      <c r="TDU414" s="2487"/>
      <c r="TDV414" s="2487"/>
      <c r="TDW414" s="2487"/>
      <c r="TDX414" s="2487"/>
      <c r="TDY414" s="2487"/>
      <c r="TDZ414" s="2487"/>
      <c r="TEA414" s="2487"/>
      <c r="TEB414" s="2487"/>
      <c r="TEC414" s="2487"/>
      <c r="TED414" s="2487"/>
      <c r="TEE414" s="2487"/>
      <c r="TEF414" s="2487"/>
      <c r="TEG414" s="2487"/>
      <c r="TEH414" s="2487"/>
      <c r="TEI414" s="2487"/>
      <c r="TEJ414" s="2487"/>
      <c r="TEK414" s="2487"/>
      <c r="TEL414" s="2487"/>
      <c r="TEM414" s="2487"/>
      <c r="TEN414" s="2487"/>
      <c r="TEO414" s="2487"/>
      <c r="TEP414" s="2487"/>
      <c r="TEQ414" s="2487"/>
      <c r="TER414" s="2487"/>
      <c r="TES414" s="2487"/>
      <c r="TET414" s="2487"/>
      <c r="TEU414" s="2487"/>
      <c r="TEV414" s="2487"/>
      <c r="TEW414" s="2487"/>
      <c r="TEX414" s="2487"/>
      <c r="TEY414" s="2487"/>
      <c r="TEZ414" s="2487"/>
      <c r="TFA414" s="2487"/>
      <c r="TFB414" s="2487"/>
      <c r="TFC414" s="2487"/>
      <c r="TFD414" s="2487"/>
      <c r="TFE414" s="2487"/>
      <c r="TFF414" s="2487"/>
      <c r="TFG414" s="2487"/>
      <c r="TFH414" s="2487"/>
      <c r="TFI414" s="2487"/>
      <c r="TFJ414" s="2487"/>
      <c r="TFK414" s="2487"/>
      <c r="TFL414" s="2487"/>
      <c r="TFM414" s="2487"/>
      <c r="TFN414" s="2487"/>
      <c r="TFO414" s="2487"/>
      <c r="TFP414" s="2487"/>
      <c r="TFQ414" s="2487"/>
      <c r="TFR414" s="2487"/>
      <c r="TFS414" s="2487"/>
      <c r="TFT414" s="2487"/>
      <c r="TFU414" s="2487"/>
      <c r="TFV414" s="2487"/>
      <c r="TFW414" s="2487"/>
      <c r="TFX414" s="2487"/>
      <c r="TFY414" s="2487"/>
      <c r="TFZ414" s="2487"/>
      <c r="TGA414" s="2487"/>
      <c r="TGB414" s="2487"/>
      <c r="TGC414" s="2487"/>
      <c r="TGD414" s="2487"/>
      <c r="TGE414" s="2487"/>
      <c r="TGF414" s="2487"/>
      <c r="TGG414" s="2487"/>
      <c r="TGH414" s="2487"/>
      <c r="TGI414" s="2487"/>
      <c r="TGJ414" s="2487"/>
      <c r="TGK414" s="2487"/>
      <c r="TGL414" s="2487"/>
      <c r="TGM414" s="2487"/>
      <c r="TGN414" s="2487"/>
      <c r="TGO414" s="2487"/>
      <c r="TGP414" s="2487"/>
      <c r="TGQ414" s="2487"/>
      <c r="TGR414" s="2487"/>
      <c r="TGS414" s="2487"/>
      <c r="TGT414" s="2487"/>
      <c r="TGU414" s="2487"/>
      <c r="TGV414" s="2487"/>
      <c r="TGW414" s="2487"/>
      <c r="TGX414" s="2487"/>
      <c r="TGY414" s="2487"/>
      <c r="TGZ414" s="2487"/>
      <c r="THA414" s="2487"/>
      <c r="THB414" s="2487"/>
      <c r="THC414" s="2487"/>
      <c r="THD414" s="2487"/>
      <c r="THE414" s="2487"/>
      <c r="THF414" s="2487"/>
      <c r="THG414" s="2487"/>
      <c r="THH414" s="2487"/>
      <c r="THI414" s="2487"/>
      <c r="THJ414" s="2487"/>
      <c r="THK414" s="2487"/>
      <c r="THL414" s="2487"/>
      <c r="THM414" s="2487"/>
      <c r="THN414" s="2487"/>
      <c r="THO414" s="2487"/>
      <c r="THP414" s="2487"/>
      <c r="THQ414" s="2487"/>
      <c r="THR414" s="2487"/>
      <c r="THS414" s="2487"/>
      <c r="THT414" s="2487"/>
      <c r="THU414" s="2487"/>
      <c r="THV414" s="2487"/>
      <c r="THW414" s="2487"/>
      <c r="THX414" s="2487"/>
      <c r="THY414" s="2487"/>
      <c r="THZ414" s="2487"/>
      <c r="TIA414" s="2487"/>
      <c r="TIB414" s="2487"/>
      <c r="TIC414" s="2487"/>
      <c r="TID414" s="2487"/>
      <c r="TIE414" s="2487"/>
      <c r="TIF414" s="2487"/>
      <c r="TIG414" s="2487"/>
      <c r="TIH414" s="2487"/>
      <c r="TII414" s="2487"/>
      <c r="TIJ414" s="2487"/>
      <c r="TIK414" s="2487"/>
      <c r="TIL414" s="2487"/>
      <c r="TIM414" s="2487"/>
      <c r="TIN414" s="2487"/>
      <c r="TIO414" s="2487"/>
      <c r="TIP414" s="2487"/>
      <c r="TIQ414" s="2487"/>
      <c r="TIR414" s="2487"/>
      <c r="TIS414" s="2487"/>
      <c r="TIT414" s="2487"/>
      <c r="TIU414" s="2487"/>
      <c r="TIV414" s="2487"/>
      <c r="TIW414" s="2487"/>
      <c r="TIX414" s="2487"/>
      <c r="TIY414" s="2487"/>
      <c r="TIZ414" s="2487"/>
      <c r="TJA414" s="2487"/>
      <c r="TJB414" s="2487"/>
      <c r="TJC414" s="2487"/>
      <c r="TJD414" s="2487"/>
      <c r="TJE414" s="2487"/>
      <c r="TJF414" s="2487"/>
      <c r="TJG414" s="2487"/>
      <c r="TJH414" s="2487"/>
      <c r="TJI414" s="2487"/>
      <c r="TJJ414" s="2487"/>
      <c r="TJK414" s="2487"/>
      <c r="TJL414" s="2487"/>
      <c r="TJM414" s="2487"/>
      <c r="TJN414" s="2487"/>
      <c r="TJO414" s="2487"/>
      <c r="TJP414" s="2487"/>
      <c r="TJQ414" s="2487"/>
      <c r="TJR414" s="2487"/>
      <c r="TJS414" s="2487"/>
      <c r="TJT414" s="2487"/>
      <c r="TJU414" s="2487"/>
      <c r="TJV414" s="2487"/>
      <c r="TJW414" s="2487"/>
      <c r="TJX414" s="2487"/>
      <c r="TJY414" s="2487"/>
      <c r="TJZ414" s="2487"/>
      <c r="TKA414" s="2487"/>
      <c r="TKB414" s="2487"/>
      <c r="TKC414" s="2487"/>
      <c r="TKD414" s="2487"/>
      <c r="TKE414" s="2487"/>
      <c r="TKF414" s="2487"/>
      <c r="TKG414" s="2487"/>
      <c r="TKH414" s="2487"/>
      <c r="TKI414" s="2487"/>
      <c r="TKJ414" s="2487"/>
      <c r="TKK414" s="2487"/>
      <c r="TKL414" s="2487"/>
      <c r="TKM414" s="2487"/>
      <c r="TKN414" s="2487"/>
      <c r="TKO414" s="2487"/>
      <c r="TKP414" s="2487"/>
      <c r="TKQ414" s="2487"/>
      <c r="TKR414" s="2487"/>
      <c r="TKS414" s="2487"/>
      <c r="TKT414" s="2487"/>
      <c r="TKU414" s="2487"/>
      <c r="TKV414" s="2487"/>
      <c r="TKW414" s="2487"/>
      <c r="TKX414" s="2487"/>
      <c r="TKY414" s="2487"/>
      <c r="TKZ414" s="2487"/>
      <c r="TLA414" s="2487"/>
      <c r="TLB414" s="2487"/>
      <c r="TLC414" s="2487"/>
      <c r="TLD414" s="2487"/>
      <c r="TLE414" s="2487"/>
      <c r="TLF414" s="2487"/>
      <c r="TLG414" s="2487"/>
      <c r="TLH414" s="2487"/>
      <c r="TLI414" s="2487"/>
      <c r="TLJ414" s="2487"/>
      <c r="TLK414" s="2487"/>
      <c r="TLL414" s="2487"/>
      <c r="TLM414" s="2487"/>
      <c r="TLN414" s="2487"/>
      <c r="TLO414" s="2487"/>
      <c r="TLP414" s="2487"/>
      <c r="TLQ414" s="2487"/>
      <c r="TLR414" s="2487"/>
      <c r="TLS414" s="2487"/>
      <c r="TLT414" s="2487"/>
      <c r="TLU414" s="2487"/>
      <c r="TLV414" s="2487"/>
      <c r="TLW414" s="2487"/>
      <c r="TLX414" s="2487"/>
      <c r="TLY414" s="2487"/>
      <c r="TLZ414" s="2487"/>
      <c r="TMA414" s="2487"/>
      <c r="TMB414" s="2487"/>
      <c r="TMC414" s="2487"/>
      <c r="TMD414" s="2487"/>
      <c r="TME414" s="2487"/>
      <c r="TMF414" s="2487"/>
      <c r="TMG414" s="2487"/>
      <c r="TMH414" s="2487"/>
      <c r="TMI414" s="2487"/>
      <c r="TMJ414" s="2487"/>
      <c r="TMK414" s="2487"/>
      <c r="TML414" s="2487"/>
      <c r="TMM414" s="2487"/>
      <c r="TMN414" s="2487"/>
      <c r="TMO414" s="2487"/>
      <c r="TMP414" s="2487"/>
      <c r="TMQ414" s="2487"/>
      <c r="TMR414" s="2487"/>
      <c r="TMS414" s="2487"/>
      <c r="TMT414" s="2487"/>
      <c r="TMU414" s="2487"/>
      <c r="TMV414" s="2487"/>
      <c r="TMW414" s="2487"/>
      <c r="TMX414" s="2487"/>
      <c r="TMY414" s="2487"/>
      <c r="TMZ414" s="2487"/>
      <c r="TNA414" s="2487"/>
      <c r="TNB414" s="2487"/>
      <c r="TNC414" s="2487"/>
      <c r="TND414" s="2487"/>
      <c r="TNE414" s="2487"/>
      <c r="TNF414" s="2487"/>
      <c r="TNG414" s="2487"/>
      <c r="TNH414" s="2487"/>
      <c r="TNI414" s="2487"/>
      <c r="TNJ414" s="2487"/>
      <c r="TNK414" s="2487"/>
      <c r="TNL414" s="2487"/>
      <c r="TNM414" s="2487"/>
      <c r="TNN414" s="2487"/>
      <c r="TNO414" s="2487"/>
      <c r="TNP414" s="2487"/>
      <c r="TNQ414" s="2487"/>
      <c r="TNR414" s="2487"/>
      <c r="TNS414" s="2487"/>
      <c r="TNT414" s="2487"/>
      <c r="TNU414" s="2487"/>
      <c r="TNV414" s="2487"/>
      <c r="TNW414" s="2487"/>
      <c r="TNX414" s="2487"/>
      <c r="TNY414" s="2487"/>
      <c r="TNZ414" s="2487"/>
      <c r="TOA414" s="2487"/>
      <c r="TOB414" s="2487"/>
      <c r="TOC414" s="2487"/>
      <c r="TOD414" s="2487"/>
      <c r="TOE414" s="2487"/>
      <c r="TOF414" s="2487"/>
      <c r="TOG414" s="2487"/>
      <c r="TOH414" s="2487"/>
      <c r="TOI414" s="2487"/>
      <c r="TOJ414" s="2487"/>
      <c r="TOK414" s="2487"/>
      <c r="TOL414" s="2487"/>
      <c r="TOM414" s="2487"/>
      <c r="TON414" s="2487"/>
      <c r="TOO414" s="2487"/>
      <c r="TOP414" s="2487"/>
      <c r="TOQ414" s="2487"/>
      <c r="TOR414" s="2487"/>
      <c r="TOS414" s="2487"/>
      <c r="TOT414" s="2487"/>
      <c r="TOU414" s="2487"/>
      <c r="TOV414" s="2487"/>
      <c r="TOW414" s="2487"/>
      <c r="TOX414" s="2487"/>
      <c r="TOY414" s="2487"/>
      <c r="TOZ414" s="2487"/>
      <c r="TPA414" s="2487"/>
      <c r="TPB414" s="2487"/>
      <c r="TPC414" s="2487"/>
      <c r="TPD414" s="2487"/>
      <c r="TPE414" s="2487"/>
      <c r="TPF414" s="2487"/>
      <c r="TPG414" s="2487"/>
      <c r="TPH414" s="2487"/>
      <c r="TPI414" s="2487"/>
      <c r="TPJ414" s="2487"/>
      <c r="TPK414" s="2487"/>
      <c r="TPL414" s="2487"/>
      <c r="TPM414" s="2487"/>
      <c r="TPN414" s="2487"/>
      <c r="TPO414" s="2487"/>
      <c r="TPP414" s="2487"/>
      <c r="TPQ414" s="2487"/>
      <c r="TPR414" s="2487"/>
      <c r="TPS414" s="2487"/>
      <c r="TPT414" s="2487"/>
      <c r="TPU414" s="2487"/>
      <c r="TPV414" s="2487"/>
      <c r="TPW414" s="2487"/>
      <c r="TPX414" s="2487"/>
      <c r="TPY414" s="2487"/>
      <c r="TPZ414" s="2487"/>
      <c r="TQA414" s="2487"/>
      <c r="TQB414" s="2487"/>
      <c r="TQC414" s="2487"/>
      <c r="TQD414" s="2487"/>
      <c r="TQE414" s="2487"/>
      <c r="TQF414" s="2487"/>
      <c r="TQG414" s="2487"/>
      <c r="TQH414" s="2487"/>
      <c r="TQI414" s="2487"/>
      <c r="TQJ414" s="2487"/>
      <c r="TQK414" s="2487"/>
      <c r="TQL414" s="2487"/>
      <c r="TQM414" s="2487"/>
      <c r="TQN414" s="2487"/>
      <c r="TQO414" s="2487"/>
      <c r="TQP414" s="2487"/>
      <c r="TQQ414" s="2487"/>
      <c r="TQR414" s="2487"/>
      <c r="TQS414" s="2487"/>
      <c r="TQT414" s="2487"/>
      <c r="TQU414" s="2487"/>
      <c r="TQV414" s="2487"/>
      <c r="TQW414" s="2487"/>
      <c r="TQX414" s="2487"/>
      <c r="TQY414" s="2487"/>
      <c r="TQZ414" s="2487"/>
      <c r="TRA414" s="2487"/>
      <c r="TRB414" s="2487"/>
      <c r="TRC414" s="2487"/>
      <c r="TRD414" s="2487"/>
      <c r="TRE414" s="2487"/>
      <c r="TRF414" s="2487"/>
      <c r="TRG414" s="2487"/>
      <c r="TRH414" s="2487"/>
      <c r="TRI414" s="2487"/>
      <c r="TRJ414" s="2487"/>
      <c r="TRK414" s="2487"/>
      <c r="TRL414" s="2487"/>
      <c r="TRM414" s="2487"/>
      <c r="TRN414" s="2487"/>
      <c r="TRO414" s="2487"/>
      <c r="TRP414" s="2487"/>
      <c r="TRQ414" s="2487"/>
      <c r="TRR414" s="2487"/>
      <c r="TRS414" s="2487"/>
      <c r="TRT414" s="2487"/>
      <c r="TRU414" s="2487"/>
      <c r="TRV414" s="2487"/>
      <c r="TRW414" s="2487"/>
      <c r="TRX414" s="2487"/>
      <c r="TRY414" s="2487"/>
      <c r="TRZ414" s="2487"/>
      <c r="TSA414" s="2487"/>
      <c r="TSB414" s="2487"/>
      <c r="TSC414" s="2487"/>
      <c r="TSD414" s="2487"/>
      <c r="TSE414" s="2487"/>
      <c r="TSF414" s="2487"/>
      <c r="TSG414" s="2487"/>
      <c r="TSH414" s="2487"/>
      <c r="TSI414" s="2487"/>
      <c r="TSJ414" s="2487"/>
      <c r="TSK414" s="2487"/>
      <c r="TSL414" s="2487"/>
      <c r="TSM414" s="2487"/>
      <c r="TSN414" s="2487"/>
      <c r="TSO414" s="2487"/>
      <c r="TSP414" s="2487"/>
      <c r="TSQ414" s="2487"/>
      <c r="TSR414" s="2487"/>
      <c r="TSS414" s="2487"/>
      <c r="TST414" s="2487"/>
      <c r="TSU414" s="2487"/>
      <c r="TSV414" s="2487"/>
      <c r="TSW414" s="2487"/>
      <c r="TSX414" s="2487"/>
      <c r="TSY414" s="2487"/>
      <c r="TSZ414" s="2487"/>
      <c r="TTA414" s="2487"/>
      <c r="TTB414" s="2487"/>
      <c r="TTC414" s="2487"/>
      <c r="TTD414" s="2487"/>
      <c r="TTE414" s="2487"/>
      <c r="TTF414" s="2487"/>
      <c r="TTG414" s="2487"/>
      <c r="TTH414" s="2487"/>
      <c r="TTI414" s="2487"/>
      <c r="TTJ414" s="2487"/>
      <c r="TTK414" s="2487"/>
      <c r="TTL414" s="2487"/>
      <c r="TTM414" s="2487"/>
      <c r="TTN414" s="2487"/>
      <c r="TTO414" s="2487"/>
      <c r="TTP414" s="2487"/>
      <c r="TTQ414" s="2487"/>
      <c r="TTR414" s="2487"/>
      <c r="TTS414" s="2487"/>
      <c r="TTT414" s="2487"/>
      <c r="TTU414" s="2487"/>
      <c r="TTV414" s="2487"/>
      <c r="TTW414" s="2487"/>
      <c r="TTX414" s="2487"/>
      <c r="TTY414" s="2487"/>
      <c r="TTZ414" s="2487"/>
      <c r="TUA414" s="2487"/>
      <c r="TUB414" s="2487"/>
      <c r="TUC414" s="2487"/>
      <c r="TUD414" s="2487"/>
      <c r="TUE414" s="2487"/>
      <c r="TUF414" s="2487"/>
      <c r="TUG414" s="2487"/>
      <c r="TUH414" s="2487"/>
      <c r="TUI414" s="2487"/>
      <c r="TUJ414" s="2487"/>
      <c r="TUK414" s="2487"/>
      <c r="TUL414" s="2487"/>
      <c r="TUM414" s="2487"/>
      <c r="TUN414" s="2487"/>
      <c r="TUO414" s="2487"/>
      <c r="TUP414" s="2487"/>
      <c r="TUQ414" s="2487"/>
      <c r="TUR414" s="2487"/>
      <c r="TUS414" s="2487"/>
      <c r="TUT414" s="2487"/>
      <c r="TUU414" s="2487"/>
      <c r="TUV414" s="2487"/>
      <c r="TUW414" s="2487"/>
      <c r="TUX414" s="2487"/>
      <c r="TUY414" s="2487"/>
      <c r="TUZ414" s="2487"/>
      <c r="TVA414" s="2487"/>
      <c r="TVB414" s="2487"/>
      <c r="TVC414" s="2487"/>
      <c r="TVD414" s="2487"/>
      <c r="TVE414" s="2487"/>
      <c r="TVF414" s="2487"/>
      <c r="TVG414" s="2487"/>
      <c r="TVH414" s="2487"/>
      <c r="TVI414" s="2487"/>
      <c r="TVJ414" s="2487"/>
      <c r="TVK414" s="2487"/>
      <c r="TVL414" s="2487"/>
      <c r="TVM414" s="2487"/>
      <c r="TVN414" s="2487"/>
      <c r="TVO414" s="2487"/>
      <c r="TVP414" s="2487"/>
      <c r="TVQ414" s="2487"/>
      <c r="TVR414" s="2487"/>
      <c r="TVS414" s="2487"/>
      <c r="TVT414" s="2487"/>
      <c r="TVU414" s="2487"/>
      <c r="TVV414" s="2487"/>
      <c r="TVW414" s="2487"/>
      <c r="TVX414" s="2487"/>
      <c r="TVY414" s="2487"/>
      <c r="TVZ414" s="2487"/>
      <c r="TWA414" s="2487"/>
      <c r="TWB414" s="2487"/>
      <c r="TWC414" s="2487"/>
      <c r="TWD414" s="2487"/>
      <c r="TWE414" s="2487"/>
      <c r="TWF414" s="2487"/>
      <c r="TWG414" s="2487"/>
      <c r="TWH414" s="2487"/>
      <c r="TWI414" s="2487"/>
      <c r="TWJ414" s="2487"/>
      <c r="TWK414" s="2487"/>
      <c r="TWL414" s="2487"/>
      <c r="TWM414" s="2487"/>
      <c r="TWN414" s="2487"/>
      <c r="TWO414" s="2487"/>
      <c r="TWP414" s="2487"/>
      <c r="TWQ414" s="2487"/>
      <c r="TWR414" s="2487"/>
      <c r="TWS414" s="2487"/>
      <c r="TWT414" s="2487"/>
      <c r="TWU414" s="2487"/>
      <c r="TWV414" s="2487"/>
      <c r="TWW414" s="2487"/>
      <c r="TWX414" s="2487"/>
      <c r="TWY414" s="2487"/>
      <c r="TWZ414" s="2487"/>
      <c r="TXA414" s="2487"/>
      <c r="TXB414" s="2487"/>
      <c r="TXC414" s="2487"/>
      <c r="TXD414" s="2487"/>
      <c r="TXE414" s="2487"/>
      <c r="TXF414" s="2487"/>
      <c r="TXG414" s="2487"/>
      <c r="TXH414" s="2487"/>
      <c r="TXI414" s="2487"/>
      <c r="TXJ414" s="2487"/>
      <c r="TXK414" s="2487"/>
      <c r="TXL414" s="2487"/>
      <c r="TXM414" s="2487"/>
      <c r="TXN414" s="2487"/>
      <c r="TXO414" s="2487"/>
      <c r="TXP414" s="2487"/>
      <c r="TXQ414" s="2487"/>
      <c r="TXR414" s="2487"/>
      <c r="TXS414" s="2487"/>
      <c r="TXT414" s="2487"/>
      <c r="TXU414" s="2487"/>
      <c r="TXV414" s="2487"/>
      <c r="TXW414" s="2487"/>
      <c r="TXX414" s="2487"/>
      <c r="TXY414" s="2487"/>
      <c r="TXZ414" s="2487"/>
      <c r="TYA414" s="2487"/>
      <c r="TYB414" s="2487"/>
      <c r="TYC414" s="2487"/>
      <c r="TYD414" s="2487"/>
      <c r="TYE414" s="2487"/>
      <c r="TYF414" s="2487"/>
      <c r="TYG414" s="2487"/>
      <c r="TYH414" s="2487"/>
      <c r="TYI414" s="2487"/>
      <c r="TYJ414" s="2487"/>
      <c r="TYK414" s="2487"/>
      <c r="TYL414" s="2487"/>
      <c r="TYM414" s="2487"/>
      <c r="TYN414" s="2487"/>
      <c r="TYO414" s="2487"/>
      <c r="TYP414" s="2487"/>
      <c r="TYQ414" s="2487"/>
      <c r="TYR414" s="2487"/>
      <c r="TYS414" s="2487"/>
      <c r="TYT414" s="2487"/>
      <c r="TYU414" s="2487"/>
      <c r="TYV414" s="2487"/>
      <c r="TYW414" s="2487"/>
      <c r="TYX414" s="2487"/>
      <c r="TYY414" s="2487"/>
      <c r="TYZ414" s="2487"/>
      <c r="TZA414" s="2487"/>
      <c r="TZB414" s="2487"/>
      <c r="TZC414" s="2487"/>
      <c r="TZD414" s="2487"/>
      <c r="TZE414" s="2487"/>
      <c r="TZF414" s="2487"/>
      <c r="TZG414" s="2487"/>
      <c r="TZH414" s="2487"/>
      <c r="TZI414" s="2487"/>
      <c r="TZJ414" s="2487"/>
      <c r="TZK414" s="2487"/>
      <c r="TZL414" s="2487"/>
      <c r="TZM414" s="2487"/>
      <c r="TZN414" s="2487"/>
      <c r="TZO414" s="2487"/>
      <c r="TZP414" s="2487"/>
      <c r="TZQ414" s="2487"/>
      <c r="TZR414" s="2487"/>
      <c r="TZS414" s="2487"/>
      <c r="TZT414" s="2487"/>
      <c r="TZU414" s="2487"/>
      <c r="TZV414" s="2487"/>
      <c r="TZW414" s="2487"/>
      <c r="TZX414" s="2487"/>
      <c r="TZY414" s="2487"/>
      <c r="TZZ414" s="2487"/>
      <c r="UAA414" s="2487"/>
      <c r="UAB414" s="2487"/>
      <c r="UAC414" s="2487"/>
      <c r="UAD414" s="2487"/>
      <c r="UAE414" s="2487"/>
      <c r="UAF414" s="2487"/>
      <c r="UAG414" s="2487"/>
      <c r="UAH414" s="2487"/>
      <c r="UAI414" s="2487"/>
      <c r="UAJ414" s="2487"/>
      <c r="UAK414" s="2487"/>
      <c r="UAL414" s="2487"/>
      <c r="UAM414" s="2487"/>
      <c r="UAN414" s="2487"/>
      <c r="UAO414" s="2487"/>
      <c r="UAP414" s="2487"/>
      <c r="UAQ414" s="2487"/>
      <c r="UAR414" s="2487"/>
      <c r="UAS414" s="2487"/>
      <c r="UAT414" s="2487"/>
      <c r="UAU414" s="2487"/>
      <c r="UAV414" s="2487"/>
      <c r="UAW414" s="2487"/>
      <c r="UAX414" s="2487"/>
      <c r="UAY414" s="2487"/>
      <c r="UAZ414" s="2487"/>
      <c r="UBA414" s="2487"/>
      <c r="UBB414" s="2487"/>
      <c r="UBC414" s="2487"/>
      <c r="UBD414" s="2487"/>
      <c r="UBE414" s="2487"/>
      <c r="UBF414" s="2487"/>
      <c r="UBG414" s="2487"/>
      <c r="UBH414" s="2487"/>
      <c r="UBI414" s="2487"/>
      <c r="UBJ414" s="2487"/>
      <c r="UBK414" s="2487"/>
      <c r="UBL414" s="2487"/>
      <c r="UBM414" s="2487"/>
      <c r="UBN414" s="2487"/>
      <c r="UBO414" s="2487"/>
      <c r="UBP414" s="2487"/>
      <c r="UBQ414" s="2487"/>
      <c r="UBR414" s="2487"/>
      <c r="UBS414" s="2487"/>
      <c r="UBT414" s="2487"/>
      <c r="UBU414" s="2487"/>
      <c r="UBV414" s="2487"/>
      <c r="UBW414" s="2487"/>
      <c r="UBX414" s="2487"/>
      <c r="UBY414" s="2487"/>
      <c r="UBZ414" s="2487"/>
      <c r="UCA414" s="2487"/>
      <c r="UCB414" s="2487"/>
      <c r="UCC414" s="2487"/>
      <c r="UCD414" s="2487"/>
      <c r="UCE414" s="2487"/>
      <c r="UCF414" s="2487"/>
      <c r="UCG414" s="2487"/>
      <c r="UCH414" s="2487"/>
      <c r="UCI414" s="2487"/>
      <c r="UCJ414" s="2487"/>
      <c r="UCK414" s="2487"/>
      <c r="UCL414" s="2487"/>
      <c r="UCM414" s="2487"/>
      <c r="UCN414" s="2487"/>
      <c r="UCO414" s="2487"/>
      <c r="UCP414" s="2487"/>
      <c r="UCQ414" s="2487"/>
      <c r="UCR414" s="2487"/>
      <c r="UCS414" s="2487"/>
      <c r="UCT414" s="2487"/>
      <c r="UCU414" s="2487"/>
      <c r="UCV414" s="2487"/>
      <c r="UCW414" s="2487"/>
      <c r="UCX414" s="2487"/>
      <c r="UCY414" s="2487"/>
      <c r="UCZ414" s="2487"/>
      <c r="UDA414" s="2487"/>
      <c r="UDB414" s="2487"/>
      <c r="UDC414" s="2487"/>
      <c r="UDD414" s="2487"/>
      <c r="UDE414" s="2487"/>
      <c r="UDF414" s="2487"/>
      <c r="UDG414" s="2487"/>
      <c r="UDH414" s="2487"/>
      <c r="UDI414" s="2487"/>
      <c r="UDJ414" s="2487"/>
      <c r="UDK414" s="2487"/>
      <c r="UDL414" s="2487"/>
      <c r="UDM414" s="2487"/>
      <c r="UDN414" s="2487"/>
      <c r="UDO414" s="2487"/>
      <c r="UDP414" s="2487"/>
      <c r="UDQ414" s="2487"/>
      <c r="UDR414" s="2487"/>
      <c r="UDS414" s="2487"/>
      <c r="UDT414" s="2487"/>
      <c r="UDU414" s="2487"/>
      <c r="UDV414" s="2487"/>
      <c r="UDW414" s="2487"/>
      <c r="UDX414" s="2487"/>
      <c r="UDY414" s="2487"/>
      <c r="UDZ414" s="2487"/>
      <c r="UEA414" s="2487"/>
      <c r="UEB414" s="2487"/>
      <c r="UEC414" s="2487"/>
      <c r="UED414" s="2487"/>
      <c r="UEE414" s="2487"/>
      <c r="UEF414" s="2487"/>
      <c r="UEG414" s="2487"/>
      <c r="UEH414" s="2487"/>
      <c r="UEI414" s="2487"/>
      <c r="UEJ414" s="2487"/>
      <c r="UEK414" s="2487"/>
      <c r="UEL414" s="2487"/>
      <c r="UEM414" s="2487"/>
      <c r="UEN414" s="2487"/>
      <c r="UEO414" s="2487"/>
      <c r="UEP414" s="2487"/>
      <c r="UEQ414" s="2487"/>
      <c r="UER414" s="2487"/>
      <c r="UES414" s="2487"/>
      <c r="UET414" s="2487"/>
      <c r="UEU414" s="2487"/>
      <c r="UEV414" s="2487"/>
      <c r="UEW414" s="2487"/>
      <c r="UEX414" s="2487"/>
      <c r="UEY414" s="2487"/>
      <c r="UEZ414" s="2487"/>
      <c r="UFA414" s="2487"/>
      <c r="UFB414" s="2487"/>
      <c r="UFC414" s="2487"/>
      <c r="UFD414" s="2487"/>
      <c r="UFE414" s="2487"/>
      <c r="UFF414" s="2487"/>
      <c r="UFG414" s="2487"/>
      <c r="UFH414" s="2487"/>
      <c r="UFI414" s="2487"/>
      <c r="UFJ414" s="2487"/>
      <c r="UFK414" s="2487"/>
      <c r="UFL414" s="2487"/>
      <c r="UFM414" s="2487"/>
      <c r="UFN414" s="2487"/>
      <c r="UFO414" s="2487"/>
      <c r="UFP414" s="2487"/>
      <c r="UFQ414" s="2487"/>
      <c r="UFR414" s="2487"/>
      <c r="UFS414" s="2487"/>
      <c r="UFT414" s="2487"/>
      <c r="UFU414" s="2487"/>
      <c r="UFV414" s="2487"/>
      <c r="UFW414" s="2487"/>
      <c r="UFX414" s="2487"/>
      <c r="UFY414" s="2487"/>
      <c r="UFZ414" s="2487"/>
      <c r="UGA414" s="2487"/>
      <c r="UGB414" s="2487"/>
      <c r="UGC414" s="2487"/>
      <c r="UGD414" s="2487"/>
      <c r="UGE414" s="2487"/>
      <c r="UGF414" s="2487"/>
      <c r="UGG414" s="2487"/>
      <c r="UGH414" s="2487"/>
      <c r="UGI414" s="2487"/>
      <c r="UGJ414" s="2487"/>
      <c r="UGK414" s="2487"/>
      <c r="UGL414" s="2487"/>
      <c r="UGM414" s="2487"/>
      <c r="UGN414" s="2487"/>
      <c r="UGO414" s="2487"/>
      <c r="UGP414" s="2487"/>
      <c r="UGQ414" s="2487"/>
      <c r="UGR414" s="2487"/>
      <c r="UGS414" s="2487"/>
      <c r="UGT414" s="2487"/>
      <c r="UGU414" s="2487"/>
      <c r="UGV414" s="2487"/>
      <c r="UGW414" s="2487"/>
      <c r="UGX414" s="2487"/>
      <c r="UGY414" s="2487"/>
      <c r="UGZ414" s="2487"/>
      <c r="UHA414" s="2487"/>
      <c r="UHB414" s="2487"/>
      <c r="UHC414" s="2487"/>
      <c r="UHD414" s="2487"/>
      <c r="UHE414" s="2487"/>
      <c r="UHF414" s="2487"/>
      <c r="UHG414" s="2487"/>
      <c r="UHH414" s="2487"/>
      <c r="UHI414" s="2487"/>
      <c r="UHJ414" s="2487"/>
      <c r="UHK414" s="2487"/>
      <c r="UHL414" s="2487"/>
      <c r="UHM414" s="2487"/>
      <c r="UHN414" s="2487"/>
      <c r="UHO414" s="2487"/>
      <c r="UHP414" s="2487"/>
      <c r="UHQ414" s="2487"/>
      <c r="UHR414" s="2487"/>
      <c r="UHS414" s="2487"/>
      <c r="UHT414" s="2487"/>
      <c r="UHU414" s="2487"/>
      <c r="UHV414" s="2487"/>
      <c r="UHW414" s="2487"/>
      <c r="UHX414" s="2487"/>
      <c r="UHY414" s="2487"/>
      <c r="UHZ414" s="2487"/>
      <c r="UIA414" s="2487"/>
      <c r="UIB414" s="2487"/>
      <c r="UIC414" s="2487"/>
      <c r="UID414" s="2487"/>
      <c r="UIE414" s="2487"/>
      <c r="UIF414" s="2487"/>
      <c r="UIG414" s="2487"/>
      <c r="UIH414" s="2487"/>
      <c r="UII414" s="2487"/>
      <c r="UIJ414" s="2487"/>
      <c r="UIK414" s="2487"/>
      <c r="UIL414" s="2487"/>
      <c r="UIM414" s="2487"/>
      <c r="UIN414" s="2487"/>
      <c r="UIO414" s="2487"/>
      <c r="UIP414" s="2487"/>
      <c r="UIQ414" s="2487"/>
      <c r="UIR414" s="2487"/>
      <c r="UIS414" s="2487"/>
      <c r="UIT414" s="2487"/>
      <c r="UIU414" s="2487"/>
      <c r="UIV414" s="2487"/>
      <c r="UIW414" s="2487"/>
      <c r="UIX414" s="2487"/>
      <c r="UIY414" s="2487"/>
      <c r="UIZ414" s="2487"/>
      <c r="UJA414" s="2487"/>
      <c r="UJB414" s="2487"/>
      <c r="UJC414" s="2487"/>
      <c r="UJD414" s="2487"/>
      <c r="UJE414" s="2487"/>
      <c r="UJF414" s="2487"/>
      <c r="UJG414" s="2487"/>
      <c r="UJH414" s="2487"/>
      <c r="UJI414" s="2487"/>
      <c r="UJJ414" s="2487"/>
      <c r="UJK414" s="2487"/>
      <c r="UJL414" s="2487"/>
      <c r="UJM414" s="2487"/>
      <c r="UJN414" s="2487"/>
      <c r="UJO414" s="2487"/>
      <c r="UJP414" s="2487"/>
      <c r="UJQ414" s="2487"/>
      <c r="UJR414" s="2487"/>
      <c r="UJS414" s="2487"/>
      <c r="UJT414" s="2487"/>
      <c r="UJU414" s="2487"/>
      <c r="UJV414" s="2487"/>
      <c r="UJW414" s="2487"/>
      <c r="UJX414" s="2487"/>
      <c r="UJY414" s="2487"/>
      <c r="UJZ414" s="2487"/>
      <c r="UKA414" s="2487"/>
      <c r="UKB414" s="2487"/>
      <c r="UKC414" s="2487"/>
      <c r="UKD414" s="2487"/>
      <c r="UKE414" s="2487"/>
      <c r="UKF414" s="2487"/>
      <c r="UKG414" s="2487"/>
      <c r="UKH414" s="2487"/>
      <c r="UKI414" s="2487"/>
      <c r="UKJ414" s="2487"/>
      <c r="UKK414" s="2487"/>
      <c r="UKL414" s="2487"/>
      <c r="UKM414" s="2487"/>
      <c r="UKN414" s="2487"/>
      <c r="UKO414" s="2487"/>
      <c r="UKP414" s="2487"/>
      <c r="UKQ414" s="2487"/>
      <c r="UKR414" s="2487"/>
      <c r="UKS414" s="2487"/>
      <c r="UKT414" s="2487"/>
      <c r="UKU414" s="2487"/>
      <c r="UKV414" s="2487"/>
      <c r="UKW414" s="2487"/>
      <c r="UKX414" s="2487"/>
      <c r="UKY414" s="2487"/>
      <c r="UKZ414" s="2487"/>
      <c r="ULA414" s="2487"/>
      <c r="ULB414" s="2487"/>
      <c r="ULC414" s="2487"/>
      <c r="ULD414" s="2487"/>
      <c r="ULE414" s="2487"/>
      <c r="ULF414" s="2487"/>
      <c r="ULG414" s="2487"/>
      <c r="ULH414" s="2487"/>
      <c r="ULI414" s="2487"/>
      <c r="ULJ414" s="2487"/>
      <c r="ULK414" s="2487"/>
      <c r="ULL414" s="2487"/>
      <c r="ULM414" s="2487"/>
      <c r="ULN414" s="2487"/>
      <c r="ULO414" s="2487"/>
      <c r="ULP414" s="2487"/>
      <c r="ULQ414" s="2487"/>
      <c r="ULR414" s="2487"/>
      <c r="ULS414" s="2487"/>
      <c r="ULT414" s="2487"/>
      <c r="ULU414" s="2487"/>
      <c r="ULV414" s="2487"/>
      <c r="ULW414" s="2487"/>
      <c r="ULX414" s="2487"/>
      <c r="ULY414" s="2487"/>
      <c r="ULZ414" s="2487"/>
      <c r="UMA414" s="2487"/>
      <c r="UMB414" s="2487"/>
      <c r="UMC414" s="2487"/>
      <c r="UMD414" s="2487"/>
      <c r="UME414" s="2487"/>
      <c r="UMF414" s="2487"/>
      <c r="UMG414" s="2487"/>
      <c r="UMH414" s="2487"/>
      <c r="UMI414" s="2487"/>
      <c r="UMJ414" s="2487"/>
      <c r="UMK414" s="2487"/>
      <c r="UML414" s="2487"/>
      <c r="UMM414" s="2487"/>
      <c r="UMN414" s="2487"/>
      <c r="UMO414" s="2487"/>
      <c r="UMP414" s="2487"/>
      <c r="UMQ414" s="2487"/>
      <c r="UMR414" s="2487"/>
      <c r="UMS414" s="2487"/>
      <c r="UMT414" s="2487"/>
      <c r="UMU414" s="2487"/>
      <c r="UMV414" s="2487"/>
      <c r="UMW414" s="2487"/>
      <c r="UMX414" s="2487"/>
      <c r="UMY414" s="2487"/>
      <c r="UMZ414" s="2487"/>
      <c r="UNA414" s="2487"/>
      <c r="UNB414" s="2487"/>
      <c r="UNC414" s="2487"/>
      <c r="UND414" s="2487"/>
      <c r="UNE414" s="2487"/>
      <c r="UNF414" s="2487"/>
      <c r="UNG414" s="2487"/>
      <c r="UNH414" s="2487"/>
      <c r="UNI414" s="2487"/>
      <c r="UNJ414" s="2487"/>
      <c r="UNK414" s="2487"/>
      <c r="UNL414" s="2487"/>
      <c r="UNM414" s="2487"/>
      <c r="UNN414" s="2487"/>
      <c r="UNO414" s="2487"/>
      <c r="UNP414" s="2487"/>
      <c r="UNQ414" s="2487"/>
      <c r="UNR414" s="2487"/>
      <c r="UNS414" s="2487"/>
      <c r="UNT414" s="2487"/>
      <c r="UNU414" s="2487"/>
      <c r="UNV414" s="2487"/>
      <c r="UNW414" s="2487"/>
      <c r="UNX414" s="2487"/>
      <c r="UNY414" s="2487"/>
      <c r="UNZ414" s="2487"/>
      <c r="UOA414" s="2487"/>
      <c r="UOB414" s="2487"/>
      <c r="UOC414" s="2487"/>
      <c r="UOD414" s="2487"/>
      <c r="UOE414" s="2487"/>
      <c r="UOF414" s="2487"/>
      <c r="UOG414" s="2487"/>
      <c r="UOH414" s="2487"/>
      <c r="UOI414" s="2487"/>
      <c r="UOJ414" s="2487"/>
      <c r="UOK414" s="2487"/>
      <c r="UOL414" s="2487"/>
      <c r="UOM414" s="2487"/>
      <c r="UON414" s="2487"/>
      <c r="UOO414" s="2487"/>
      <c r="UOP414" s="2487"/>
      <c r="UOQ414" s="2487"/>
      <c r="UOR414" s="2487"/>
      <c r="UOS414" s="2487"/>
      <c r="UOT414" s="2487"/>
      <c r="UOU414" s="2487"/>
      <c r="UOV414" s="2487"/>
      <c r="UOW414" s="2487"/>
      <c r="UOX414" s="2487"/>
      <c r="UOY414" s="2487"/>
      <c r="UOZ414" s="2487"/>
      <c r="UPA414" s="2487"/>
      <c r="UPB414" s="2487"/>
      <c r="UPC414" s="2487"/>
      <c r="UPD414" s="2487"/>
      <c r="UPE414" s="2487"/>
      <c r="UPF414" s="2487"/>
      <c r="UPG414" s="2487"/>
      <c r="UPH414" s="2487"/>
      <c r="UPI414" s="2487"/>
      <c r="UPJ414" s="2487"/>
      <c r="UPK414" s="2487"/>
      <c r="UPL414" s="2487"/>
      <c r="UPM414" s="2487"/>
      <c r="UPN414" s="2487"/>
      <c r="UPO414" s="2487"/>
      <c r="UPP414" s="2487"/>
      <c r="UPQ414" s="2487"/>
      <c r="UPR414" s="2487"/>
      <c r="UPS414" s="2487"/>
      <c r="UPT414" s="2487"/>
      <c r="UPU414" s="2487"/>
      <c r="UPV414" s="2487"/>
      <c r="UPW414" s="2487"/>
      <c r="UPX414" s="2487"/>
      <c r="UPY414" s="2487"/>
      <c r="UPZ414" s="2487"/>
      <c r="UQA414" s="2487"/>
      <c r="UQB414" s="2487"/>
      <c r="UQC414" s="2487"/>
      <c r="UQD414" s="2487"/>
      <c r="UQE414" s="2487"/>
      <c r="UQF414" s="2487"/>
      <c r="UQG414" s="2487"/>
      <c r="UQH414" s="2487"/>
      <c r="UQI414" s="2487"/>
      <c r="UQJ414" s="2487"/>
      <c r="UQK414" s="2487"/>
      <c r="UQL414" s="2487"/>
      <c r="UQM414" s="2487"/>
      <c r="UQN414" s="2487"/>
      <c r="UQO414" s="2487"/>
      <c r="UQP414" s="2487"/>
      <c r="UQQ414" s="2487"/>
      <c r="UQR414" s="2487"/>
      <c r="UQS414" s="2487"/>
      <c r="UQT414" s="2487"/>
      <c r="UQU414" s="2487"/>
      <c r="UQV414" s="2487"/>
      <c r="UQW414" s="2487"/>
      <c r="UQX414" s="2487"/>
      <c r="UQY414" s="2487"/>
      <c r="UQZ414" s="2487"/>
      <c r="URA414" s="2487"/>
      <c r="URB414" s="2487"/>
      <c r="URC414" s="2487"/>
      <c r="URD414" s="2487"/>
      <c r="URE414" s="2487"/>
      <c r="URF414" s="2487"/>
      <c r="URG414" s="2487"/>
      <c r="URH414" s="2487"/>
      <c r="URI414" s="2487"/>
      <c r="URJ414" s="2487"/>
      <c r="URK414" s="2487"/>
      <c r="URL414" s="2487"/>
      <c r="URM414" s="2487"/>
      <c r="URN414" s="2487"/>
      <c r="URO414" s="2487"/>
      <c r="URP414" s="2487"/>
      <c r="URQ414" s="2487"/>
      <c r="URR414" s="2487"/>
      <c r="URS414" s="2487"/>
      <c r="URT414" s="2487"/>
      <c r="URU414" s="2487"/>
      <c r="URV414" s="2487"/>
      <c r="URW414" s="2487"/>
      <c r="URX414" s="2487"/>
      <c r="URY414" s="2487"/>
      <c r="URZ414" s="2487"/>
      <c r="USA414" s="2487"/>
      <c r="USB414" s="2487"/>
      <c r="USC414" s="2487"/>
      <c r="USD414" s="2487"/>
      <c r="USE414" s="2487"/>
      <c r="USF414" s="2487"/>
      <c r="USG414" s="2487"/>
      <c r="USH414" s="2487"/>
      <c r="USI414" s="2487"/>
      <c r="USJ414" s="2487"/>
      <c r="USK414" s="2487"/>
      <c r="USL414" s="2487"/>
      <c r="USM414" s="2487"/>
      <c r="USN414" s="2487"/>
      <c r="USO414" s="2487"/>
      <c r="USP414" s="2487"/>
      <c r="USQ414" s="2487"/>
      <c r="USR414" s="2487"/>
      <c r="USS414" s="2487"/>
      <c r="UST414" s="2487"/>
      <c r="USU414" s="2487"/>
      <c r="USV414" s="2487"/>
      <c r="USW414" s="2487"/>
      <c r="USX414" s="2487"/>
      <c r="USY414" s="2487"/>
      <c r="USZ414" s="2487"/>
      <c r="UTA414" s="2487"/>
      <c r="UTB414" s="2487"/>
      <c r="UTC414" s="2487"/>
      <c r="UTD414" s="2487"/>
      <c r="UTE414" s="2487"/>
      <c r="UTF414" s="2487"/>
      <c r="UTG414" s="2487"/>
      <c r="UTH414" s="2487"/>
      <c r="UTI414" s="2487"/>
      <c r="UTJ414" s="2487"/>
      <c r="UTK414" s="2487"/>
      <c r="UTL414" s="2487"/>
      <c r="UTM414" s="2487"/>
      <c r="UTN414" s="2487"/>
      <c r="UTO414" s="2487"/>
      <c r="UTP414" s="2487"/>
      <c r="UTQ414" s="2487"/>
      <c r="UTR414" s="2487"/>
      <c r="UTS414" s="2487"/>
      <c r="UTT414" s="2487"/>
      <c r="UTU414" s="2487"/>
      <c r="UTV414" s="2487"/>
      <c r="UTW414" s="2487"/>
      <c r="UTX414" s="2487"/>
      <c r="UTY414" s="2487"/>
      <c r="UTZ414" s="2487"/>
      <c r="UUA414" s="2487"/>
      <c r="UUB414" s="2487"/>
      <c r="UUC414" s="2487"/>
      <c r="UUD414" s="2487"/>
      <c r="UUE414" s="2487"/>
      <c r="UUF414" s="2487"/>
      <c r="UUG414" s="2487"/>
      <c r="UUH414" s="2487"/>
      <c r="UUI414" s="2487"/>
      <c r="UUJ414" s="2487"/>
      <c r="UUK414" s="2487"/>
      <c r="UUL414" s="2487"/>
      <c r="UUM414" s="2487"/>
      <c r="UUN414" s="2487"/>
      <c r="UUO414" s="2487"/>
      <c r="UUP414" s="2487"/>
      <c r="UUQ414" s="2487"/>
      <c r="UUR414" s="2487"/>
      <c r="UUS414" s="2487"/>
      <c r="UUT414" s="2487"/>
      <c r="UUU414" s="2487"/>
      <c r="UUV414" s="2487"/>
      <c r="UUW414" s="2487"/>
      <c r="UUX414" s="2487"/>
      <c r="UUY414" s="2487"/>
      <c r="UUZ414" s="2487"/>
      <c r="UVA414" s="2487"/>
      <c r="UVB414" s="2487"/>
      <c r="UVC414" s="2487"/>
      <c r="UVD414" s="2487"/>
      <c r="UVE414" s="2487"/>
      <c r="UVF414" s="2487"/>
      <c r="UVG414" s="2487"/>
      <c r="UVH414" s="2487"/>
      <c r="UVI414" s="2487"/>
      <c r="UVJ414" s="2487"/>
      <c r="UVK414" s="2487"/>
      <c r="UVL414" s="2487"/>
      <c r="UVM414" s="2487"/>
      <c r="UVN414" s="2487"/>
      <c r="UVO414" s="2487"/>
      <c r="UVP414" s="2487"/>
      <c r="UVQ414" s="2487"/>
      <c r="UVR414" s="2487"/>
      <c r="UVS414" s="2487"/>
      <c r="UVT414" s="2487"/>
      <c r="UVU414" s="2487"/>
      <c r="UVV414" s="2487"/>
      <c r="UVW414" s="2487"/>
      <c r="UVX414" s="2487"/>
      <c r="UVY414" s="2487"/>
      <c r="UVZ414" s="2487"/>
      <c r="UWA414" s="2487"/>
      <c r="UWB414" s="2487"/>
      <c r="UWC414" s="2487"/>
      <c r="UWD414" s="2487"/>
      <c r="UWE414" s="2487"/>
      <c r="UWF414" s="2487"/>
      <c r="UWG414" s="2487"/>
      <c r="UWH414" s="2487"/>
      <c r="UWI414" s="2487"/>
      <c r="UWJ414" s="2487"/>
      <c r="UWK414" s="2487"/>
      <c r="UWL414" s="2487"/>
      <c r="UWM414" s="2487"/>
      <c r="UWN414" s="2487"/>
      <c r="UWO414" s="2487"/>
      <c r="UWP414" s="2487"/>
      <c r="UWQ414" s="2487"/>
      <c r="UWR414" s="2487"/>
      <c r="UWS414" s="2487"/>
      <c r="UWT414" s="2487"/>
      <c r="UWU414" s="2487"/>
      <c r="UWV414" s="2487"/>
      <c r="UWW414" s="2487"/>
      <c r="UWX414" s="2487"/>
      <c r="UWY414" s="2487"/>
      <c r="UWZ414" s="2487"/>
      <c r="UXA414" s="2487"/>
      <c r="UXB414" s="2487"/>
      <c r="UXC414" s="2487"/>
      <c r="UXD414" s="2487"/>
      <c r="UXE414" s="2487"/>
      <c r="UXF414" s="2487"/>
      <c r="UXG414" s="2487"/>
      <c r="UXH414" s="2487"/>
      <c r="UXI414" s="2487"/>
      <c r="UXJ414" s="2487"/>
      <c r="UXK414" s="2487"/>
      <c r="UXL414" s="2487"/>
      <c r="UXM414" s="2487"/>
      <c r="UXN414" s="2487"/>
      <c r="UXO414" s="2487"/>
      <c r="UXP414" s="2487"/>
      <c r="UXQ414" s="2487"/>
      <c r="UXR414" s="2487"/>
      <c r="UXS414" s="2487"/>
      <c r="UXT414" s="2487"/>
      <c r="UXU414" s="2487"/>
      <c r="UXV414" s="2487"/>
      <c r="UXW414" s="2487"/>
      <c r="UXX414" s="2487"/>
      <c r="UXY414" s="2487"/>
      <c r="UXZ414" s="2487"/>
      <c r="UYA414" s="2487"/>
      <c r="UYB414" s="2487"/>
      <c r="UYC414" s="2487"/>
      <c r="UYD414" s="2487"/>
      <c r="UYE414" s="2487"/>
      <c r="UYF414" s="2487"/>
      <c r="UYG414" s="2487"/>
      <c r="UYH414" s="2487"/>
      <c r="UYI414" s="2487"/>
      <c r="UYJ414" s="2487"/>
      <c r="UYK414" s="2487"/>
      <c r="UYL414" s="2487"/>
      <c r="UYM414" s="2487"/>
      <c r="UYN414" s="2487"/>
      <c r="UYO414" s="2487"/>
      <c r="UYP414" s="2487"/>
      <c r="UYQ414" s="2487"/>
      <c r="UYR414" s="2487"/>
      <c r="UYS414" s="2487"/>
      <c r="UYT414" s="2487"/>
      <c r="UYU414" s="2487"/>
      <c r="UYV414" s="2487"/>
      <c r="UYW414" s="2487"/>
      <c r="UYX414" s="2487"/>
      <c r="UYY414" s="2487"/>
      <c r="UYZ414" s="2487"/>
      <c r="UZA414" s="2487"/>
      <c r="UZB414" s="2487"/>
      <c r="UZC414" s="2487"/>
      <c r="UZD414" s="2487"/>
      <c r="UZE414" s="2487"/>
      <c r="UZF414" s="2487"/>
      <c r="UZG414" s="2487"/>
      <c r="UZH414" s="2487"/>
      <c r="UZI414" s="2487"/>
      <c r="UZJ414" s="2487"/>
      <c r="UZK414" s="2487"/>
      <c r="UZL414" s="2487"/>
      <c r="UZM414" s="2487"/>
      <c r="UZN414" s="2487"/>
      <c r="UZO414" s="2487"/>
      <c r="UZP414" s="2487"/>
      <c r="UZQ414" s="2487"/>
      <c r="UZR414" s="2487"/>
      <c r="UZS414" s="2487"/>
      <c r="UZT414" s="2487"/>
      <c r="UZU414" s="2487"/>
      <c r="UZV414" s="2487"/>
      <c r="UZW414" s="2487"/>
      <c r="UZX414" s="2487"/>
      <c r="UZY414" s="2487"/>
      <c r="UZZ414" s="2487"/>
      <c r="VAA414" s="2487"/>
      <c r="VAB414" s="2487"/>
      <c r="VAC414" s="2487"/>
      <c r="VAD414" s="2487"/>
      <c r="VAE414" s="2487"/>
      <c r="VAF414" s="2487"/>
      <c r="VAG414" s="2487"/>
      <c r="VAH414" s="2487"/>
      <c r="VAI414" s="2487"/>
      <c r="VAJ414" s="2487"/>
      <c r="VAK414" s="2487"/>
      <c r="VAL414" s="2487"/>
      <c r="VAM414" s="2487"/>
      <c r="VAN414" s="2487"/>
      <c r="VAO414" s="2487"/>
      <c r="VAP414" s="2487"/>
      <c r="VAQ414" s="2487"/>
      <c r="VAR414" s="2487"/>
      <c r="VAS414" s="2487"/>
      <c r="VAT414" s="2487"/>
      <c r="VAU414" s="2487"/>
      <c r="VAV414" s="2487"/>
      <c r="VAW414" s="2487"/>
      <c r="VAX414" s="2487"/>
      <c r="VAY414" s="2487"/>
      <c r="VAZ414" s="2487"/>
      <c r="VBA414" s="2487"/>
      <c r="VBB414" s="2487"/>
      <c r="VBC414" s="2487"/>
      <c r="VBD414" s="2487"/>
      <c r="VBE414" s="2487"/>
      <c r="VBF414" s="2487"/>
      <c r="VBG414" s="2487"/>
      <c r="VBH414" s="2487"/>
      <c r="VBI414" s="2487"/>
      <c r="VBJ414" s="2487"/>
      <c r="VBK414" s="2487"/>
      <c r="VBL414" s="2487"/>
      <c r="VBM414" s="2487"/>
      <c r="VBN414" s="2487"/>
      <c r="VBO414" s="2487"/>
      <c r="VBP414" s="2487"/>
      <c r="VBQ414" s="2487"/>
      <c r="VBR414" s="2487"/>
      <c r="VBS414" s="2487"/>
      <c r="VBT414" s="2487"/>
      <c r="VBU414" s="2487"/>
      <c r="VBV414" s="2487"/>
      <c r="VBW414" s="2487"/>
      <c r="VBX414" s="2487"/>
      <c r="VBY414" s="2487"/>
      <c r="VBZ414" s="2487"/>
      <c r="VCA414" s="2487"/>
      <c r="VCB414" s="2487"/>
      <c r="VCC414" s="2487"/>
      <c r="VCD414" s="2487"/>
      <c r="VCE414" s="2487"/>
      <c r="VCF414" s="2487"/>
      <c r="VCG414" s="2487"/>
      <c r="VCH414" s="2487"/>
      <c r="VCI414" s="2487"/>
      <c r="VCJ414" s="2487"/>
      <c r="VCK414" s="2487"/>
      <c r="VCL414" s="2487"/>
      <c r="VCM414" s="2487"/>
      <c r="VCN414" s="2487"/>
      <c r="VCO414" s="2487"/>
      <c r="VCP414" s="2487"/>
      <c r="VCQ414" s="2487"/>
      <c r="VCR414" s="2487"/>
      <c r="VCS414" s="2487"/>
      <c r="VCT414" s="2487"/>
      <c r="VCU414" s="2487"/>
      <c r="VCV414" s="2487"/>
      <c r="VCW414" s="2487"/>
      <c r="VCX414" s="2487"/>
      <c r="VCY414" s="2487"/>
      <c r="VCZ414" s="2487"/>
      <c r="VDA414" s="2487"/>
      <c r="VDB414" s="2487"/>
      <c r="VDC414" s="2487"/>
      <c r="VDD414" s="2487"/>
      <c r="VDE414" s="2487"/>
      <c r="VDF414" s="2487"/>
      <c r="VDG414" s="2487"/>
      <c r="VDH414" s="2487"/>
      <c r="VDI414" s="2487"/>
      <c r="VDJ414" s="2487"/>
      <c r="VDK414" s="2487"/>
      <c r="VDL414" s="2487"/>
      <c r="VDM414" s="2487"/>
      <c r="VDN414" s="2487"/>
      <c r="VDO414" s="2487"/>
      <c r="VDP414" s="2487"/>
      <c r="VDQ414" s="2487"/>
      <c r="VDR414" s="2487"/>
      <c r="VDS414" s="2487"/>
      <c r="VDT414" s="2487"/>
      <c r="VDU414" s="2487"/>
      <c r="VDV414" s="2487"/>
      <c r="VDW414" s="2487"/>
      <c r="VDX414" s="2487"/>
      <c r="VDY414" s="2487"/>
      <c r="VDZ414" s="2487"/>
      <c r="VEA414" s="2487"/>
      <c r="VEB414" s="2487"/>
      <c r="VEC414" s="2487"/>
      <c r="VED414" s="2487"/>
      <c r="VEE414" s="2487"/>
      <c r="VEF414" s="2487"/>
      <c r="VEG414" s="2487"/>
      <c r="VEH414" s="2487"/>
      <c r="VEI414" s="2487"/>
      <c r="VEJ414" s="2487"/>
      <c r="VEK414" s="2487"/>
      <c r="VEL414" s="2487"/>
      <c r="VEM414" s="2487"/>
      <c r="VEN414" s="2487"/>
      <c r="VEO414" s="2487"/>
      <c r="VEP414" s="2487"/>
      <c r="VEQ414" s="2487"/>
      <c r="VER414" s="2487"/>
      <c r="VES414" s="2487"/>
      <c r="VET414" s="2487"/>
      <c r="VEU414" s="2487"/>
      <c r="VEV414" s="2487"/>
      <c r="VEW414" s="2487"/>
      <c r="VEX414" s="2487"/>
      <c r="VEY414" s="2487"/>
      <c r="VEZ414" s="2487"/>
      <c r="VFA414" s="2487"/>
      <c r="VFB414" s="2487"/>
      <c r="VFC414" s="2487"/>
      <c r="VFD414" s="2487"/>
      <c r="VFE414" s="2487"/>
      <c r="VFF414" s="2487"/>
      <c r="VFG414" s="2487"/>
      <c r="VFH414" s="2487"/>
      <c r="VFI414" s="2487"/>
      <c r="VFJ414" s="2487"/>
      <c r="VFK414" s="2487"/>
      <c r="VFL414" s="2487"/>
      <c r="VFM414" s="2487"/>
      <c r="VFN414" s="2487"/>
      <c r="VFO414" s="2487"/>
      <c r="VFP414" s="2487"/>
      <c r="VFQ414" s="2487"/>
      <c r="VFR414" s="2487"/>
      <c r="VFS414" s="2487"/>
      <c r="VFT414" s="2487"/>
      <c r="VFU414" s="2487"/>
      <c r="VFV414" s="2487"/>
      <c r="VFW414" s="2487"/>
      <c r="VFX414" s="2487"/>
      <c r="VFY414" s="2487"/>
      <c r="VFZ414" s="2487"/>
      <c r="VGA414" s="2487"/>
      <c r="VGB414" s="2487"/>
      <c r="VGC414" s="2487"/>
      <c r="VGD414" s="2487"/>
      <c r="VGE414" s="2487"/>
      <c r="VGF414" s="2487"/>
      <c r="VGG414" s="2487"/>
      <c r="VGH414" s="2487"/>
      <c r="VGI414" s="2487"/>
      <c r="VGJ414" s="2487"/>
      <c r="VGK414" s="2487"/>
      <c r="VGL414" s="2487"/>
      <c r="VGM414" s="2487"/>
      <c r="VGN414" s="2487"/>
      <c r="VGO414" s="2487"/>
      <c r="VGP414" s="2487"/>
      <c r="VGQ414" s="2487"/>
      <c r="VGR414" s="2487"/>
      <c r="VGS414" s="2487"/>
      <c r="VGT414" s="2487"/>
      <c r="VGU414" s="2487"/>
      <c r="VGV414" s="2487"/>
      <c r="VGW414" s="2487"/>
      <c r="VGX414" s="2487"/>
      <c r="VGY414" s="2487"/>
      <c r="VGZ414" s="2487"/>
      <c r="VHA414" s="2487"/>
      <c r="VHB414" s="2487"/>
      <c r="VHC414" s="2487"/>
      <c r="VHD414" s="2487"/>
      <c r="VHE414" s="2487"/>
      <c r="VHF414" s="2487"/>
      <c r="VHG414" s="2487"/>
      <c r="VHH414" s="2487"/>
      <c r="VHI414" s="2487"/>
      <c r="VHJ414" s="2487"/>
      <c r="VHK414" s="2487"/>
      <c r="VHL414" s="2487"/>
      <c r="VHM414" s="2487"/>
      <c r="VHN414" s="2487"/>
      <c r="VHO414" s="2487"/>
      <c r="VHP414" s="2487"/>
      <c r="VHQ414" s="2487"/>
      <c r="VHR414" s="2487"/>
      <c r="VHS414" s="2487"/>
      <c r="VHT414" s="2487"/>
      <c r="VHU414" s="2487"/>
      <c r="VHV414" s="2487"/>
      <c r="VHW414" s="2487"/>
      <c r="VHX414" s="2487"/>
      <c r="VHY414" s="2487"/>
      <c r="VHZ414" s="2487"/>
      <c r="VIA414" s="2487"/>
      <c r="VIB414" s="2487"/>
      <c r="VIC414" s="2487"/>
      <c r="VID414" s="2487"/>
      <c r="VIE414" s="2487"/>
      <c r="VIF414" s="2487"/>
      <c r="VIG414" s="2487"/>
      <c r="VIH414" s="2487"/>
      <c r="VII414" s="2487"/>
      <c r="VIJ414" s="2487"/>
      <c r="VIK414" s="2487"/>
      <c r="VIL414" s="2487"/>
      <c r="VIM414" s="2487"/>
      <c r="VIN414" s="2487"/>
      <c r="VIO414" s="2487"/>
      <c r="VIP414" s="2487"/>
      <c r="VIQ414" s="2487"/>
      <c r="VIR414" s="2487"/>
      <c r="VIS414" s="2487"/>
      <c r="VIT414" s="2487"/>
      <c r="VIU414" s="2487"/>
      <c r="VIV414" s="2487"/>
      <c r="VIW414" s="2487"/>
      <c r="VIX414" s="2487"/>
      <c r="VIY414" s="2487"/>
      <c r="VIZ414" s="2487"/>
      <c r="VJA414" s="2487"/>
      <c r="VJB414" s="2487"/>
      <c r="VJC414" s="2487"/>
      <c r="VJD414" s="2487"/>
      <c r="VJE414" s="2487"/>
      <c r="VJF414" s="2487"/>
      <c r="VJG414" s="2487"/>
      <c r="VJH414" s="2487"/>
      <c r="VJI414" s="2487"/>
      <c r="VJJ414" s="2487"/>
      <c r="VJK414" s="2487"/>
      <c r="VJL414" s="2487"/>
      <c r="VJM414" s="2487"/>
      <c r="VJN414" s="2487"/>
      <c r="VJO414" s="2487"/>
      <c r="VJP414" s="2487"/>
      <c r="VJQ414" s="2487"/>
      <c r="VJR414" s="2487"/>
      <c r="VJS414" s="2487"/>
      <c r="VJT414" s="2487"/>
      <c r="VJU414" s="2487"/>
      <c r="VJV414" s="2487"/>
      <c r="VJW414" s="2487"/>
      <c r="VJX414" s="2487"/>
      <c r="VJY414" s="2487"/>
      <c r="VJZ414" s="2487"/>
      <c r="VKA414" s="2487"/>
      <c r="VKB414" s="2487"/>
      <c r="VKC414" s="2487"/>
      <c r="VKD414" s="2487"/>
      <c r="VKE414" s="2487"/>
      <c r="VKF414" s="2487"/>
      <c r="VKG414" s="2487"/>
      <c r="VKH414" s="2487"/>
      <c r="VKI414" s="2487"/>
      <c r="VKJ414" s="2487"/>
      <c r="VKK414" s="2487"/>
      <c r="VKL414" s="2487"/>
      <c r="VKM414" s="2487"/>
      <c r="VKN414" s="2487"/>
      <c r="VKO414" s="2487"/>
      <c r="VKP414" s="2487"/>
      <c r="VKQ414" s="2487"/>
      <c r="VKR414" s="2487"/>
      <c r="VKS414" s="2487"/>
      <c r="VKT414" s="2487"/>
      <c r="VKU414" s="2487"/>
      <c r="VKV414" s="2487"/>
      <c r="VKW414" s="2487"/>
      <c r="VKX414" s="2487"/>
      <c r="VKY414" s="2487"/>
      <c r="VKZ414" s="2487"/>
      <c r="VLA414" s="2487"/>
      <c r="VLB414" s="2487"/>
      <c r="VLC414" s="2487"/>
      <c r="VLD414" s="2487"/>
      <c r="VLE414" s="2487"/>
      <c r="VLF414" s="2487"/>
      <c r="VLG414" s="2487"/>
      <c r="VLH414" s="2487"/>
      <c r="VLI414" s="2487"/>
      <c r="VLJ414" s="2487"/>
      <c r="VLK414" s="2487"/>
      <c r="VLL414" s="2487"/>
      <c r="VLM414" s="2487"/>
      <c r="VLN414" s="2487"/>
      <c r="VLO414" s="2487"/>
      <c r="VLP414" s="2487"/>
      <c r="VLQ414" s="2487"/>
      <c r="VLR414" s="2487"/>
      <c r="VLS414" s="2487"/>
      <c r="VLT414" s="2487"/>
      <c r="VLU414" s="2487"/>
      <c r="VLV414" s="2487"/>
      <c r="VLW414" s="2487"/>
      <c r="VLX414" s="2487"/>
      <c r="VLY414" s="2487"/>
      <c r="VLZ414" s="2487"/>
      <c r="VMA414" s="2487"/>
      <c r="VMB414" s="2487"/>
      <c r="VMC414" s="2487"/>
      <c r="VMD414" s="2487"/>
      <c r="VME414" s="2487"/>
      <c r="VMF414" s="2487"/>
      <c r="VMG414" s="2487"/>
      <c r="VMH414" s="2487"/>
      <c r="VMI414" s="2487"/>
      <c r="VMJ414" s="2487"/>
      <c r="VMK414" s="2487"/>
      <c r="VML414" s="2487"/>
      <c r="VMM414" s="2487"/>
      <c r="VMN414" s="2487"/>
      <c r="VMO414" s="2487"/>
      <c r="VMP414" s="2487"/>
      <c r="VMQ414" s="2487"/>
      <c r="VMR414" s="2487"/>
      <c r="VMS414" s="2487"/>
      <c r="VMT414" s="2487"/>
      <c r="VMU414" s="2487"/>
      <c r="VMV414" s="2487"/>
      <c r="VMW414" s="2487"/>
      <c r="VMX414" s="2487"/>
      <c r="VMY414" s="2487"/>
      <c r="VMZ414" s="2487"/>
      <c r="VNA414" s="2487"/>
      <c r="VNB414" s="2487"/>
      <c r="VNC414" s="2487"/>
      <c r="VND414" s="2487"/>
      <c r="VNE414" s="2487"/>
      <c r="VNF414" s="2487"/>
      <c r="VNG414" s="2487"/>
      <c r="VNH414" s="2487"/>
      <c r="VNI414" s="2487"/>
      <c r="VNJ414" s="2487"/>
      <c r="VNK414" s="2487"/>
      <c r="VNL414" s="2487"/>
      <c r="VNM414" s="2487"/>
      <c r="VNN414" s="2487"/>
      <c r="VNO414" s="2487"/>
      <c r="VNP414" s="2487"/>
      <c r="VNQ414" s="2487"/>
      <c r="VNR414" s="2487"/>
      <c r="VNS414" s="2487"/>
      <c r="VNT414" s="2487"/>
      <c r="VNU414" s="2487"/>
      <c r="VNV414" s="2487"/>
      <c r="VNW414" s="2487"/>
      <c r="VNX414" s="2487"/>
      <c r="VNY414" s="2487"/>
      <c r="VNZ414" s="2487"/>
      <c r="VOA414" s="2487"/>
      <c r="VOB414" s="2487"/>
      <c r="VOC414" s="2487"/>
      <c r="VOD414" s="2487"/>
      <c r="VOE414" s="2487"/>
      <c r="VOF414" s="2487"/>
      <c r="VOG414" s="2487"/>
      <c r="VOH414" s="2487"/>
      <c r="VOI414" s="2487"/>
      <c r="VOJ414" s="2487"/>
      <c r="VOK414" s="2487"/>
      <c r="VOL414" s="2487"/>
      <c r="VOM414" s="2487"/>
      <c r="VON414" s="2487"/>
      <c r="VOO414" s="2487"/>
      <c r="VOP414" s="2487"/>
      <c r="VOQ414" s="2487"/>
      <c r="VOR414" s="2487"/>
      <c r="VOS414" s="2487"/>
      <c r="VOT414" s="2487"/>
      <c r="VOU414" s="2487"/>
      <c r="VOV414" s="2487"/>
      <c r="VOW414" s="2487"/>
      <c r="VOX414" s="2487"/>
      <c r="VOY414" s="2487"/>
      <c r="VOZ414" s="2487"/>
      <c r="VPA414" s="2487"/>
      <c r="VPB414" s="2487"/>
      <c r="VPC414" s="2487"/>
      <c r="VPD414" s="2487"/>
      <c r="VPE414" s="2487"/>
      <c r="VPF414" s="2487"/>
      <c r="VPG414" s="2487"/>
      <c r="VPH414" s="2487"/>
      <c r="VPI414" s="2487"/>
      <c r="VPJ414" s="2487"/>
      <c r="VPK414" s="2487"/>
      <c r="VPL414" s="2487"/>
      <c r="VPM414" s="2487"/>
      <c r="VPN414" s="2487"/>
      <c r="VPO414" s="2487"/>
      <c r="VPP414" s="2487"/>
      <c r="VPQ414" s="2487"/>
      <c r="VPR414" s="2487"/>
      <c r="VPS414" s="2487"/>
      <c r="VPT414" s="2487"/>
      <c r="VPU414" s="2487"/>
      <c r="VPV414" s="2487"/>
      <c r="VPW414" s="2487"/>
      <c r="VPX414" s="2487"/>
      <c r="VPY414" s="2487"/>
      <c r="VPZ414" s="2487"/>
      <c r="VQA414" s="2487"/>
      <c r="VQB414" s="2487"/>
      <c r="VQC414" s="2487"/>
      <c r="VQD414" s="2487"/>
      <c r="VQE414" s="2487"/>
      <c r="VQF414" s="2487"/>
      <c r="VQG414" s="2487"/>
      <c r="VQH414" s="2487"/>
      <c r="VQI414" s="2487"/>
      <c r="VQJ414" s="2487"/>
      <c r="VQK414" s="2487"/>
      <c r="VQL414" s="2487"/>
      <c r="VQM414" s="2487"/>
      <c r="VQN414" s="2487"/>
      <c r="VQO414" s="2487"/>
      <c r="VQP414" s="2487"/>
      <c r="VQQ414" s="2487"/>
      <c r="VQR414" s="2487"/>
      <c r="VQS414" s="2487"/>
      <c r="VQT414" s="2487"/>
      <c r="VQU414" s="2487"/>
      <c r="VQV414" s="2487"/>
      <c r="VQW414" s="2487"/>
      <c r="VQX414" s="2487"/>
      <c r="VQY414" s="2487"/>
      <c r="VQZ414" s="2487"/>
      <c r="VRA414" s="2487"/>
      <c r="VRB414" s="2487"/>
      <c r="VRC414" s="2487"/>
      <c r="VRD414" s="2487"/>
      <c r="VRE414" s="2487"/>
      <c r="VRF414" s="2487"/>
      <c r="VRG414" s="2487"/>
      <c r="VRH414" s="2487"/>
      <c r="VRI414" s="2487"/>
      <c r="VRJ414" s="2487"/>
      <c r="VRK414" s="2487"/>
      <c r="VRL414" s="2487"/>
      <c r="VRM414" s="2487"/>
      <c r="VRN414" s="2487"/>
      <c r="VRO414" s="2487"/>
      <c r="VRP414" s="2487"/>
      <c r="VRQ414" s="2487"/>
      <c r="VRR414" s="2487"/>
      <c r="VRS414" s="2487"/>
      <c r="VRT414" s="2487"/>
      <c r="VRU414" s="2487"/>
      <c r="VRV414" s="2487"/>
      <c r="VRW414" s="2487"/>
      <c r="VRX414" s="2487"/>
      <c r="VRY414" s="2487"/>
      <c r="VRZ414" s="2487"/>
      <c r="VSA414" s="2487"/>
      <c r="VSB414" s="2487"/>
      <c r="VSC414" s="2487"/>
      <c r="VSD414" s="2487"/>
      <c r="VSE414" s="2487"/>
      <c r="VSF414" s="2487"/>
      <c r="VSG414" s="2487"/>
      <c r="VSH414" s="2487"/>
      <c r="VSI414" s="2487"/>
      <c r="VSJ414" s="2487"/>
      <c r="VSK414" s="2487"/>
      <c r="VSL414" s="2487"/>
      <c r="VSM414" s="2487"/>
      <c r="VSN414" s="2487"/>
      <c r="VSO414" s="2487"/>
      <c r="VSP414" s="2487"/>
      <c r="VSQ414" s="2487"/>
      <c r="VSR414" s="2487"/>
      <c r="VSS414" s="2487"/>
      <c r="VST414" s="2487"/>
      <c r="VSU414" s="2487"/>
      <c r="VSV414" s="2487"/>
      <c r="VSW414" s="2487"/>
      <c r="VSX414" s="2487"/>
      <c r="VSY414" s="2487"/>
      <c r="VSZ414" s="2487"/>
      <c r="VTA414" s="2487"/>
      <c r="VTB414" s="2487"/>
      <c r="VTC414" s="2487"/>
      <c r="VTD414" s="2487"/>
      <c r="VTE414" s="2487"/>
      <c r="VTF414" s="2487"/>
      <c r="VTG414" s="2487"/>
      <c r="VTH414" s="2487"/>
      <c r="VTI414" s="2487"/>
      <c r="VTJ414" s="2487"/>
      <c r="VTK414" s="2487"/>
      <c r="VTL414" s="2487"/>
      <c r="VTM414" s="2487"/>
      <c r="VTN414" s="2487"/>
      <c r="VTO414" s="2487"/>
      <c r="VTP414" s="2487"/>
      <c r="VTQ414" s="2487"/>
      <c r="VTR414" s="2487"/>
      <c r="VTS414" s="2487"/>
      <c r="VTT414" s="2487"/>
      <c r="VTU414" s="2487"/>
      <c r="VTV414" s="2487"/>
      <c r="VTW414" s="2487"/>
      <c r="VTX414" s="2487"/>
      <c r="VTY414" s="2487"/>
      <c r="VTZ414" s="2487"/>
      <c r="VUA414" s="2487"/>
      <c r="VUB414" s="2487"/>
      <c r="VUC414" s="2487"/>
      <c r="VUD414" s="2487"/>
      <c r="VUE414" s="2487"/>
      <c r="VUF414" s="2487"/>
      <c r="VUG414" s="2487"/>
      <c r="VUH414" s="2487"/>
      <c r="VUI414" s="2487"/>
      <c r="VUJ414" s="2487"/>
      <c r="VUK414" s="2487"/>
      <c r="VUL414" s="2487"/>
      <c r="VUM414" s="2487"/>
      <c r="VUN414" s="2487"/>
      <c r="VUO414" s="2487"/>
      <c r="VUP414" s="2487"/>
      <c r="VUQ414" s="2487"/>
      <c r="VUR414" s="2487"/>
      <c r="VUS414" s="2487"/>
      <c r="VUT414" s="2487"/>
      <c r="VUU414" s="2487"/>
      <c r="VUV414" s="2487"/>
      <c r="VUW414" s="2487"/>
      <c r="VUX414" s="2487"/>
      <c r="VUY414" s="2487"/>
      <c r="VUZ414" s="2487"/>
      <c r="VVA414" s="2487"/>
      <c r="VVB414" s="2487"/>
      <c r="VVC414" s="2487"/>
      <c r="VVD414" s="2487"/>
      <c r="VVE414" s="2487"/>
      <c r="VVF414" s="2487"/>
      <c r="VVG414" s="2487"/>
      <c r="VVH414" s="2487"/>
      <c r="VVI414" s="2487"/>
      <c r="VVJ414" s="2487"/>
      <c r="VVK414" s="2487"/>
      <c r="VVL414" s="2487"/>
      <c r="VVM414" s="2487"/>
      <c r="VVN414" s="2487"/>
      <c r="VVO414" s="2487"/>
      <c r="VVP414" s="2487"/>
      <c r="VVQ414" s="2487"/>
      <c r="VVR414" s="2487"/>
      <c r="VVS414" s="2487"/>
      <c r="VVT414" s="2487"/>
      <c r="VVU414" s="2487"/>
      <c r="VVV414" s="2487"/>
      <c r="VVW414" s="2487"/>
      <c r="VVX414" s="2487"/>
      <c r="VVY414" s="2487"/>
      <c r="VVZ414" s="2487"/>
      <c r="VWA414" s="2487"/>
      <c r="VWB414" s="2487"/>
      <c r="VWC414" s="2487"/>
      <c r="VWD414" s="2487"/>
      <c r="VWE414" s="2487"/>
      <c r="VWF414" s="2487"/>
      <c r="VWG414" s="2487"/>
      <c r="VWH414" s="2487"/>
      <c r="VWI414" s="2487"/>
      <c r="VWJ414" s="2487"/>
      <c r="VWK414" s="2487"/>
      <c r="VWL414" s="2487"/>
      <c r="VWM414" s="2487"/>
      <c r="VWN414" s="2487"/>
      <c r="VWO414" s="2487"/>
      <c r="VWP414" s="2487"/>
      <c r="VWQ414" s="2487"/>
      <c r="VWR414" s="2487"/>
      <c r="VWS414" s="2487"/>
      <c r="VWT414" s="2487"/>
      <c r="VWU414" s="2487"/>
      <c r="VWV414" s="2487"/>
      <c r="VWW414" s="2487"/>
      <c r="VWX414" s="2487"/>
      <c r="VWY414" s="2487"/>
      <c r="VWZ414" s="2487"/>
      <c r="VXA414" s="2487"/>
      <c r="VXB414" s="2487"/>
      <c r="VXC414" s="2487"/>
      <c r="VXD414" s="2487"/>
      <c r="VXE414" s="2487"/>
      <c r="VXF414" s="2487"/>
      <c r="VXG414" s="2487"/>
      <c r="VXH414" s="2487"/>
      <c r="VXI414" s="2487"/>
      <c r="VXJ414" s="2487"/>
      <c r="VXK414" s="2487"/>
      <c r="VXL414" s="2487"/>
      <c r="VXM414" s="2487"/>
      <c r="VXN414" s="2487"/>
      <c r="VXO414" s="2487"/>
      <c r="VXP414" s="2487"/>
      <c r="VXQ414" s="2487"/>
      <c r="VXR414" s="2487"/>
      <c r="VXS414" s="2487"/>
      <c r="VXT414" s="2487"/>
      <c r="VXU414" s="2487"/>
      <c r="VXV414" s="2487"/>
      <c r="VXW414" s="2487"/>
      <c r="VXX414" s="2487"/>
      <c r="VXY414" s="2487"/>
      <c r="VXZ414" s="2487"/>
      <c r="VYA414" s="2487"/>
      <c r="VYB414" s="2487"/>
      <c r="VYC414" s="2487"/>
      <c r="VYD414" s="2487"/>
      <c r="VYE414" s="2487"/>
      <c r="VYF414" s="2487"/>
      <c r="VYG414" s="2487"/>
      <c r="VYH414" s="2487"/>
      <c r="VYI414" s="2487"/>
      <c r="VYJ414" s="2487"/>
      <c r="VYK414" s="2487"/>
      <c r="VYL414" s="2487"/>
      <c r="VYM414" s="2487"/>
      <c r="VYN414" s="2487"/>
      <c r="VYO414" s="2487"/>
      <c r="VYP414" s="2487"/>
      <c r="VYQ414" s="2487"/>
      <c r="VYR414" s="2487"/>
      <c r="VYS414" s="2487"/>
      <c r="VYT414" s="2487"/>
      <c r="VYU414" s="2487"/>
      <c r="VYV414" s="2487"/>
      <c r="VYW414" s="2487"/>
      <c r="VYX414" s="2487"/>
      <c r="VYY414" s="2487"/>
      <c r="VYZ414" s="2487"/>
      <c r="VZA414" s="2487"/>
      <c r="VZB414" s="2487"/>
      <c r="VZC414" s="2487"/>
      <c r="VZD414" s="2487"/>
      <c r="VZE414" s="2487"/>
      <c r="VZF414" s="2487"/>
      <c r="VZG414" s="2487"/>
      <c r="VZH414" s="2487"/>
      <c r="VZI414" s="2487"/>
      <c r="VZJ414" s="2487"/>
      <c r="VZK414" s="2487"/>
      <c r="VZL414" s="2487"/>
      <c r="VZM414" s="2487"/>
      <c r="VZN414" s="2487"/>
      <c r="VZO414" s="2487"/>
      <c r="VZP414" s="2487"/>
      <c r="VZQ414" s="2487"/>
      <c r="VZR414" s="2487"/>
      <c r="VZS414" s="2487"/>
      <c r="VZT414" s="2487"/>
      <c r="VZU414" s="2487"/>
      <c r="VZV414" s="2487"/>
      <c r="VZW414" s="2487"/>
      <c r="VZX414" s="2487"/>
      <c r="VZY414" s="2487"/>
      <c r="VZZ414" s="2487"/>
      <c r="WAA414" s="2487"/>
      <c r="WAB414" s="2487"/>
      <c r="WAC414" s="2487"/>
      <c r="WAD414" s="2487"/>
      <c r="WAE414" s="2487"/>
      <c r="WAF414" s="2487"/>
      <c r="WAG414" s="2487"/>
      <c r="WAH414" s="2487"/>
      <c r="WAI414" s="2487"/>
      <c r="WAJ414" s="2487"/>
      <c r="WAK414" s="2487"/>
      <c r="WAL414" s="2487"/>
      <c r="WAM414" s="2487"/>
      <c r="WAN414" s="2487"/>
      <c r="WAO414" s="2487"/>
      <c r="WAP414" s="2487"/>
      <c r="WAQ414" s="2487"/>
      <c r="WAR414" s="2487"/>
      <c r="WAS414" s="2487"/>
      <c r="WAT414" s="2487"/>
      <c r="WAU414" s="2487"/>
      <c r="WAV414" s="2487"/>
      <c r="WAW414" s="2487"/>
      <c r="WAX414" s="2487"/>
      <c r="WAY414" s="2487"/>
      <c r="WAZ414" s="2487"/>
      <c r="WBA414" s="2487"/>
      <c r="WBB414" s="2487"/>
      <c r="WBC414" s="2487"/>
      <c r="WBD414" s="2487"/>
      <c r="WBE414" s="2487"/>
      <c r="WBF414" s="2487"/>
      <c r="WBG414" s="2487"/>
      <c r="WBH414" s="2487"/>
      <c r="WBI414" s="2487"/>
      <c r="WBJ414" s="2487"/>
      <c r="WBK414" s="2487"/>
      <c r="WBL414" s="2487"/>
      <c r="WBM414" s="2487"/>
      <c r="WBN414" s="2487"/>
      <c r="WBO414" s="2487"/>
      <c r="WBP414" s="2487"/>
      <c r="WBQ414" s="2487"/>
      <c r="WBR414" s="2487"/>
      <c r="WBS414" s="2487"/>
      <c r="WBT414" s="2487"/>
      <c r="WBU414" s="2487"/>
      <c r="WBV414" s="2487"/>
      <c r="WBW414" s="2487"/>
      <c r="WBX414" s="2487"/>
      <c r="WBY414" s="2487"/>
      <c r="WBZ414" s="2487"/>
      <c r="WCA414" s="2487"/>
      <c r="WCB414" s="2487"/>
      <c r="WCC414" s="2487"/>
      <c r="WCD414" s="2487"/>
      <c r="WCE414" s="2487"/>
      <c r="WCF414" s="2487"/>
      <c r="WCG414" s="2487"/>
      <c r="WCH414" s="2487"/>
      <c r="WCI414" s="2487"/>
      <c r="WCJ414" s="2487"/>
      <c r="WCK414" s="2487"/>
      <c r="WCL414" s="2487"/>
      <c r="WCM414" s="2487"/>
      <c r="WCN414" s="2487"/>
      <c r="WCO414" s="2487"/>
      <c r="WCP414" s="2487"/>
      <c r="WCQ414" s="2487"/>
      <c r="WCR414" s="2487"/>
      <c r="WCS414" s="2487"/>
      <c r="WCT414" s="2487"/>
      <c r="WCU414" s="2487"/>
      <c r="WCV414" s="2487"/>
      <c r="WCW414" s="2487"/>
      <c r="WCX414" s="2487"/>
      <c r="WCY414" s="2487"/>
      <c r="WCZ414" s="2487"/>
      <c r="WDA414" s="2487"/>
      <c r="WDB414" s="2487"/>
      <c r="WDC414" s="2487"/>
      <c r="WDD414" s="2487"/>
      <c r="WDE414" s="2487"/>
      <c r="WDF414" s="2487"/>
      <c r="WDG414" s="2487"/>
      <c r="WDH414" s="2487"/>
      <c r="WDI414" s="2487"/>
      <c r="WDJ414" s="2487"/>
      <c r="WDK414" s="2487"/>
      <c r="WDL414" s="2487"/>
      <c r="WDM414" s="2487"/>
      <c r="WDN414" s="2487"/>
      <c r="WDO414" s="2487"/>
      <c r="WDP414" s="2487"/>
      <c r="WDQ414" s="2487"/>
      <c r="WDR414" s="2487"/>
      <c r="WDS414" s="2487"/>
      <c r="WDT414" s="2487"/>
      <c r="WDU414" s="2487"/>
      <c r="WDV414" s="2487"/>
      <c r="WDW414" s="2487"/>
      <c r="WDX414" s="2487"/>
      <c r="WDY414" s="2487"/>
      <c r="WDZ414" s="2487"/>
      <c r="WEA414" s="2487"/>
      <c r="WEB414" s="2487"/>
      <c r="WEC414" s="2487"/>
      <c r="WED414" s="2487"/>
      <c r="WEE414" s="2487"/>
      <c r="WEF414" s="2487"/>
      <c r="WEG414" s="2487"/>
      <c r="WEH414" s="2487"/>
      <c r="WEI414" s="2487"/>
      <c r="WEJ414" s="2487"/>
      <c r="WEK414" s="2487"/>
      <c r="WEL414" s="2487"/>
      <c r="WEM414" s="2487"/>
      <c r="WEN414" s="2487"/>
      <c r="WEO414" s="2487"/>
      <c r="WEP414" s="2487"/>
      <c r="WEQ414" s="2487"/>
      <c r="WER414" s="2487"/>
      <c r="WES414" s="2487"/>
      <c r="WET414" s="2487"/>
      <c r="WEU414" s="2487"/>
      <c r="WEV414" s="2487"/>
      <c r="WEW414" s="2487"/>
      <c r="WEX414" s="2487"/>
      <c r="WEY414" s="2487"/>
      <c r="WEZ414" s="2487"/>
      <c r="WFA414" s="2487"/>
      <c r="WFB414" s="2487"/>
      <c r="WFC414" s="2487"/>
      <c r="WFD414" s="2487"/>
      <c r="WFE414" s="2487"/>
      <c r="WFF414" s="2487"/>
      <c r="WFG414" s="2487"/>
      <c r="WFH414" s="2487"/>
      <c r="WFI414" s="2487"/>
      <c r="WFJ414" s="2487"/>
      <c r="WFK414" s="2487"/>
      <c r="WFL414" s="2487"/>
      <c r="WFM414" s="2487"/>
      <c r="WFN414" s="2487"/>
      <c r="WFO414" s="2487"/>
      <c r="WFP414" s="2487"/>
      <c r="WFQ414" s="2487"/>
      <c r="WFR414" s="2487"/>
      <c r="WFS414" s="2487"/>
      <c r="WFT414" s="2487"/>
      <c r="WFU414" s="2487"/>
      <c r="WFV414" s="2487"/>
      <c r="WFW414" s="2487"/>
      <c r="WFX414" s="2487"/>
      <c r="WFY414" s="2487"/>
      <c r="WFZ414" s="2487"/>
      <c r="WGA414" s="2487"/>
      <c r="WGB414" s="2487"/>
      <c r="WGC414" s="2487"/>
      <c r="WGD414" s="2487"/>
      <c r="WGE414" s="2487"/>
      <c r="WGF414" s="2487"/>
      <c r="WGG414" s="2487"/>
      <c r="WGH414" s="2487"/>
      <c r="WGI414" s="2487"/>
      <c r="WGJ414" s="2487"/>
      <c r="WGK414" s="2487"/>
      <c r="WGL414" s="2487"/>
      <c r="WGM414" s="2487"/>
      <c r="WGN414" s="2487"/>
      <c r="WGO414" s="2487"/>
      <c r="WGP414" s="2487"/>
      <c r="WGQ414" s="2487"/>
      <c r="WGR414" s="2487"/>
      <c r="WGS414" s="2487"/>
      <c r="WGT414" s="2487"/>
      <c r="WGU414" s="2487"/>
      <c r="WGV414" s="2487"/>
      <c r="WGW414" s="2487"/>
      <c r="WGX414" s="2487"/>
      <c r="WGY414" s="2487"/>
      <c r="WGZ414" s="2487"/>
      <c r="WHA414" s="2487"/>
      <c r="WHB414" s="2487"/>
      <c r="WHC414" s="2487"/>
      <c r="WHD414" s="2487"/>
      <c r="WHE414" s="2487"/>
      <c r="WHF414" s="2487"/>
      <c r="WHG414" s="2487"/>
      <c r="WHH414" s="2487"/>
      <c r="WHI414" s="2487"/>
      <c r="WHJ414" s="2487"/>
      <c r="WHK414" s="2487"/>
      <c r="WHL414" s="2487"/>
      <c r="WHM414" s="2487"/>
      <c r="WHN414" s="2487"/>
      <c r="WHO414" s="2487"/>
      <c r="WHP414" s="2487"/>
      <c r="WHQ414" s="2487"/>
      <c r="WHR414" s="2487"/>
      <c r="WHS414" s="2487"/>
      <c r="WHT414" s="2487"/>
      <c r="WHU414" s="2487"/>
      <c r="WHV414" s="2487"/>
      <c r="WHW414" s="2487"/>
      <c r="WHX414" s="2487"/>
      <c r="WHY414" s="2487"/>
      <c r="WHZ414" s="2487"/>
      <c r="WIA414" s="2487"/>
      <c r="WIB414" s="2487"/>
      <c r="WIC414" s="2487"/>
      <c r="WID414" s="2487"/>
      <c r="WIE414" s="2487"/>
      <c r="WIF414" s="2487"/>
      <c r="WIG414" s="2487"/>
      <c r="WIH414" s="2487"/>
      <c r="WII414" s="2487"/>
      <c r="WIJ414" s="2487"/>
      <c r="WIK414" s="2487"/>
      <c r="WIL414" s="2487"/>
      <c r="WIM414" s="2487"/>
      <c r="WIN414" s="2487"/>
      <c r="WIO414" s="2487"/>
      <c r="WIP414" s="2487"/>
      <c r="WIQ414" s="2487"/>
      <c r="WIR414" s="2487"/>
      <c r="WIS414" s="2487"/>
      <c r="WIT414" s="2487"/>
      <c r="WIU414" s="2487"/>
      <c r="WIV414" s="2487"/>
      <c r="WIW414" s="2487"/>
      <c r="WIX414" s="2487"/>
      <c r="WIY414" s="2487"/>
      <c r="WIZ414" s="2487"/>
      <c r="WJA414" s="2487"/>
      <c r="WJB414" s="2487"/>
      <c r="WJC414" s="2487"/>
      <c r="WJD414" s="2487"/>
      <c r="WJE414" s="2487"/>
      <c r="WJF414" s="2487"/>
      <c r="WJG414" s="2487"/>
      <c r="WJH414" s="2487"/>
      <c r="WJI414" s="2487"/>
      <c r="WJJ414" s="2487"/>
      <c r="WJK414" s="2487"/>
      <c r="WJL414" s="2487"/>
      <c r="WJM414" s="2487"/>
      <c r="WJN414" s="2487"/>
      <c r="WJO414" s="2487"/>
      <c r="WJP414" s="2487"/>
      <c r="WJQ414" s="2487"/>
      <c r="WJR414" s="2487"/>
      <c r="WJS414" s="2487"/>
      <c r="WJT414" s="2487"/>
      <c r="WJU414" s="2487"/>
      <c r="WJV414" s="2487"/>
      <c r="WJW414" s="2487"/>
      <c r="WJX414" s="2487"/>
      <c r="WJY414" s="2487"/>
      <c r="WJZ414" s="2487"/>
      <c r="WKA414" s="2487"/>
      <c r="WKB414" s="2487"/>
      <c r="WKC414" s="2487"/>
      <c r="WKD414" s="2487"/>
      <c r="WKE414" s="2487"/>
      <c r="WKF414" s="2487"/>
      <c r="WKG414" s="2487"/>
      <c r="WKH414" s="2487"/>
      <c r="WKI414" s="2487"/>
      <c r="WKJ414" s="2487"/>
      <c r="WKK414" s="2487"/>
      <c r="WKL414" s="2487"/>
      <c r="WKM414" s="2487"/>
      <c r="WKN414" s="2487"/>
      <c r="WKO414" s="2487"/>
      <c r="WKP414" s="2487"/>
      <c r="WKQ414" s="2487"/>
      <c r="WKR414" s="2487"/>
      <c r="WKS414" s="2487"/>
      <c r="WKT414" s="2487"/>
      <c r="WKU414" s="2487"/>
      <c r="WKV414" s="2487"/>
      <c r="WKW414" s="2487"/>
      <c r="WKX414" s="2487"/>
      <c r="WKY414" s="2487"/>
      <c r="WKZ414" s="2487"/>
      <c r="WLA414" s="2487"/>
      <c r="WLB414" s="2487"/>
      <c r="WLC414" s="2487"/>
      <c r="WLD414" s="2487"/>
      <c r="WLE414" s="2487"/>
      <c r="WLF414" s="2487"/>
      <c r="WLG414" s="2487"/>
      <c r="WLH414" s="2487"/>
      <c r="WLI414" s="2487"/>
      <c r="WLJ414" s="2487"/>
      <c r="WLK414" s="2487"/>
      <c r="WLL414" s="2487"/>
      <c r="WLM414" s="2487"/>
      <c r="WLN414" s="2487"/>
      <c r="WLO414" s="2487"/>
      <c r="WLP414" s="2487"/>
      <c r="WLQ414" s="2487"/>
      <c r="WLR414" s="2487"/>
      <c r="WLS414" s="2487"/>
      <c r="WLT414" s="2487"/>
      <c r="WLU414" s="2487"/>
      <c r="WLV414" s="2487"/>
      <c r="WLW414" s="2487"/>
      <c r="WLX414" s="2487"/>
      <c r="WLY414" s="2487"/>
      <c r="WLZ414" s="2487"/>
      <c r="WMA414" s="2487"/>
      <c r="WMB414" s="2487"/>
      <c r="WMC414" s="2487"/>
      <c r="WMD414" s="2487"/>
      <c r="WME414" s="2487"/>
      <c r="WMF414" s="2487"/>
      <c r="WMG414" s="2487"/>
      <c r="WMH414" s="2487"/>
      <c r="WMI414" s="2487"/>
      <c r="WMJ414" s="2487"/>
      <c r="WMK414" s="2487"/>
      <c r="WML414" s="2487"/>
      <c r="WMM414" s="2487"/>
      <c r="WMN414" s="2487"/>
      <c r="WMO414" s="2487"/>
      <c r="WMP414" s="2487"/>
      <c r="WMQ414" s="2487"/>
      <c r="WMR414" s="2487"/>
      <c r="WMS414" s="2487"/>
      <c r="WMT414" s="2487"/>
      <c r="WMU414" s="2487"/>
      <c r="WMV414" s="2487"/>
      <c r="WMW414" s="2487"/>
      <c r="WMX414" s="2487"/>
      <c r="WMY414" s="2487"/>
      <c r="WMZ414" s="2487"/>
      <c r="WNA414" s="2487"/>
      <c r="WNB414" s="2487"/>
      <c r="WNC414" s="2487"/>
      <c r="WND414" s="2487"/>
      <c r="WNE414" s="2487"/>
      <c r="WNF414" s="2487"/>
      <c r="WNG414" s="2487"/>
      <c r="WNH414" s="2487"/>
      <c r="WNI414" s="2487"/>
      <c r="WNJ414" s="2487"/>
      <c r="WNK414" s="2487"/>
      <c r="WNL414" s="2487"/>
      <c r="WNM414" s="2487"/>
      <c r="WNN414" s="2487"/>
      <c r="WNO414" s="2487"/>
      <c r="WNP414" s="2487"/>
      <c r="WNQ414" s="2487"/>
      <c r="WNR414" s="2487"/>
      <c r="WNS414" s="2487"/>
      <c r="WNT414" s="2487"/>
      <c r="WNU414" s="2487"/>
      <c r="WNV414" s="2487"/>
      <c r="WNW414" s="2487"/>
      <c r="WNX414" s="2487"/>
      <c r="WNY414" s="2487"/>
      <c r="WNZ414" s="2487"/>
      <c r="WOA414" s="2487"/>
      <c r="WOB414" s="2487"/>
      <c r="WOC414" s="2487"/>
      <c r="WOD414" s="2487"/>
      <c r="WOE414" s="2487"/>
      <c r="WOF414" s="2487"/>
      <c r="WOG414" s="2487"/>
      <c r="WOH414" s="2487"/>
      <c r="WOI414" s="2487"/>
      <c r="WOJ414" s="2487"/>
      <c r="WOK414" s="2487"/>
      <c r="WOL414" s="2487"/>
      <c r="WOM414" s="2487"/>
      <c r="WON414" s="2487"/>
      <c r="WOO414" s="2487"/>
      <c r="WOP414" s="2487"/>
      <c r="WOQ414" s="2487"/>
      <c r="WOR414" s="2487"/>
      <c r="WOS414" s="2487"/>
      <c r="WOT414" s="2487"/>
      <c r="WOU414" s="2487"/>
      <c r="WOV414" s="2487"/>
      <c r="WOW414" s="2487"/>
      <c r="WOX414" s="2487"/>
      <c r="WOY414" s="2487"/>
      <c r="WOZ414" s="2487"/>
      <c r="WPA414" s="2487"/>
      <c r="WPB414" s="2487"/>
      <c r="WPC414" s="2487"/>
      <c r="WPD414" s="2487"/>
      <c r="WPE414" s="2487"/>
      <c r="WPF414" s="2487"/>
      <c r="WPG414" s="2487"/>
      <c r="WPH414" s="2487"/>
      <c r="WPI414" s="2487"/>
      <c r="WPJ414" s="2487"/>
      <c r="WPK414" s="2487"/>
      <c r="WPL414" s="2487"/>
      <c r="WPM414" s="2487"/>
      <c r="WPN414" s="2487"/>
      <c r="WPO414" s="2487"/>
      <c r="WPP414" s="2487"/>
      <c r="WPQ414" s="2487"/>
      <c r="WPR414" s="2487"/>
      <c r="WPS414" s="2487"/>
      <c r="WPT414" s="2487"/>
      <c r="WPU414" s="2487"/>
      <c r="WPV414" s="2487"/>
      <c r="WPW414" s="2487"/>
      <c r="WPX414" s="2487"/>
      <c r="WPY414" s="2487"/>
      <c r="WPZ414" s="2487"/>
      <c r="WQA414" s="2487"/>
      <c r="WQB414" s="2487"/>
      <c r="WQC414" s="2487"/>
      <c r="WQD414" s="2487"/>
      <c r="WQE414" s="2487"/>
      <c r="WQF414" s="2487"/>
      <c r="WQG414" s="2487"/>
      <c r="WQH414" s="2487"/>
      <c r="WQI414" s="2487"/>
      <c r="WQJ414" s="2487"/>
      <c r="WQK414" s="2487"/>
      <c r="WQL414" s="2487"/>
      <c r="WQM414" s="2487"/>
      <c r="WQN414" s="2487"/>
      <c r="WQO414" s="2487"/>
      <c r="WQP414" s="2487"/>
      <c r="WQQ414" s="2487"/>
      <c r="WQR414" s="2487"/>
      <c r="WQS414" s="2487"/>
      <c r="WQT414" s="2487"/>
      <c r="WQU414" s="2487"/>
      <c r="WQV414" s="2487"/>
      <c r="WQW414" s="2487"/>
      <c r="WQX414" s="2487"/>
      <c r="WQY414" s="2487"/>
      <c r="WQZ414" s="2487"/>
      <c r="WRA414" s="2487"/>
      <c r="WRB414" s="2487"/>
      <c r="WRC414" s="2487"/>
      <c r="WRD414" s="2487"/>
      <c r="WRE414" s="2487"/>
      <c r="WRF414" s="2487"/>
      <c r="WRG414" s="2487"/>
      <c r="WRH414" s="2487"/>
      <c r="WRI414" s="2487"/>
      <c r="WRJ414" s="2487"/>
      <c r="WRK414" s="2487"/>
      <c r="WRL414" s="2487"/>
      <c r="WRM414" s="2487"/>
      <c r="WRN414" s="2487"/>
      <c r="WRO414" s="2487"/>
      <c r="WRP414" s="2487"/>
      <c r="WRQ414" s="2487"/>
      <c r="WRR414" s="2487"/>
      <c r="WRS414" s="2487"/>
      <c r="WRT414" s="2487"/>
      <c r="WRU414" s="2487"/>
      <c r="WRV414" s="2487"/>
      <c r="WRW414" s="2487"/>
      <c r="WRX414" s="2487"/>
      <c r="WRY414" s="2487"/>
      <c r="WRZ414" s="2487"/>
      <c r="WSA414" s="2487"/>
      <c r="WSB414" s="2487"/>
      <c r="WSC414" s="2487"/>
      <c r="WSD414" s="2487"/>
      <c r="WSE414" s="2487"/>
      <c r="WSF414" s="2487"/>
      <c r="WSG414" s="2487"/>
      <c r="WSH414" s="2487"/>
      <c r="WSI414" s="2487"/>
      <c r="WSJ414" s="2487"/>
      <c r="WSK414" s="2487"/>
      <c r="WSL414" s="2487"/>
      <c r="WSM414" s="2487"/>
      <c r="WSN414" s="2487"/>
      <c r="WSO414" s="2487"/>
      <c r="WSP414" s="2487"/>
      <c r="WSQ414" s="2487"/>
      <c r="WSR414" s="2487"/>
      <c r="WSS414" s="2487"/>
      <c r="WST414" s="2487"/>
      <c r="WSU414" s="2487"/>
      <c r="WSV414" s="2487"/>
      <c r="WSW414" s="2487"/>
      <c r="WSX414" s="2487"/>
      <c r="WSY414" s="2487"/>
      <c r="WSZ414" s="2487"/>
      <c r="WTA414" s="2487"/>
      <c r="WTB414" s="2487"/>
      <c r="WTC414" s="2487"/>
      <c r="WTD414" s="2487"/>
      <c r="WTE414" s="2487"/>
      <c r="WTF414" s="2487"/>
      <c r="WTG414" s="2487"/>
      <c r="WTH414" s="2487"/>
      <c r="WTI414" s="2487"/>
      <c r="WTJ414" s="2487"/>
      <c r="WTK414" s="2487"/>
      <c r="WTL414" s="2487"/>
      <c r="WTM414" s="2487"/>
      <c r="WTN414" s="2487"/>
      <c r="WTO414" s="2487"/>
      <c r="WTP414" s="2487"/>
      <c r="WTQ414" s="2487"/>
      <c r="WTR414" s="2487"/>
      <c r="WTS414" s="2487"/>
      <c r="WTT414" s="2487"/>
      <c r="WTU414" s="2487"/>
      <c r="WTV414" s="2487"/>
      <c r="WTW414" s="2487"/>
      <c r="WTX414" s="2487"/>
      <c r="WTY414" s="2487"/>
      <c r="WTZ414" s="2487"/>
      <c r="WUA414" s="2487"/>
      <c r="WUB414" s="2487"/>
      <c r="WUC414" s="2487"/>
      <c r="WUD414" s="2487"/>
      <c r="WUE414" s="2487"/>
      <c r="WUF414" s="2487"/>
      <c r="WUG414" s="2487"/>
      <c r="WUH414" s="2487"/>
      <c r="WUI414" s="2487"/>
      <c r="WUJ414" s="2487"/>
      <c r="WUK414" s="2487"/>
      <c r="WUL414" s="2487"/>
      <c r="WUM414" s="2487"/>
      <c r="WUN414" s="2487"/>
      <c r="WUO414" s="2487"/>
      <c r="WUP414" s="2487"/>
      <c r="WUQ414" s="2487"/>
      <c r="WUR414" s="2487"/>
      <c r="WUS414" s="2487"/>
      <c r="WUT414" s="2487"/>
      <c r="WUU414" s="2487"/>
      <c r="WUV414" s="2487"/>
      <c r="WUW414" s="2487"/>
      <c r="WUX414" s="2487"/>
      <c r="WUY414" s="2487"/>
      <c r="WUZ414" s="2487"/>
      <c r="WVA414" s="2487"/>
      <c r="WVB414" s="2487"/>
      <c r="WVC414" s="2487"/>
      <c r="WVD414" s="2487"/>
      <c r="WVE414" s="2487"/>
      <c r="WVF414" s="2487"/>
      <c r="WVG414" s="2487"/>
      <c r="WVH414" s="2487"/>
      <c r="WVI414" s="2487"/>
      <c r="WVJ414" s="2487"/>
      <c r="WVK414" s="2487"/>
      <c r="WVL414" s="2487"/>
      <c r="WVM414" s="2487"/>
      <c r="WVN414" s="2487"/>
      <c r="WVO414" s="2487"/>
      <c r="WVP414" s="2487"/>
      <c r="WVQ414" s="2487"/>
      <c r="WVR414" s="2487"/>
      <c r="WVS414" s="2487"/>
      <c r="WVT414" s="2487"/>
      <c r="WVU414" s="2487"/>
      <c r="WVV414" s="2487"/>
      <c r="WVW414" s="2487"/>
      <c r="WVX414" s="2487"/>
      <c r="WVY414" s="2487"/>
      <c r="WVZ414" s="2487"/>
      <c r="WWA414" s="2487"/>
      <c r="WWB414" s="2487"/>
      <c r="WWC414" s="2487"/>
      <c r="WWD414" s="2487"/>
      <c r="WWE414" s="2487"/>
      <c r="WWF414" s="2487"/>
      <c r="WWG414" s="2487"/>
      <c r="WWH414" s="2487"/>
      <c r="WWI414" s="2487"/>
      <c r="WWJ414" s="2487"/>
      <c r="WWK414" s="2487"/>
      <c r="WWL414" s="2487"/>
      <c r="WWM414" s="2487"/>
      <c r="WWN414" s="2487"/>
      <c r="WWO414" s="2487"/>
      <c r="WWP414" s="2487"/>
      <c r="WWQ414" s="2487"/>
      <c r="WWR414" s="2487"/>
      <c r="WWS414" s="2487"/>
      <c r="WWT414" s="2487"/>
      <c r="WWU414" s="2487"/>
      <c r="WWV414" s="2487"/>
      <c r="WWW414" s="2487"/>
      <c r="WWX414" s="2487"/>
      <c r="WWY414" s="2487"/>
      <c r="WWZ414" s="2487"/>
      <c r="WXA414" s="2487"/>
      <c r="WXB414" s="2487"/>
      <c r="WXC414" s="2487"/>
      <c r="WXD414" s="2487"/>
      <c r="WXE414" s="2487"/>
      <c r="WXF414" s="2487"/>
      <c r="WXG414" s="2487"/>
      <c r="WXH414" s="2487"/>
      <c r="WXI414" s="2487"/>
      <c r="WXJ414" s="2487"/>
      <c r="WXK414" s="2487"/>
      <c r="WXL414" s="2487"/>
      <c r="WXM414" s="2487"/>
      <c r="WXN414" s="2487"/>
      <c r="WXO414" s="2487"/>
      <c r="WXP414" s="2487"/>
      <c r="WXQ414" s="2487"/>
      <c r="WXR414" s="2487"/>
      <c r="WXS414" s="2487"/>
      <c r="WXT414" s="2487"/>
      <c r="WXU414" s="2487"/>
      <c r="WXV414" s="2487"/>
      <c r="WXW414" s="2487"/>
      <c r="WXX414" s="2487"/>
      <c r="WXY414" s="2487"/>
      <c r="WXZ414" s="2487"/>
      <c r="WYA414" s="2487"/>
      <c r="WYB414" s="2487"/>
      <c r="WYC414" s="2487"/>
      <c r="WYD414" s="2487"/>
      <c r="WYE414" s="2487"/>
      <c r="WYF414" s="2487"/>
      <c r="WYG414" s="2487"/>
      <c r="WYH414" s="2487"/>
      <c r="WYI414" s="2487"/>
      <c r="WYJ414" s="2487"/>
      <c r="WYK414" s="2487"/>
      <c r="WYL414" s="2487"/>
      <c r="WYM414" s="2487"/>
      <c r="WYN414" s="2487"/>
      <c r="WYO414" s="2487"/>
      <c r="WYP414" s="2487"/>
      <c r="WYQ414" s="2487"/>
      <c r="WYR414" s="2487"/>
      <c r="WYS414" s="2487"/>
      <c r="WYT414" s="2487"/>
      <c r="WYU414" s="2487"/>
      <c r="WYV414" s="2487"/>
      <c r="WYW414" s="2487"/>
      <c r="WYX414" s="2487"/>
      <c r="WYY414" s="2487"/>
      <c r="WYZ414" s="2487"/>
      <c r="WZA414" s="2487"/>
      <c r="WZB414" s="2487"/>
      <c r="WZC414" s="2487"/>
      <c r="WZD414" s="2487"/>
      <c r="WZE414" s="2487"/>
      <c r="WZF414" s="2487"/>
      <c r="WZG414" s="2487"/>
      <c r="WZH414" s="2487"/>
      <c r="WZI414" s="2487"/>
      <c r="WZJ414" s="2487"/>
      <c r="WZK414" s="2487"/>
      <c r="WZL414" s="2487"/>
      <c r="WZM414" s="2487"/>
      <c r="WZN414" s="2487"/>
      <c r="WZO414" s="2487"/>
      <c r="WZP414" s="2487"/>
      <c r="WZQ414" s="2487"/>
      <c r="WZR414" s="2487"/>
      <c r="WZS414" s="2487"/>
      <c r="WZT414" s="2487"/>
      <c r="WZU414" s="2487"/>
      <c r="WZV414" s="2487"/>
      <c r="WZW414" s="2487"/>
      <c r="WZX414" s="2487"/>
      <c r="WZY414" s="2487"/>
      <c r="WZZ414" s="2487"/>
      <c r="XAA414" s="2487"/>
      <c r="XAB414" s="2487"/>
      <c r="XAC414" s="2487"/>
      <c r="XAD414" s="2487"/>
      <c r="XAE414" s="2487"/>
      <c r="XAF414" s="2487"/>
      <c r="XAG414" s="2487"/>
      <c r="XAH414" s="2487"/>
      <c r="XAI414" s="2487"/>
      <c r="XAJ414" s="2487"/>
      <c r="XAK414" s="2487"/>
      <c r="XAL414" s="2487"/>
      <c r="XAM414" s="2487"/>
      <c r="XAN414" s="2487"/>
      <c r="XAO414" s="2487"/>
      <c r="XAP414" s="2487"/>
      <c r="XAQ414" s="2487"/>
      <c r="XAR414" s="2487"/>
      <c r="XAS414" s="2487"/>
      <c r="XAT414" s="2487"/>
      <c r="XAU414" s="2487"/>
      <c r="XAV414" s="2487"/>
      <c r="XAW414" s="2487"/>
      <c r="XAX414" s="2487"/>
      <c r="XAY414" s="2487"/>
      <c r="XAZ414" s="2487"/>
      <c r="XBA414" s="2487"/>
      <c r="XBB414" s="2487"/>
      <c r="XBC414" s="2487"/>
      <c r="XBD414" s="2487"/>
      <c r="XBE414" s="2487"/>
      <c r="XBF414" s="2487"/>
      <c r="XBG414" s="2487"/>
      <c r="XBH414" s="2487"/>
      <c r="XBI414" s="2487"/>
      <c r="XBJ414" s="2487"/>
      <c r="XBK414" s="2487"/>
      <c r="XBL414" s="2487"/>
      <c r="XBM414" s="2487"/>
      <c r="XBN414" s="2487"/>
      <c r="XBO414" s="2487"/>
      <c r="XBP414" s="2487"/>
      <c r="XBQ414" s="2487"/>
      <c r="XBR414" s="2487"/>
      <c r="XBS414" s="2487"/>
      <c r="XBT414" s="2487"/>
      <c r="XBU414" s="2487"/>
      <c r="XBV414" s="2487"/>
      <c r="XBW414" s="2487"/>
      <c r="XBX414" s="2487"/>
      <c r="XBY414" s="2487"/>
      <c r="XBZ414" s="2487"/>
      <c r="XCA414" s="2487"/>
      <c r="XCB414" s="2487"/>
      <c r="XCC414" s="2487"/>
      <c r="XCD414" s="2487"/>
      <c r="XCE414" s="2487"/>
      <c r="XCF414" s="2487"/>
      <c r="XCG414" s="2487"/>
      <c r="XCH414" s="2487"/>
      <c r="XCI414" s="2487"/>
      <c r="XCJ414" s="2487"/>
      <c r="XCK414" s="2487"/>
      <c r="XCL414" s="2487"/>
      <c r="XCM414" s="2487"/>
      <c r="XCN414" s="2487"/>
      <c r="XCO414" s="2487"/>
      <c r="XCP414" s="2487"/>
      <c r="XCQ414" s="2487"/>
      <c r="XCR414" s="2487"/>
      <c r="XCS414" s="2487"/>
      <c r="XCT414" s="2487"/>
      <c r="XCU414" s="2487"/>
      <c r="XCV414" s="2487"/>
      <c r="XCW414" s="2487"/>
      <c r="XCX414" s="2487"/>
      <c r="XCY414" s="2487"/>
      <c r="XCZ414" s="2487"/>
      <c r="XDA414" s="2487"/>
      <c r="XDB414" s="2487"/>
      <c r="XDC414" s="2487"/>
      <c r="XDD414" s="2487"/>
      <c r="XDE414" s="2487"/>
      <c r="XDF414" s="2487"/>
      <c r="XDG414" s="2487"/>
      <c r="XDH414" s="2487"/>
      <c r="XDI414" s="2487"/>
      <c r="XDJ414" s="2487"/>
      <c r="XDK414" s="2487"/>
      <c r="XDL414" s="2487"/>
      <c r="XDM414" s="2487"/>
      <c r="XDN414" s="2487"/>
      <c r="XDO414" s="2487"/>
      <c r="XDP414" s="2487"/>
      <c r="XDQ414" s="2487"/>
      <c r="XDR414" s="2487"/>
      <c r="XDS414" s="2487"/>
      <c r="XDT414" s="2487"/>
      <c r="XDU414" s="2487"/>
      <c r="XDV414" s="2487"/>
      <c r="XDW414" s="2487"/>
      <c r="XDX414" s="2487"/>
      <c r="XDY414" s="2487"/>
      <c r="XDZ414" s="2487"/>
      <c r="XEA414" s="2487"/>
      <c r="XEB414" s="2487"/>
      <c r="XEC414" s="2487"/>
      <c r="XED414" s="2487"/>
      <c r="XEE414" s="2487"/>
      <c r="XEF414" s="2487"/>
      <c r="XEG414" s="2487"/>
      <c r="XEH414" s="2487"/>
      <c r="XEI414" s="2487"/>
      <c r="XEJ414" s="2487"/>
      <c r="XEK414" s="2487"/>
      <c r="XEL414" s="2487"/>
      <c r="XEM414" s="2487"/>
      <c r="XEN414" s="2487"/>
      <c r="XEO414" s="2487"/>
      <c r="XEP414" s="2487"/>
      <c r="XEQ414" s="2487"/>
      <c r="XER414" s="2487"/>
      <c r="XES414" s="2487"/>
      <c r="XET414" s="2487"/>
      <c r="XEU414" s="2487"/>
      <c r="XEV414" s="2487"/>
      <c r="XEW414" s="2487"/>
      <c r="XEX414" s="2487"/>
      <c r="XEY414" s="2487"/>
      <c r="XEZ414" s="2487"/>
      <c r="XFA414" s="2487"/>
      <c r="XFB414" s="2487"/>
      <c r="XFC414" s="2487"/>
      <c r="XFD414" s="2487"/>
    </row>
    <row r="415" spans="1:16384" s="296" customFormat="1" ht="12.75" customHeight="1">
      <c r="A415" s="2519" t="s">
        <v>1436</v>
      </c>
      <c r="B415" s="2519"/>
      <c r="C415" s="2519"/>
      <c r="D415" s="2519"/>
      <c r="E415" s="2519"/>
      <c r="F415" s="2519"/>
      <c r="G415" s="2519"/>
      <c r="H415" s="2519"/>
      <c r="I415" s="2519"/>
      <c r="J415" s="2519"/>
      <c r="K415" s="2519"/>
    </row>
    <row r="416" spans="1:16384" s="296" customFormat="1" ht="4.5" customHeight="1">
      <c r="A416" s="1412"/>
      <c r="B416" s="2487"/>
      <c r="C416" s="2487"/>
      <c r="D416" s="2487"/>
      <c r="E416" s="2487"/>
      <c r="F416" s="2487"/>
      <c r="G416" s="2487"/>
      <c r="H416" s="2487"/>
      <c r="I416" s="2487"/>
      <c r="J416" s="2487"/>
      <c r="K416" s="2487"/>
      <c r="L416" s="2487"/>
      <c r="M416" s="2487"/>
      <c r="N416" s="2487"/>
      <c r="O416" s="2487"/>
      <c r="P416" s="2487"/>
      <c r="Q416" s="2487"/>
      <c r="R416" s="2487"/>
      <c r="S416" s="2487"/>
      <c r="T416" s="2487"/>
      <c r="U416" s="2487"/>
      <c r="V416" s="2487"/>
      <c r="W416" s="2487"/>
      <c r="X416" s="2487"/>
      <c r="Y416" s="2487"/>
      <c r="Z416" s="2487"/>
      <c r="AA416" s="2487"/>
      <c r="AB416" s="2487"/>
      <c r="AC416" s="2487"/>
      <c r="AD416" s="2487"/>
      <c r="AE416" s="2487"/>
      <c r="AF416" s="2487"/>
      <c r="AG416" s="2487"/>
      <c r="AH416" s="2487"/>
      <c r="AI416" s="2487"/>
      <c r="AJ416" s="2487"/>
      <c r="AK416" s="2487"/>
      <c r="AL416" s="2487"/>
      <c r="AM416" s="2487"/>
      <c r="AN416" s="2487"/>
      <c r="AO416" s="2487"/>
      <c r="AP416" s="2487"/>
      <c r="AQ416" s="2487"/>
      <c r="AR416" s="2487"/>
      <c r="AS416" s="2487"/>
      <c r="AT416" s="2487"/>
      <c r="AU416" s="2487"/>
      <c r="AV416" s="2487"/>
      <c r="AW416" s="2487"/>
      <c r="AX416" s="2487"/>
      <c r="AY416" s="2487"/>
      <c r="AZ416" s="2487"/>
      <c r="BA416" s="2487"/>
      <c r="BB416" s="2487"/>
      <c r="BC416" s="2487"/>
      <c r="BD416" s="2487"/>
      <c r="BE416" s="2487"/>
      <c r="BF416" s="2487"/>
      <c r="BG416" s="2487"/>
      <c r="BH416" s="2487"/>
      <c r="BI416" s="2487"/>
      <c r="BJ416" s="2487"/>
      <c r="BK416" s="2487"/>
      <c r="BL416" s="2487"/>
      <c r="BM416" s="2487"/>
      <c r="BN416" s="2487"/>
      <c r="BO416" s="2487"/>
      <c r="BP416" s="2487"/>
      <c r="BQ416" s="2487"/>
      <c r="BR416" s="2487"/>
      <c r="BS416" s="2487"/>
      <c r="BT416" s="2487"/>
      <c r="BU416" s="2487"/>
      <c r="BV416" s="2487"/>
      <c r="BW416" s="2487"/>
      <c r="BX416" s="2487"/>
      <c r="BY416" s="2487"/>
      <c r="BZ416" s="2487"/>
      <c r="CA416" s="2487"/>
      <c r="CB416" s="2487"/>
      <c r="CC416" s="2487"/>
      <c r="CD416" s="2487"/>
      <c r="CE416" s="2487"/>
      <c r="CF416" s="2487"/>
      <c r="CG416" s="2487"/>
      <c r="CH416" s="2487"/>
      <c r="CI416" s="2487"/>
      <c r="CJ416" s="2487"/>
      <c r="CK416" s="2487"/>
      <c r="CL416" s="2487"/>
      <c r="CM416" s="2487"/>
      <c r="CN416" s="2487"/>
      <c r="CO416" s="2487"/>
      <c r="CP416" s="2487"/>
      <c r="CQ416" s="2487"/>
      <c r="CR416" s="2487"/>
      <c r="CS416" s="2487"/>
      <c r="CT416" s="2487"/>
      <c r="CU416" s="2487"/>
      <c r="CV416" s="2487"/>
      <c r="CW416" s="2487"/>
      <c r="CX416" s="2487"/>
      <c r="CY416" s="2487"/>
      <c r="CZ416" s="2487"/>
      <c r="DA416" s="2487"/>
      <c r="DB416" s="2487"/>
      <c r="DC416" s="2487"/>
      <c r="DD416" s="2487"/>
      <c r="DE416" s="2487"/>
      <c r="DF416" s="2487"/>
      <c r="DG416" s="2487"/>
      <c r="DH416" s="2487"/>
      <c r="DI416" s="2487"/>
      <c r="DJ416" s="2487"/>
      <c r="DK416" s="2487"/>
      <c r="DL416" s="2487"/>
      <c r="DM416" s="2487"/>
      <c r="DN416" s="2487"/>
      <c r="DO416" s="2487"/>
      <c r="DP416" s="2487"/>
      <c r="DQ416" s="2487"/>
      <c r="DR416" s="2487"/>
      <c r="DS416" s="2487"/>
      <c r="DT416" s="2487"/>
      <c r="DU416" s="2487"/>
      <c r="DV416" s="2487"/>
      <c r="DW416" s="2487"/>
      <c r="DX416" s="2487"/>
      <c r="DY416" s="2487"/>
      <c r="DZ416" s="2487"/>
      <c r="EA416" s="2487"/>
      <c r="EB416" s="2487"/>
      <c r="EC416" s="2487"/>
      <c r="ED416" s="2487"/>
      <c r="EE416" s="2487"/>
      <c r="EF416" s="2487"/>
      <c r="EG416" s="2487"/>
      <c r="EH416" s="2487"/>
      <c r="EI416" s="2487"/>
      <c r="EJ416" s="2487"/>
      <c r="EK416" s="2487"/>
      <c r="EL416" s="2487"/>
      <c r="EM416" s="2487"/>
      <c r="EN416" s="2487"/>
      <c r="EO416" s="2487"/>
      <c r="EP416" s="2487"/>
      <c r="EQ416" s="2487"/>
      <c r="ER416" s="2487"/>
      <c r="ES416" s="2487"/>
      <c r="ET416" s="2487"/>
      <c r="EU416" s="2487"/>
      <c r="EV416" s="2487"/>
      <c r="EW416" s="2487"/>
      <c r="EX416" s="2487"/>
      <c r="EY416" s="2487"/>
      <c r="EZ416" s="2487"/>
      <c r="FA416" s="2487"/>
      <c r="FB416" s="2487"/>
      <c r="FC416" s="2487"/>
      <c r="FD416" s="2487"/>
      <c r="FE416" s="2487"/>
      <c r="FF416" s="2487"/>
      <c r="FG416" s="2487"/>
      <c r="FH416" s="2487"/>
      <c r="FI416" s="2487"/>
      <c r="FJ416" s="2487"/>
      <c r="FK416" s="2487"/>
      <c r="FL416" s="2487"/>
      <c r="FM416" s="2487"/>
      <c r="FN416" s="2487"/>
      <c r="FO416" s="2487"/>
      <c r="FP416" s="2487"/>
      <c r="FQ416" s="2487"/>
      <c r="FR416" s="2487"/>
      <c r="FS416" s="2487"/>
      <c r="FT416" s="2487"/>
      <c r="FU416" s="2487"/>
      <c r="FV416" s="2487"/>
      <c r="FW416" s="2487"/>
      <c r="FX416" s="2487"/>
      <c r="FY416" s="2487"/>
      <c r="FZ416" s="2487"/>
      <c r="GA416" s="2487"/>
      <c r="GB416" s="2487"/>
      <c r="GC416" s="2487"/>
      <c r="GD416" s="2487"/>
      <c r="GE416" s="2487"/>
      <c r="GF416" s="2487"/>
      <c r="GG416" s="2487"/>
      <c r="GH416" s="2487"/>
      <c r="GI416" s="2487"/>
      <c r="GJ416" s="2487"/>
      <c r="GK416" s="2487"/>
      <c r="GL416" s="2487"/>
      <c r="GM416" s="2487"/>
      <c r="GN416" s="2487"/>
      <c r="GO416" s="2487"/>
      <c r="GP416" s="2487"/>
      <c r="GQ416" s="2487"/>
      <c r="GR416" s="2487"/>
      <c r="GS416" s="2487"/>
      <c r="GT416" s="2487"/>
      <c r="GU416" s="2487"/>
      <c r="GV416" s="2487"/>
      <c r="GW416" s="2487"/>
      <c r="GX416" s="2487"/>
      <c r="GY416" s="2487"/>
      <c r="GZ416" s="2487"/>
      <c r="HA416" s="2487"/>
      <c r="HB416" s="2487"/>
      <c r="HC416" s="2487"/>
      <c r="HD416" s="2487"/>
      <c r="HE416" s="2487"/>
      <c r="HF416" s="2487"/>
      <c r="HG416" s="2487"/>
      <c r="HH416" s="2487"/>
      <c r="HI416" s="2487"/>
      <c r="HJ416" s="2487"/>
      <c r="HK416" s="2487"/>
      <c r="HL416" s="2487"/>
      <c r="HM416" s="2487"/>
      <c r="HN416" s="2487"/>
      <c r="HO416" s="2487"/>
      <c r="HP416" s="2487"/>
      <c r="HQ416" s="2487"/>
      <c r="HR416" s="2487"/>
      <c r="HS416" s="2487"/>
      <c r="HT416" s="2487"/>
      <c r="HU416" s="2487"/>
      <c r="HV416" s="2487"/>
      <c r="HW416" s="2487"/>
      <c r="HX416" s="2487"/>
      <c r="HY416" s="2487"/>
      <c r="HZ416" s="2487"/>
      <c r="IA416" s="2487"/>
      <c r="IB416" s="2487"/>
      <c r="IC416" s="2487"/>
      <c r="ID416" s="2487"/>
      <c r="IE416" s="2487"/>
      <c r="IF416" s="2487"/>
      <c r="IG416" s="2487"/>
      <c r="IH416" s="2487"/>
      <c r="II416" s="2487"/>
      <c r="IJ416" s="2487"/>
      <c r="IK416" s="2487"/>
      <c r="IL416" s="2487"/>
      <c r="IM416" s="2487"/>
      <c r="IN416" s="2487"/>
      <c r="IO416" s="2487"/>
      <c r="IP416" s="2487"/>
      <c r="IQ416" s="2487"/>
      <c r="IR416" s="2487"/>
      <c r="IS416" s="2487"/>
      <c r="IT416" s="2487"/>
      <c r="IU416" s="2487"/>
      <c r="IV416" s="2487"/>
      <c r="IW416" s="2487"/>
      <c r="IX416" s="2487"/>
      <c r="IY416" s="2487"/>
      <c r="IZ416" s="2487"/>
      <c r="JA416" s="2487"/>
      <c r="JB416" s="2487"/>
      <c r="JC416" s="2487"/>
      <c r="JD416" s="2487"/>
      <c r="JE416" s="2487"/>
      <c r="JF416" s="2487"/>
      <c r="JG416" s="2487"/>
      <c r="JH416" s="2487"/>
      <c r="JI416" s="2487"/>
      <c r="JJ416" s="2487"/>
      <c r="JK416" s="2487"/>
      <c r="JL416" s="2487"/>
      <c r="JM416" s="2487"/>
      <c r="JN416" s="2487"/>
      <c r="JO416" s="2487"/>
      <c r="JP416" s="2487"/>
      <c r="JQ416" s="2487"/>
      <c r="JR416" s="2487"/>
      <c r="JS416" s="2487"/>
      <c r="JT416" s="2487"/>
      <c r="JU416" s="2487"/>
      <c r="JV416" s="2487"/>
      <c r="JW416" s="2487"/>
      <c r="JX416" s="2487"/>
      <c r="JY416" s="2487"/>
      <c r="JZ416" s="2487"/>
      <c r="KA416" s="2487"/>
      <c r="KB416" s="2487"/>
      <c r="KC416" s="2487"/>
      <c r="KD416" s="2487"/>
      <c r="KE416" s="2487"/>
      <c r="KF416" s="2487"/>
      <c r="KG416" s="2487"/>
      <c r="KH416" s="2487"/>
      <c r="KI416" s="2487"/>
      <c r="KJ416" s="2487"/>
      <c r="KK416" s="2487"/>
      <c r="KL416" s="2487"/>
      <c r="KM416" s="2487"/>
      <c r="KN416" s="2487"/>
      <c r="KO416" s="2487"/>
      <c r="KP416" s="2487"/>
      <c r="KQ416" s="2487"/>
      <c r="KR416" s="2487"/>
      <c r="KS416" s="2487"/>
      <c r="KT416" s="2487"/>
      <c r="KU416" s="2487"/>
      <c r="KV416" s="2487"/>
      <c r="KW416" s="2487"/>
      <c r="KX416" s="2487"/>
      <c r="KY416" s="2487"/>
      <c r="KZ416" s="2487"/>
      <c r="LA416" s="2487"/>
      <c r="LB416" s="2487"/>
      <c r="LC416" s="2487"/>
      <c r="LD416" s="2487"/>
      <c r="LE416" s="2487"/>
      <c r="LF416" s="2487"/>
      <c r="LG416" s="2487"/>
      <c r="LH416" s="2487"/>
      <c r="LI416" s="2487"/>
      <c r="LJ416" s="2487"/>
      <c r="LK416" s="2487"/>
      <c r="LL416" s="2487"/>
      <c r="LM416" s="2487"/>
      <c r="LN416" s="2487"/>
      <c r="LO416" s="2487"/>
      <c r="LP416" s="2487"/>
      <c r="LQ416" s="2487"/>
      <c r="LR416" s="2487"/>
      <c r="LS416" s="2487"/>
      <c r="LT416" s="2487"/>
      <c r="LU416" s="2487"/>
      <c r="LV416" s="2487"/>
      <c r="LW416" s="2487"/>
      <c r="LX416" s="2487"/>
      <c r="LY416" s="2487"/>
      <c r="LZ416" s="2487"/>
      <c r="MA416" s="2487"/>
      <c r="MB416" s="2487"/>
      <c r="MC416" s="2487"/>
      <c r="MD416" s="2487"/>
      <c r="ME416" s="2487"/>
      <c r="MF416" s="2487"/>
      <c r="MG416" s="2487"/>
      <c r="MH416" s="2487"/>
      <c r="MI416" s="2487"/>
      <c r="MJ416" s="2487"/>
      <c r="MK416" s="2487"/>
      <c r="ML416" s="2487"/>
      <c r="MM416" s="2487"/>
      <c r="MN416" s="2487"/>
      <c r="MO416" s="2487"/>
      <c r="MP416" s="2487"/>
      <c r="MQ416" s="2487"/>
      <c r="MR416" s="2487"/>
      <c r="MS416" s="2487"/>
      <c r="MT416" s="2487"/>
      <c r="MU416" s="2487"/>
      <c r="MV416" s="2487"/>
      <c r="MW416" s="2487"/>
      <c r="MX416" s="2487"/>
      <c r="MY416" s="2487"/>
      <c r="MZ416" s="2487"/>
      <c r="NA416" s="2487"/>
      <c r="NB416" s="2487"/>
      <c r="NC416" s="2487"/>
      <c r="ND416" s="2487"/>
      <c r="NE416" s="2487"/>
      <c r="NF416" s="2487"/>
      <c r="NG416" s="2487"/>
      <c r="NH416" s="2487"/>
      <c r="NI416" s="2487"/>
      <c r="NJ416" s="2487"/>
      <c r="NK416" s="2487"/>
      <c r="NL416" s="2487"/>
      <c r="NM416" s="2487"/>
      <c r="NN416" s="2487"/>
      <c r="NO416" s="2487"/>
      <c r="NP416" s="2487"/>
      <c r="NQ416" s="2487"/>
      <c r="NR416" s="2487"/>
      <c r="NS416" s="2487"/>
      <c r="NT416" s="2487"/>
      <c r="NU416" s="2487"/>
      <c r="NV416" s="2487"/>
      <c r="NW416" s="2487"/>
      <c r="NX416" s="2487"/>
      <c r="NY416" s="2487"/>
      <c r="NZ416" s="2487"/>
      <c r="OA416" s="2487"/>
      <c r="OB416" s="2487"/>
      <c r="OC416" s="2487"/>
      <c r="OD416" s="2487"/>
      <c r="OE416" s="2487"/>
      <c r="OF416" s="2487"/>
      <c r="OG416" s="2487"/>
      <c r="OH416" s="2487"/>
      <c r="OI416" s="2487"/>
      <c r="OJ416" s="2487"/>
      <c r="OK416" s="2487"/>
      <c r="OL416" s="2487"/>
      <c r="OM416" s="2487"/>
      <c r="ON416" s="2487"/>
      <c r="OO416" s="2487"/>
      <c r="OP416" s="2487"/>
      <c r="OQ416" s="2487"/>
      <c r="OR416" s="2487"/>
      <c r="OS416" s="2487"/>
      <c r="OT416" s="2487"/>
      <c r="OU416" s="2487"/>
      <c r="OV416" s="2487"/>
      <c r="OW416" s="2487"/>
      <c r="OX416" s="2487"/>
      <c r="OY416" s="2487"/>
      <c r="OZ416" s="2487"/>
      <c r="PA416" s="2487"/>
      <c r="PB416" s="2487"/>
      <c r="PC416" s="2487"/>
      <c r="PD416" s="2487"/>
      <c r="PE416" s="2487"/>
      <c r="PF416" s="2487"/>
      <c r="PG416" s="2487"/>
      <c r="PH416" s="2487"/>
      <c r="PI416" s="2487"/>
      <c r="PJ416" s="2487"/>
      <c r="PK416" s="2487"/>
      <c r="PL416" s="2487"/>
      <c r="PM416" s="2487"/>
      <c r="PN416" s="2487"/>
      <c r="PO416" s="2487"/>
      <c r="PP416" s="2487"/>
      <c r="PQ416" s="2487"/>
      <c r="PR416" s="2487"/>
      <c r="PS416" s="2487"/>
      <c r="PT416" s="2487"/>
      <c r="PU416" s="2487"/>
      <c r="PV416" s="2487"/>
      <c r="PW416" s="2487"/>
      <c r="PX416" s="2487"/>
      <c r="PY416" s="2487"/>
      <c r="PZ416" s="2487"/>
      <c r="QA416" s="2487"/>
      <c r="QB416" s="2487"/>
      <c r="QC416" s="2487"/>
      <c r="QD416" s="2487"/>
      <c r="QE416" s="2487"/>
      <c r="QF416" s="2487"/>
      <c r="QG416" s="2487"/>
      <c r="QH416" s="2487"/>
      <c r="QI416" s="2487"/>
      <c r="QJ416" s="2487"/>
      <c r="QK416" s="2487"/>
      <c r="QL416" s="2487"/>
      <c r="QM416" s="2487"/>
      <c r="QN416" s="2487"/>
      <c r="QO416" s="2487"/>
      <c r="QP416" s="2487"/>
      <c r="QQ416" s="2487"/>
      <c r="QR416" s="2487"/>
      <c r="QS416" s="2487"/>
      <c r="QT416" s="2487"/>
      <c r="QU416" s="2487"/>
      <c r="QV416" s="2487"/>
      <c r="QW416" s="2487"/>
      <c r="QX416" s="2487"/>
      <c r="QY416" s="2487"/>
      <c r="QZ416" s="2487"/>
      <c r="RA416" s="2487"/>
      <c r="RB416" s="2487"/>
      <c r="RC416" s="2487"/>
      <c r="RD416" s="2487"/>
      <c r="RE416" s="2487"/>
      <c r="RF416" s="2487"/>
      <c r="RG416" s="2487"/>
      <c r="RH416" s="2487"/>
      <c r="RI416" s="2487"/>
      <c r="RJ416" s="2487"/>
      <c r="RK416" s="2487"/>
      <c r="RL416" s="2487"/>
      <c r="RM416" s="2487"/>
      <c r="RN416" s="2487"/>
      <c r="RO416" s="2487"/>
      <c r="RP416" s="2487"/>
      <c r="RQ416" s="2487"/>
      <c r="RR416" s="2487"/>
      <c r="RS416" s="2487"/>
      <c r="RT416" s="2487"/>
      <c r="RU416" s="2487"/>
      <c r="RV416" s="2487"/>
      <c r="RW416" s="2487"/>
      <c r="RX416" s="2487"/>
      <c r="RY416" s="2487"/>
      <c r="RZ416" s="2487"/>
      <c r="SA416" s="2487"/>
      <c r="SB416" s="2487"/>
      <c r="SC416" s="2487"/>
      <c r="SD416" s="2487"/>
      <c r="SE416" s="2487"/>
      <c r="SF416" s="2487"/>
      <c r="SG416" s="2487"/>
      <c r="SH416" s="2487"/>
      <c r="SI416" s="2487"/>
      <c r="SJ416" s="2487"/>
      <c r="SK416" s="2487"/>
      <c r="SL416" s="2487"/>
      <c r="SM416" s="2487"/>
      <c r="SN416" s="2487"/>
      <c r="SO416" s="2487"/>
      <c r="SP416" s="2487"/>
      <c r="SQ416" s="2487"/>
      <c r="SR416" s="2487"/>
      <c r="SS416" s="2487"/>
      <c r="ST416" s="2487"/>
      <c r="SU416" s="2487"/>
      <c r="SV416" s="2487"/>
      <c r="SW416" s="2487"/>
      <c r="SX416" s="2487"/>
      <c r="SY416" s="2487"/>
      <c r="SZ416" s="2487"/>
      <c r="TA416" s="2487"/>
      <c r="TB416" s="2487"/>
      <c r="TC416" s="2487"/>
      <c r="TD416" s="2487"/>
      <c r="TE416" s="2487"/>
      <c r="TF416" s="2487"/>
      <c r="TG416" s="2487"/>
      <c r="TH416" s="2487"/>
      <c r="TI416" s="2487"/>
      <c r="TJ416" s="2487"/>
      <c r="TK416" s="2487"/>
      <c r="TL416" s="2487"/>
      <c r="TM416" s="2487"/>
      <c r="TN416" s="2487"/>
      <c r="TO416" s="2487"/>
      <c r="TP416" s="2487"/>
      <c r="TQ416" s="2487"/>
      <c r="TR416" s="2487"/>
      <c r="TS416" s="2487"/>
      <c r="TT416" s="2487"/>
      <c r="TU416" s="2487"/>
      <c r="TV416" s="2487"/>
      <c r="TW416" s="2487"/>
      <c r="TX416" s="2487"/>
      <c r="TY416" s="2487"/>
      <c r="TZ416" s="2487"/>
      <c r="UA416" s="2487"/>
      <c r="UB416" s="2487"/>
      <c r="UC416" s="2487"/>
      <c r="UD416" s="2487"/>
      <c r="UE416" s="2487"/>
      <c r="UF416" s="2487"/>
      <c r="UG416" s="2487"/>
      <c r="UH416" s="2487"/>
      <c r="UI416" s="2487"/>
      <c r="UJ416" s="2487"/>
      <c r="UK416" s="2487"/>
      <c r="UL416" s="2487"/>
      <c r="UM416" s="2487"/>
      <c r="UN416" s="2487"/>
      <c r="UO416" s="2487"/>
      <c r="UP416" s="2487"/>
      <c r="UQ416" s="2487"/>
      <c r="UR416" s="2487"/>
      <c r="US416" s="2487"/>
      <c r="UT416" s="2487"/>
      <c r="UU416" s="2487"/>
      <c r="UV416" s="2487"/>
      <c r="UW416" s="2487"/>
      <c r="UX416" s="2487"/>
      <c r="UY416" s="2487"/>
      <c r="UZ416" s="2487"/>
      <c r="VA416" s="2487"/>
      <c r="VB416" s="2487"/>
      <c r="VC416" s="2487"/>
      <c r="VD416" s="2487"/>
      <c r="VE416" s="2487"/>
      <c r="VF416" s="2487"/>
      <c r="VG416" s="2487"/>
      <c r="VH416" s="2487"/>
      <c r="VI416" s="2487"/>
      <c r="VJ416" s="2487"/>
      <c r="VK416" s="2487"/>
      <c r="VL416" s="2487"/>
      <c r="VM416" s="2487"/>
      <c r="VN416" s="2487"/>
      <c r="VO416" s="2487"/>
      <c r="VP416" s="2487"/>
      <c r="VQ416" s="2487"/>
      <c r="VR416" s="2487"/>
      <c r="VS416" s="2487"/>
      <c r="VT416" s="2487"/>
      <c r="VU416" s="2487"/>
      <c r="VV416" s="2487"/>
      <c r="VW416" s="2487"/>
      <c r="VX416" s="2487"/>
      <c r="VY416" s="2487"/>
      <c r="VZ416" s="2487"/>
      <c r="WA416" s="2487"/>
      <c r="WB416" s="2487"/>
      <c r="WC416" s="2487"/>
      <c r="WD416" s="2487"/>
      <c r="WE416" s="2487"/>
      <c r="WF416" s="2487"/>
      <c r="WG416" s="2487"/>
      <c r="WH416" s="2487"/>
      <c r="WI416" s="2487"/>
      <c r="WJ416" s="2487"/>
      <c r="WK416" s="2487"/>
      <c r="WL416" s="2487"/>
      <c r="WM416" s="2487"/>
      <c r="WN416" s="2487"/>
      <c r="WO416" s="2487"/>
      <c r="WP416" s="2487"/>
      <c r="WQ416" s="2487"/>
      <c r="WR416" s="2487"/>
      <c r="WS416" s="2487"/>
      <c r="WT416" s="2487"/>
      <c r="WU416" s="2487"/>
      <c r="WV416" s="2487"/>
      <c r="WW416" s="2487"/>
      <c r="WX416" s="2487"/>
      <c r="WY416" s="2487"/>
      <c r="WZ416" s="2487"/>
      <c r="XA416" s="2487"/>
      <c r="XB416" s="2487"/>
      <c r="XC416" s="2487"/>
      <c r="XD416" s="2487"/>
      <c r="XE416" s="2487"/>
      <c r="XF416" s="2487"/>
      <c r="XG416" s="2487"/>
      <c r="XH416" s="2487"/>
      <c r="XI416" s="2487"/>
      <c r="XJ416" s="2487"/>
      <c r="XK416" s="2487"/>
      <c r="XL416" s="2487"/>
      <c r="XM416" s="2487"/>
      <c r="XN416" s="2487"/>
      <c r="XO416" s="2487"/>
      <c r="XP416" s="2487"/>
      <c r="XQ416" s="2487"/>
      <c r="XR416" s="2487"/>
      <c r="XS416" s="2487"/>
      <c r="XT416" s="2487"/>
      <c r="XU416" s="2487"/>
      <c r="XV416" s="2487"/>
      <c r="XW416" s="2487"/>
      <c r="XX416" s="2487"/>
      <c r="XY416" s="2487"/>
      <c r="XZ416" s="2487"/>
      <c r="YA416" s="2487"/>
      <c r="YB416" s="2487"/>
      <c r="YC416" s="2487"/>
      <c r="YD416" s="2487"/>
      <c r="YE416" s="2487"/>
      <c r="YF416" s="2487"/>
      <c r="YG416" s="2487"/>
      <c r="YH416" s="2487"/>
      <c r="YI416" s="2487"/>
      <c r="YJ416" s="2487"/>
      <c r="YK416" s="2487"/>
      <c r="YL416" s="2487"/>
      <c r="YM416" s="2487"/>
      <c r="YN416" s="2487"/>
      <c r="YO416" s="2487"/>
      <c r="YP416" s="2487"/>
      <c r="YQ416" s="2487"/>
      <c r="YR416" s="2487"/>
      <c r="YS416" s="2487"/>
      <c r="YT416" s="2487"/>
      <c r="YU416" s="2487"/>
      <c r="YV416" s="2487"/>
      <c r="YW416" s="2487"/>
      <c r="YX416" s="2487"/>
      <c r="YY416" s="2487"/>
      <c r="YZ416" s="2487"/>
      <c r="ZA416" s="2487"/>
      <c r="ZB416" s="2487"/>
      <c r="ZC416" s="2487"/>
      <c r="ZD416" s="2487"/>
      <c r="ZE416" s="2487"/>
      <c r="ZF416" s="2487"/>
      <c r="ZG416" s="2487"/>
      <c r="ZH416" s="2487"/>
      <c r="ZI416" s="2487"/>
      <c r="ZJ416" s="2487"/>
      <c r="ZK416" s="2487"/>
      <c r="ZL416" s="2487"/>
      <c r="ZM416" s="2487"/>
      <c r="ZN416" s="2487"/>
      <c r="ZO416" s="2487"/>
      <c r="ZP416" s="2487"/>
      <c r="ZQ416" s="2487"/>
      <c r="ZR416" s="2487"/>
      <c r="ZS416" s="2487"/>
      <c r="ZT416" s="2487"/>
      <c r="ZU416" s="2487"/>
      <c r="ZV416" s="2487"/>
      <c r="ZW416" s="2487"/>
      <c r="ZX416" s="2487"/>
      <c r="ZY416" s="2487"/>
      <c r="ZZ416" s="2487"/>
      <c r="AAA416" s="2487"/>
      <c r="AAB416" s="2487"/>
      <c r="AAC416" s="2487"/>
      <c r="AAD416" s="2487"/>
      <c r="AAE416" s="2487"/>
      <c r="AAF416" s="2487"/>
      <c r="AAG416" s="2487"/>
      <c r="AAH416" s="2487"/>
      <c r="AAI416" s="2487"/>
      <c r="AAJ416" s="2487"/>
      <c r="AAK416" s="2487"/>
      <c r="AAL416" s="2487"/>
      <c r="AAM416" s="2487"/>
      <c r="AAN416" s="2487"/>
      <c r="AAO416" s="2487"/>
      <c r="AAP416" s="2487"/>
      <c r="AAQ416" s="2487"/>
      <c r="AAR416" s="2487"/>
      <c r="AAS416" s="2487"/>
      <c r="AAT416" s="2487"/>
      <c r="AAU416" s="2487"/>
      <c r="AAV416" s="2487"/>
      <c r="AAW416" s="2487"/>
      <c r="AAX416" s="2487"/>
      <c r="AAY416" s="2487"/>
      <c r="AAZ416" s="2487"/>
      <c r="ABA416" s="2487"/>
      <c r="ABB416" s="2487"/>
      <c r="ABC416" s="2487"/>
      <c r="ABD416" s="2487"/>
      <c r="ABE416" s="2487"/>
      <c r="ABF416" s="2487"/>
      <c r="ABG416" s="2487"/>
      <c r="ABH416" s="2487"/>
      <c r="ABI416" s="2487"/>
      <c r="ABJ416" s="2487"/>
      <c r="ABK416" s="2487"/>
      <c r="ABL416" s="2487"/>
      <c r="ABM416" s="2487"/>
      <c r="ABN416" s="2487"/>
      <c r="ABO416" s="2487"/>
      <c r="ABP416" s="2487"/>
      <c r="ABQ416" s="2487"/>
      <c r="ABR416" s="2487"/>
      <c r="ABS416" s="2487"/>
      <c r="ABT416" s="2487"/>
      <c r="ABU416" s="2487"/>
      <c r="ABV416" s="2487"/>
      <c r="ABW416" s="2487"/>
      <c r="ABX416" s="2487"/>
      <c r="ABY416" s="2487"/>
      <c r="ABZ416" s="2487"/>
      <c r="ACA416" s="2487"/>
      <c r="ACB416" s="2487"/>
      <c r="ACC416" s="2487"/>
      <c r="ACD416" s="2487"/>
      <c r="ACE416" s="2487"/>
      <c r="ACF416" s="2487"/>
      <c r="ACG416" s="2487"/>
      <c r="ACH416" s="2487"/>
      <c r="ACI416" s="2487"/>
      <c r="ACJ416" s="2487"/>
      <c r="ACK416" s="2487"/>
      <c r="ACL416" s="2487"/>
      <c r="ACM416" s="2487"/>
      <c r="ACN416" s="2487"/>
      <c r="ACO416" s="2487"/>
      <c r="ACP416" s="2487"/>
      <c r="ACQ416" s="2487"/>
      <c r="ACR416" s="2487"/>
      <c r="ACS416" s="2487"/>
      <c r="ACT416" s="2487"/>
      <c r="ACU416" s="2487"/>
      <c r="ACV416" s="2487"/>
      <c r="ACW416" s="2487"/>
      <c r="ACX416" s="2487"/>
      <c r="ACY416" s="2487"/>
      <c r="ACZ416" s="2487"/>
      <c r="ADA416" s="2487"/>
      <c r="ADB416" s="2487"/>
      <c r="ADC416" s="2487"/>
      <c r="ADD416" s="2487"/>
      <c r="ADE416" s="2487"/>
      <c r="ADF416" s="2487"/>
      <c r="ADG416" s="2487"/>
      <c r="ADH416" s="2487"/>
      <c r="ADI416" s="2487"/>
      <c r="ADJ416" s="2487"/>
      <c r="ADK416" s="2487"/>
      <c r="ADL416" s="2487"/>
      <c r="ADM416" s="2487"/>
      <c r="ADN416" s="2487"/>
      <c r="ADO416" s="2487"/>
      <c r="ADP416" s="2487"/>
      <c r="ADQ416" s="2487"/>
      <c r="ADR416" s="2487"/>
      <c r="ADS416" s="2487"/>
      <c r="ADT416" s="2487"/>
      <c r="ADU416" s="2487"/>
      <c r="ADV416" s="2487"/>
      <c r="ADW416" s="2487"/>
      <c r="ADX416" s="2487"/>
      <c r="ADY416" s="2487"/>
      <c r="ADZ416" s="2487"/>
      <c r="AEA416" s="2487"/>
      <c r="AEB416" s="2487"/>
      <c r="AEC416" s="2487"/>
      <c r="AED416" s="2487"/>
      <c r="AEE416" s="2487"/>
      <c r="AEF416" s="2487"/>
      <c r="AEG416" s="2487"/>
      <c r="AEH416" s="2487"/>
      <c r="AEI416" s="2487"/>
      <c r="AEJ416" s="2487"/>
      <c r="AEK416" s="2487"/>
      <c r="AEL416" s="2487"/>
      <c r="AEM416" s="2487"/>
      <c r="AEN416" s="2487"/>
      <c r="AEO416" s="2487"/>
      <c r="AEP416" s="2487"/>
      <c r="AEQ416" s="2487"/>
      <c r="AER416" s="2487"/>
      <c r="AES416" s="2487"/>
      <c r="AET416" s="2487"/>
      <c r="AEU416" s="2487"/>
      <c r="AEV416" s="2487"/>
      <c r="AEW416" s="2487"/>
      <c r="AEX416" s="2487"/>
      <c r="AEY416" s="2487"/>
      <c r="AEZ416" s="2487"/>
      <c r="AFA416" s="2487"/>
      <c r="AFB416" s="2487"/>
      <c r="AFC416" s="2487"/>
      <c r="AFD416" s="2487"/>
      <c r="AFE416" s="2487"/>
      <c r="AFF416" s="2487"/>
      <c r="AFG416" s="2487"/>
      <c r="AFH416" s="2487"/>
      <c r="AFI416" s="2487"/>
      <c r="AFJ416" s="2487"/>
      <c r="AFK416" s="2487"/>
      <c r="AFL416" s="2487"/>
      <c r="AFM416" s="2487"/>
      <c r="AFN416" s="2487"/>
      <c r="AFO416" s="2487"/>
      <c r="AFP416" s="2487"/>
      <c r="AFQ416" s="2487"/>
      <c r="AFR416" s="2487"/>
      <c r="AFS416" s="2487"/>
      <c r="AFT416" s="2487"/>
      <c r="AFU416" s="2487"/>
      <c r="AFV416" s="2487"/>
      <c r="AFW416" s="2487"/>
      <c r="AFX416" s="2487"/>
      <c r="AFY416" s="2487"/>
      <c r="AFZ416" s="2487"/>
      <c r="AGA416" s="2487"/>
      <c r="AGB416" s="2487"/>
      <c r="AGC416" s="2487"/>
      <c r="AGD416" s="2487"/>
      <c r="AGE416" s="2487"/>
      <c r="AGF416" s="2487"/>
      <c r="AGG416" s="2487"/>
      <c r="AGH416" s="2487"/>
      <c r="AGI416" s="2487"/>
      <c r="AGJ416" s="2487"/>
      <c r="AGK416" s="2487"/>
      <c r="AGL416" s="2487"/>
      <c r="AGM416" s="2487"/>
      <c r="AGN416" s="2487"/>
      <c r="AGO416" s="2487"/>
      <c r="AGP416" s="2487"/>
      <c r="AGQ416" s="2487"/>
      <c r="AGR416" s="2487"/>
      <c r="AGS416" s="2487"/>
      <c r="AGT416" s="2487"/>
      <c r="AGU416" s="2487"/>
      <c r="AGV416" s="2487"/>
      <c r="AGW416" s="2487"/>
      <c r="AGX416" s="2487"/>
      <c r="AGY416" s="2487"/>
      <c r="AGZ416" s="2487"/>
      <c r="AHA416" s="2487"/>
      <c r="AHB416" s="2487"/>
      <c r="AHC416" s="2487"/>
      <c r="AHD416" s="2487"/>
      <c r="AHE416" s="2487"/>
      <c r="AHF416" s="2487"/>
      <c r="AHG416" s="2487"/>
      <c r="AHH416" s="2487"/>
      <c r="AHI416" s="2487"/>
      <c r="AHJ416" s="2487"/>
      <c r="AHK416" s="2487"/>
      <c r="AHL416" s="2487"/>
      <c r="AHM416" s="2487"/>
      <c r="AHN416" s="2487"/>
      <c r="AHO416" s="2487"/>
      <c r="AHP416" s="2487"/>
      <c r="AHQ416" s="2487"/>
      <c r="AHR416" s="2487"/>
      <c r="AHS416" s="2487"/>
      <c r="AHT416" s="2487"/>
      <c r="AHU416" s="2487"/>
      <c r="AHV416" s="2487"/>
      <c r="AHW416" s="2487"/>
      <c r="AHX416" s="2487"/>
      <c r="AHY416" s="2487"/>
      <c r="AHZ416" s="2487"/>
      <c r="AIA416" s="2487"/>
      <c r="AIB416" s="2487"/>
      <c r="AIC416" s="2487"/>
      <c r="AID416" s="2487"/>
      <c r="AIE416" s="2487"/>
      <c r="AIF416" s="2487"/>
      <c r="AIG416" s="2487"/>
      <c r="AIH416" s="2487"/>
      <c r="AII416" s="2487"/>
      <c r="AIJ416" s="2487"/>
      <c r="AIK416" s="2487"/>
      <c r="AIL416" s="2487"/>
      <c r="AIM416" s="2487"/>
      <c r="AIN416" s="2487"/>
      <c r="AIO416" s="2487"/>
      <c r="AIP416" s="2487"/>
      <c r="AIQ416" s="2487"/>
      <c r="AIR416" s="2487"/>
      <c r="AIS416" s="2487"/>
      <c r="AIT416" s="2487"/>
      <c r="AIU416" s="2487"/>
      <c r="AIV416" s="2487"/>
      <c r="AIW416" s="2487"/>
      <c r="AIX416" s="2487"/>
      <c r="AIY416" s="2487"/>
      <c r="AIZ416" s="2487"/>
      <c r="AJA416" s="2487"/>
      <c r="AJB416" s="2487"/>
      <c r="AJC416" s="2487"/>
      <c r="AJD416" s="2487"/>
      <c r="AJE416" s="2487"/>
      <c r="AJF416" s="2487"/>
      <c r="AJG416" s="2487"/>
      <c r="AJH416" s="2487"/>
      <c r="AJI416" s="2487"/>
      <c r="AJJ416" s="2487"/>
      <c r="AJK416" s="2487"/>
      <c r="AJL416" s="2487"/>
      <c r="AJM416" s="2487"/>
      <c r="AJN416" s="2487"/>
      <c r="AJO416" s="2487"/>
      <c r="AJP416" s="2487"/>
      <c r="AJQ416" s="2487"/>
      <c r="AJR416" s="2487"/>
      <c r="AJS416" s="2487"/>
      <c r="AJT416" s="2487"/>
      <c r="AJU416" s="2487"/>
      <c r="AJV416" s="2487"/>
      <c r="AJW416" s="2487"/>
      <c r="AJX416" s="2487"/>
      <c r="AJY416" s="2487"/>
      <c r="AJZ416" s="2487"/>
      <c r="AKA416" s="2487"/>
      <c r="AKB416" s="2487"/>
      <c r="AKC416" s="2487"/>
      <c r="AKD416" s="2487"/>
      <c r="AKE416" s="2487"/>
      <c r="AKF416" s="2487"/>
      <c r="AKG416" s="2487"/>
      <c r="AKH416" s="2487"/>
      <c r="AKI416" s="2487"/>
      <c r="AKJ416" s="2487"/>
      <c r="AKK416" s="2487"/>
      <c r="AKL416" s="2487"/>
      <c r="AKM416" s="2487"/>
      <c r="AKN416" s="2487"/>
      <c r="AKO416" s="2487"/>
      <c r="AKP416" s="2487"/>
      <c r="AKQ416" s="2487"/>
      <c r="AKR416" s="2487"/>
      <c r="AKS416" s="2487"/>
      <c r="AKT416" s="2487"/>
      <c r="AKU416" s="2487"/>
      <c r="AKV416" s="2487"/>
      <c r="AKW416" s="2487"/>
      <c r="AKX416" s="2487"/>
      <c r="AKY416" s="2487"/>
      <c r="AKZ416" s="2487"/>
      <c r="ALA416" s="2487"/>
      <c r="ALB416" s="2487"/>
      <c r="ALC416" s="2487"/>
      <c r="ALD416" s="2487"/>
      <c r="ALE416" s="2487"/>
      <c r="ALF416" s="2487"/>
      <c r="ALG416" s="2487"/>
      <c r="ALH416" s="2487"/>
      <c r="ALI416" s="2487"/>
      <c r="ALJ416" s="2487"/>
      <c r="ALK416" s="2487"/>
      <c r="ALL416" s="2487"/>
      <c r="ALM416" s="2487"/>
      <c r="ALN416" s="2487"/>
      <c r="ALO416" s="2487"/>
      <c r="ALP416" s="2487"/>
      <c r="ALQ416" s="2487"/>
      <c r="ALR416" s="2487"/>
      <c r="ALS416" s="2487"/>
      <c r="ALT416" s="2487"/>
      <c r="ALU416" s="2487"/>
      <c r="ALV416" s="2487"/>
      <c r="ALW416" s="2487"/>
      <c r="ALX416" s="2487"/>
      <c r="ALY416" s="2487"/>
      <c r="ALZ416" s="2487"/>
      <c r="AMA416" s="2487"/>
      <c r="AMB416" s="2487"/>
      <c r="AMC416" s="2487"/>
      <c r="AMD416" s="2487"/>
      <c r="AME416" s="2487"/>
      <c r="AMF416" s="2487"/>
      <c r="AMG416" s="2487"/>
      <c r="AMH416" s="2487"/>
      <c r="AMI416" s="2487"/>
      <c r="AMJ416" s="2487"/>
      <c r="AMK416" s="2487"/>
      <c r="AML416" s="2487"/>
      <c r="AMM416" s="2487"/>
      <c r="AMN416" s="2487"/>
      <c r="AMO416" s="2487"/>
      <c r="AMP416" s="2487"/>
      <c r="AMQ416" s="2487"/>
      <c r="AMR416" s="2487"/>
      <c r="AMS416" s="2487"/>
      <c r="AMT416" s="2487"/>
      <c r="AMU416" s="2487"/>
      <c r="AMV416" s="2487"/>
      <c r="AMW416" s="2487"/>
      <c r="AMX416" s="2487"/>
      <c r="AMY416" s="2487"/>
      <c r="AMZ416" s="2487"/>
      <c r="ANA416" s="2487"/>
      <c r="ANB416" s="2487"/>
      <c r="ANC416" s="2487"/>
      <c r="AND416" s="2487"/>
      <c r="ANE416" s="2487"/>
      <c r="ANF416" s="2487"/>
      <c r="ANG416" s="2487"/>
      <c r="ANH416" s="2487"/>
      <c r="ANI416" s="2487"/>
      <c r="ANJ416" s="2487"/>
      <c r="ANK416" s="2487"/>
      <c r="ANL416" s="2487"/>
      <c r="ANM416" s="2487"/>
      <c r="ANN416" s="2487"/>
      <c r="ANO416" s="2487"/>
      <c r="ANP416" s="2487"/>
      <c r="ANQ416" s="2487"/>
      <c r="ANR416" s="2487"/>
      <c r="ANS416" s="2487"/>
      <c r="ANT416" s="2487"/>
      <c r="ANU416" s="2487"/>
      <c r="ANV416" s="2487"/>
      <c r="ANW416" s="2487"/>
      <c r="ANX416" s="2487"/>
      <c r="ANY416" s="2487"/>
      <c r="ANZ416" s="2487"/>
      <c r="AOA416" s="2487"/>
      <c r="AOB416" s="2487"/>
      <c r="AOC416" s="2487"/>
      <c r="AOD416" s="2487"/>
      <c r="AOE416" s="2487"/>
      <c r="AOF416" s="2487"/>
      <c r="AOG416" s="2487"/>
      <c r="AOH416" s="2487"/>
      <c r="AOI416" s="2487"/>
      <c r="AOJ416" s="2487"/>
      <c r="AOK416" s="2487"/>
      <c r="AOL416" s="2487"/>
      <c r="AOM416" s="2487"/>
      <c r="AON416" s="2487"/>
      <c r="AOO416" s="2487"/>
      <c r="AOP416" s="2487"/>
      <c r="AOQ416" s="2487"/>
      <c r="AOR416" s="2487"/>
      <c r="AOS416" s="2487"/>
      <c r="AOT416" s="2487"/>
      <c r="AOU416" s="2487"/>
      <c r="AOV416" s="2487"/>
      <c r="AOW416" s="2487"/>
      <c r="AOX416" s="2487"/>
      <c r="AOY416" s="2487"/>
      <c r="AOZ416" s="2487"/>
      <c r="APA416" s="2487"/>
      <c r="APB416" s="2487"/>
      <c r="APC416" s="2487"/>
      <c r="APD416" s="2487"/>
      <c r="APE416" s="2487"/>
      <c r="APF416" s="2487"/>
      <c r="APG416" s="2487"/>
      <c r="APH416" s="2487"/>
      <c r="API416" s="2487"/>
      <c r="APJ416" s="2487"/>
      <c r="APK416" s="2487"/>
      <c r="APL416" s="2487"/>
      <c r="APM416" s="2487"/>
      <c r="APN416" s="2487"/>
      <c r="APO416" s="2487"/>
      <c r="APP416" s="2487"/>
      <c r="APQ416" s="2487"/>
      <c r="APR416" s="2487"/>
      <c r="APS416" s="2487"/>
      <c r="APT416" s="2487"/>
      <c r="APU416" s="2487"/>
      <c r="APV416" s="2487"/>
      <c r="APW416" s="2487"/>
      <c r="APX416" s="2487"/>
      <c r="APY416" s="2487"/>
      <c r="APZ416" s="2487"/>
      <c r="AQA416" s="2487"/>
      <c r="AQB416" s="2487"/>
      <c r="AQC416" s="2487"/>
      <c r="AQD416" s="2487"/>
      <c r="AQE416" s="2487"/>
      <c r="AQF416" s="2487"/>
      <c r="AQG416" s="2487"/>
      <c r="AQH416" s="2487"/>
      <c r="AQI416" s="2487"/>
      <c r="AQJ416" s="2487"/>
      <c r="AQK416" s="2487"/>
      <c r="AQL416" s="2487"/>
      <c r="AQM416" s="2487"/>
      <c r="AQN416" s="2487"/>
      <c r="AQO416" s="2487"/>
      <c r="AQP416" s="2487"/>
      <c r="AQQ416" s="2487"/>
      <c r="AQR416" s="2487"/>
      <c r="AQS416" s="2487"/>
      <c r="AQT416" s="2487"/>
      <c r="AQU416" s="2487"/>
      <c r="AQV416" s="2487"/>
      <c r="AQW416" s="2487"/>
      <c r="AQX416" s="2487"/>
      <c r="AQY416" s="2487"/>
      <c r="AQZ416" s="2487"/>
      <c r="ARA416" s="2487"/>
      <c r="ARB416" s="2487"/>
      <c r="ARC416" s="2487"/>
      <c r="ARD416" s="2487"/>
      <c r="ARE416" s="2487"/>
      <c r="ARF416" s="2487"/>
      <c r="ARG416" s="2487"/>
      <c r="ARH416" s="2487"/>
      <c r="ARI416" s="2487"/>
      <c r="ARJ416" s="2487"/>
      <c r="ARK416" s="2487"/>
      <c r="ARL416" s="2487"/>
      <c r="ARM416" s="2487"/>
      <c r="ARN416" s="2487"/>
      <c r="ARO416" s="2487"/>
      <c r="ARP416" s="2487"/>
      <c r="ARQ416" s="2487"/>
      <c r="ARR416" s="2487"/>
      <c r="ARS416" s="2487"/>
      <c r="ART416" s="2487"/>
      <c r="ARU416" s="2487"/>
      <c r="ARV416" s="2487"/>
      <c r="ARW416" s="2487"/>
      <c r="ARX416" s="2487"/>
      <c r="ARY416" s="2487"/>
      <c r="ARZ416" s="2487"/>
      <c r="ASA416" s="2487"/>
      <c r="ASB416" s="2487"/>
      <c r="ASC416" s="2487"/>
      <c r="ASD416" s="2487"/>
      <c r="ASE416" s="2487"/>
      <c r="ASF416" s="2487"/>
      <c r="ASG416" s="2487"/>
      <c r="ASH416" s="2487"/>
      <c r="ASI416" s="2487"/>
      <c r="ASJ416" s="2487"/>
      <c r="ASK416" s="2487"/>
      <c r="ASL416" s="2487"/>
      <c r="ASM416" s="2487"/>
      <c r="ASN416" s="2487"/>
      <c r="ASO416" s="2487"/>
      <c r="ASP416" s="2487"/>
      <c r="ASQ416" s="2487"/>
      <c r="ASR416" s="2487"/>
      <c r="ASS416" s="2487"/>
      <c r="AST416" s="2487"/>
      <c r="ASU416" s="2487"/>
      <c r="ASV416" s="2487"/>
      <c r="ASW416" s="2487"/>
      <c r="ASX416" s="2487"/>
      <c r="ASY416" s="2487"/>
      <c r="ASZ416" s="2487"/>
      <c r="ATA416" s="2487"/>
      <c r="ATB416" s="2487"/>
      <c r="ATC416" s="2487"/>
      <c r="ATD416" s="2487"/>
      <c r="ATE416" s="2487"/>
      <c r="ATF416" s="2487"/>
      <c r="ATG416" s="2487"/>
      <c r="ATH416" s="2487"/>
      <c r="ATI416" s="2487"/>
      <c r="ATJ416" s="2487"/>
      <c r="ATK416" s="2487"/>
      <c r="ATL416" s="2487"/>
      <c r="ATM416" s="2487"/>
      <c r="ATN416" s="2487"/>
      <c r="ATO416" s="2487"/>
      <c r="ATP416" s="2487"/>
      <c r="ATQ416" s="2487"/>
      <c r="ATR416" s="2487"/>
      <c r="ATS416" s="2487"/>
      <c r="ATT416" s="2487"/>
      <c r="ATU416" s="2487"/>
      <c r="ATV416" s="2487"/>
      <c r="ATW416" s="2487"/>
      <c r="ATX416" s="2487"/>
      <c r="ATY416" s="2487"/>
      <c r="ATZ416" s="2487"/>
      <c r="AUA416" s="2487"/>
      <c r="AUB416" s="2487"/>
      <c r="AUC416" s="2487"/>
      <c r="AUD416" s="2487"/>
      <c r="AUE416" s="2487"/>
      <c r="AUF416" s="2487"/>
      <c r="AUG416" s="2487"/>
      <c r="AUH416" s="2487"/>
      <c r="AUI416" s="2487"/>
      <c r="AUJ416" s="2487"/>
      <c r="AUK416" s="2487"/>
      <c r="AUL416" s="2487"/>
      <c r="AUM416" s="2487"/>
      <c r="AUN416" s="2487"/>
      <c r="AUO416" s="2487"/>
      <c r="AUP416" s="2487"/>
      <c r="AUQ416" s="2487"/>
      <c r="AUR416" s="2487"/>
      <c r="AUS416" s="2487"/>
      <c r="AUT416" s="2487"/>
      <c r="AUU416" s="2487"/>
      <c r="AUV416" s="2487"/>
      <c r="AUW416" s="2487"/>
      <c r="AUX416" s="2487"/>
      <c r="AUY416" s="2487"/>
      <c r="AUZ416" s="2487"/>
      <c r="AVA416" s="2487"/>
      <c r="AVB416" s="2487"/>
      <c r="AVC416" s="2487"/>
      <c r="AVD416" s="2487"/>
      <c r="AVE416" s="2487"/>
      <c r="AVF416" s="2487"/>
      <c r="AVG416" s="2487"/>
      <c r="AVH416" s="2487"/>
      <c r="AVI416" s="2487"/>
      <c r="AVJ416" s="2487"/>
      <c r="AVK416" s="2487"/>
      <c r="AVL416" s="2487"/>
      <c r="AVM416" s="2487"/>
      <c r="AVN416" s="2487"/>
      <c r="AVO416" s="2487"/>
      <c r="AVP416" s="2487"/>
      <c r="AVQ416" s="2487"/>
      <c r="AVR416" s="2487"/>
      <c r="AVS416" s="2487"/>
      <c r="AVT416" s="2487"/>
      <c r="AVU416" s="2487"/>
      <c r="AVV416" s="2487"/>
      <c r="AVW416" s="2487"/>
      <c r="AVX416" s="2487"/>
      <c r="AVY416" s="2487"/>
      <c r="AVZ416" s="2487"/>
      <c r="AWA416" s="2487"/>
      <c r="AWB416" s="2487"/>
      <c r="AWC416" s="2487"/>
      <c r="AWD416" s="2487"/>
      <c r="AWE416" s="2487"/>
      <c r="AWF416" s="2487"/>
      <c r="AWG416" s="2487"/>
      <c r="AWH416" s="2487"/>
      <c r="AWI416" s="2487"/>
      <c r="AWJ416" s="2487"/>
      <c r="AWK416" s="2487"/>
      <c r="AWL416" s="2487"/>
      <c r="AWM416" s="2487"/>
      <c r="AWN416" s="2487"/>
      <c r="AWO416" s="2487"/>
      <c r="AWP416" s="2487"/>
      <c r="AWQ416" s="2487"/>
      <c r="AWR416" s="2487"/>
      <c r="AWS416" s="2487"/>
      <c r="AWT416" s="2487"/>
      <c r="AWU416" s="2487"/>
      <c r="AWV416" s="2487"/>
      <c r="AWW416" s="2487"/>
      <c r="AWX416" s="2487"/>
      <c r="AWY416" s="2487"/>
      <c r="AWZ416" s="2487"/>
      <c r="AXA416" s="2487"/>
      <c r="AXB416" s="2487"/>
      <c r="AXC416" s="2487"/>
      <c r="AXD416" s="2487"/>
      <c r="AXE416" s="2487"/>
      <c r="AXF416" s="2487"/>
      <c r="AXG416" s="2487"/>
      <c r="AXH416" s="2487"/>
      <c r="AXI416" s="2487"/>
      <c r="AXJ416" s="2487"/>
      <c r="AXK416" s="2487"/>
      <c r="AXL416" s="2487"/>
      <c r="AXM416" s="2487"/>
      <c r="AXN416" s="2487"/>
      <c r="AXO416" s="2487"/>
      <c r="AXP416" s="2487"/>
      <c r="AXQ416" s="2487"/>
      <c r="AXR416" s="2487"/>
      <c r="AXS416" s="2487"/>
      <c r="AXT416" s="2487"/>
      <c r="AXU416" s="2487"/>
      <c r="AXV416" s="2487"/>
      <c r="AXW416" s="2487"/>
      <c r="AXX416" s="2487"/>
      <c r="AXY416" s="2487"/>
      <c r="AXZ416" s="2487"/>
      <c r="AYA416" s="2487"/>
      <c r="AYB416" s="2487"/>
      <c r="AYC416" s="2487"/>
      <c r="AYD416" s="2487"/>
      <c r="AYE416" s="2487"/>
      <c r="AYF416" s="2487"/>
      <c r="AYG416" s="2487"/>
      <c r="AYH416" s="2487"/>
      <c r="AYI416" s="2487"/>
      <c r="AYJ416" s="2487"/>
      <c r="AYK416" s="2487"/>
      <c r="AYL416" s="2487"/>
      <c r="AYM416" s="2487"/>
      <c r="AYN416" s="2487"/>
      <c r="AYO416" s="2487"/>
      <c r="AYP416" s="2487"/>
      <c r="AYQ416" s="2487"/>
      <c r="AYR416" s="2487"/>
      <c r="AYS416" s="2487"/>
      <c r="AYT416" s="2487"/>
      <c r="AYU416" s="2487"/>
      <c r="AYV416" s="2487"/>
      <c r="AYW416" s="2487"/>
      <c r="AYX416" s="2487"/>
      <c r="AYY416" s="2487"/>
      <c r="AYZ416" s="2487"/>
      <c r="AZA416" s="2487"/>
      <c r="AZB416" s="2487"/>
      <c r="AZC416" s="2487"/>
      <c r="AZD416" s="2487"/>
      <c r="AZE416" s="2487"/>
      <c r="AZF416" s="2487"/>
      <c r="AZG416" s="2487"/>
      <c r="AZH416" s="2487"/>
      <c r="AZI416" s="2487"/>
      <c r="AZJ416" s="2487"/>
      <c r="AZK416" s="2487"/>
      <c r="AZL416" s="2487"/>
      <c r="AZM416" s="2487"/>
      <c r="AZN416" s="2487"/>
      <c r="AZO416" s="2487"/>
      <c r="AZP416" s="2487"/>
      <c r="AZQ416" s="2487"/>
      <c r="AZR416" s="2487"/>
      <c r="AZS416" s="2487"/>
      <c r="AZT416" s="2487"/>
      <c r="AZU416" s="2487"/>
      <c r="AZV416" s="2487"/>
      <c r="AZW416" s="2487"/>
      <c r="AZX416" s="2487"/>
      <c r="AZY416" s="2487"/>
      <c r="AZZ416" s="2487"/>
      <c r="BAA416" s="2487"/>
      <c r="BAB416" s="2487"/>
      <c r="BAC416" s="2487"/>
      <c r="BAD416" s="2487"/>
      <c r="BAE416" s="2487"/>
      <c r="BAF416" s="2487"/>
      <c r="BAG416" s="2487"/>
      <c r="BAH416" s="2487"/>
      <c r="BAI416" s="2487"/>
      <c r="BAJ416" s="2487"/>
      <c r="BAK416" s="2487"/>
      <c r="BAL416" s="2487"/>
      <c r="BAM416" s="2487"/>
      <c r="BAN416" s="2487"/>
      <c r="BAO416" s="2487"/>
      <c r="BAP416" s="2487"/>
      <c r="BAQ416" s="2487"/>
      <c r="BAR416" s="2487"/>
      <c r="BAS416" s="2487"/>
      <c r="BAT416" s="2487"/>
      <c r="BAU416" s="2487"/>
      <c r="BAV416" s="2487"/>
      <c r="BAW416" s="2487"/>
      <c r="BAX416" s="2487"/>
      <c r="BAY416" s="2487"/>
      <c r="BAZ416" s="2487"/>
      <c r="BBA416" s="2487"/>
      <c r="BBB416" s="2487"/>
      <c r="BBC416" s="2487"/>
      <c r="BBD416" s="2487"/>
      <c r="BBE416" s="2487"/>
      <c r="BBF416" s="2487"/>
      <c r="BBG416" s="2487"/>
      <c r="BBH416" s="2487"/>
      <c r="BBI416" s="2487"/>
      <c r="BBJ416" s="2487"/>
      <c r="BBK416" s="2487"/>
      <c r="BBL416" s="2487"/>
      <c r="BBM416" s="2487"/>
      <c r="BBN416" s="2487"/>
      <c r="BBO416" s="2487"/>
      <c r="BBP416" s="2487"/>
      <c r="BBQ416" s="2487"/>
      <c r="BBR416" s="2487"/>
      <c r="BBS416" s="2487"/>
      <c r="BBT416" s="2487"/>
      <c r="BBU416" s="2487"/>
      <c r="BBV416" s="2487"/>
      <c r="BBW416" s="2487"/>
      <c r="BBX416" s="2487"/>
      <c r="BBY416" s="2487"/>
      <c r="BBZ416" s="2487"/>
      <c r="BCA416" s="2487"/>
      <c r="BCB416" s="2487"/>
      <c r="BCC416" s="2487"/>
      <c r="BCD416" s="2487"/>
      <c r="BCE416" s="2487"/>
      <c r="BCF416" s="2487"/>
      <c r="BCG416" s="2487"/>
      <c r="BCH416" s="2487"/>
      <c r="BCI416" s="2487"/>
      <c r="BCJ416" s="2487"/>
      <c r="BCK416" s="2487"/>
      <c r="BCL416" s="2487"/>
      <c r="BCM416" s="2487"/>
      <c r="BCN416" s="2487"/>
      <c r="BCO416" s="2487"/>
      <c r="BCP416" s="2487"/>
      <c r="BCQ416" s="2487"/>
      <c r="BCR416" s="2487"/>
      <c r="BCS416" s="2487"/>
      <c r="BCT416" s="2487"/>
      <c r="BCU416" s="2487"/>
      <c r="BCV416" s="2487"/>
      <c r="BCW416" s="2487"/>
      <c r="BCX416" s="2487"/>
      <c r="BCY416" s="2487"/>
      <c r="BCZ416" s="2487"/>
      <c r="BDA416" s="2487"/>
      <c r="BDB416" s="2487"/>
      <c r="BDC416" s="2487"/>
      <c r="BDD416" s="2487"/>
      <c r="BDE416" s="2487"/>
      <c r="BDF416" s="2487"/>
      <c r="BDG416" s="2487"/>
      <c r="BDH416" s="2487"/>
      <c r="BDI416" s="2487"/>
      <c r="BDJ416" s="2487"/>
      <c r="BDK416" s="2487"/>
      <c r="BDL416" s="2487"/>
      <c r="BDM416" s="2487"/>
      <c r="BDN416" s="2487"/>
      <c r="BDO416" s="2487"/>
      <c r="BDP416" s="2487"/>
      <c r="BDQ416" s="2487"/>
      <c r="BDR416" s="2487"/>
      <c r="BDS416" s="2487"/>
      <c r="BDT416" s="2487"/>
      <c r="BDU416" s="2487"/>
      <c r="BDV416" s="2487"/>
      <c r="BDW416" s="2487"/>
      <c r="BDX416" s="2487"/>
      <c r="BDY416" s="2487"/>
      <c r="BDZ416" s="2487"/>
      <c r="BEA416" s="2487"/>
      <c r="BEB416" s="2487"/>
      <c r="BEC416" s="2487"/>
      <c r="BED416" s="2487"/>
      <c r="BEE416" s="2487"/>
      <c r="BEF416" s="2487"/>
      <c r="BEG416" s="2487"/>
      <c r="BEH416" s="2487"/>
      <c r="BEI416" s="2487"/>
      <c r="BEJ416" s="2487"/>
      <c r="BEK416" s="2487"/>
      <c r="BEL416" s="2487"/>
      <c r="BEM416" s="2487"/>
      <c r="BEN416" s="2487"/>
      <c r="BEO416" s="2487"/>
      <c r="BEP416" s="2487"/>
      <c r="BEQ416" s="2487"/>
      <c r="BER416" s="2487"/>
      <c r="BES416" s="2487"/>
      <c r="BET416" s="2487"/>
      <c r="BEU416" s="2487"/>
      <c r="BEV416" s="2487"/>
      <c r="BEW416" s="2487"/>
      <c r="BEX416" s="2487"/>
      <c r="BEY416" s="2487"/>
      <c r="BEZ416" s="2487"/>
      <c r="BFA416" s="2487"/>
      <c r="BFB416" s="2487"/>
      <c r="BFC416" s="2487"/>
      <c r="BFD416" s="2487"/>
      <c r="BFE416" s="2487"/>
      <c r="BFF416" s="2487"/>
      <c r="BFG416" s="2487"/>
      <c r="BFH416" s="2487"/>
      <c r="BFI416" s="2487"/>
      <c r="BFJ416" s="2487"/>
      <c r="BFK416" s="2487"/>
      <c r="BFL416" s="2487"/>
      <c r="BFM416" s="2487"/>
      <c r="BFN416" s="2487"/>
      <c r="BFO416" s="2487"/>
      <c r="BFP416" s="2487"/>
      <c r="BFQ416" s="2487"/>
      <c r="BFR416" s="2487"/>
      <c r="BFS416" s="2487"/>
      <c r="BFT416" s="2487"/>
      <c r="BFU416" s="2487"/>
      <c r="BFV416" s="2487"/>
      <c r="BFW416" s="2487"/>
      <c r="BFX416" s="2487"/>
      <c r="BFY416" s="2487"/>
      <c r="BFZ416" s="2487"/>
      <c r="BGA416" s="2487"/>
      <c r="BGB416" s="2487"/>
      <c r="BGC416" s="2487"/>
      <c r="BGD416" s="2487"/>
      <c r="BGE416" s="2487"/>
      <c r="BGF416" s="2487"/>
      <c r="BGG416" s="2487"/>
      <c r="BGH416" s="2487"/>
      <c r="BGI416" s="2487"/>
      <c r="BGJ416" s="2487"/>
      <c r="BGK416" s="2487"/>
      <c r="BGL416" s="2487"/>
      <c r="BGM416" s="2487"/>
      <c r="BGN416" s="2487"/>
      <c r="BGO416" s="2487"/>
      <c r="BGP416" s="2487"/>
      <c r="BGQ416" s="2487"/>
      <c r="BGR416" s="2487"/>
      <c r="BGS416" s="2487"/>
      <c r="BGT416" s="2487"/>
      <c r="BGU416" s="2487"/>
      <c r="BGV416" s="2487"/>
      <c r="BGW416" s="2487"/>
      <c r="BGX416" s="2487"/>
      <c r="BGY416" s="2487"/>
      <c r="BGZ416" s="2487"/>
      <c r="BHA416" s="2487"/>
      <c r="BHB416" s="2487"/>
      <c r="BHC416" s="2487"/>
      <c r="BHD416" s="2487"/>
      <c r="BHE416" s="2487"/>
      <c r="BHF416" s="2487"/>
      <c r="BHG416" s="2487"/>
      <c r="BHH416" s="2487"/>
      <c r="BHI416" s="2487"/>
      <c r="BHJ416" s="2487"/>
      <c r="BHK416" s="2487"/>
      <c r="BHL416" s="2487"/>
      <c r="BHM416" s="2487"/>
      <c r="BHN416" s="2487"/>
      <c r="BHO416" s="2487"/>
      <c r="BHP416" s="2487"/>
      <c r="BHQ416" s="2487"/>
      <c r="BHR416" s="2487"/>
      <c r="BHS416" s="2487"/>
      <c r="BHT416" s="2487"/>
      <c r="BHU416" s="2487"/>
      <c r="BHV416" s="2487"/>
      <c r="BHW416" s="2487"/>
      <c r="BHX416" s="2487"/>
      <c r="BHY416" s="2487"/>
      <c r="BHZ416" s="2487"/>
      <c r="BIA416" s="2487"/>
      <c r="BIB416" s="2487"/>
      <c r="BIC416" s="2487"/>
      <c r="BID416" s="2487"/>
      <c r="BIE416" s="2487"/>
      <c r="BIF416" s="2487"/>
      <c r="BIG416" s="2487"/>
      <c r="BIH416" s="2487"/>
      <c r="BII416" s="2487"/>
      <c r="BIJ416" s="2487"/>
      <c r="BIK416" s="2487"/>
      <c r="BIL416" s="2487"/>
      <c r="BIM416" s="2487"/>
      <c r="BIN416" s="2487"/>
      <c r="BIO416" s="2487"/>
      <c r="BIP416" s="2487"/>
      <c r="BIQ416" s="2487"/>
      <c r="BIR416" s="2487"/>
      <c r="BIS416" s="2487"/>
      <c r="BIT416" s="2487"/>
      <c r="BIU416" s="2487"/>
      <c r="BIV416" s="2487"/>
      <c r="BIW416" s="2487"/>
      <c r="BIX416" s="2487"/>
      <c r="BIY416" s="2487"/>
      <c r="BIZ416" s="2487"/>
      <c r="BJA416" s="2487"/>
      <c r="BJB416" s="2487"/>
      <c r="BJC416" s="2487"/>
      <c r="BJD416" s="2487"/>
      <c r="BJE416" s="2487"/>
      <c r="BJF416" s="2487"/>
      <c r="BJG416" s="2487"/>
      <c r="BJH416" s="2487"/>
      <c r="BJI416" s="2487"/>
      <c r="BJJ416" s="2487"/>
      <c r="BJK416" s="2487"/>
      <c r="BJL416" s="2487"/>
      <c r="BJM416" s="2487"/>
      <c r="BJN416" s="2487"/>
      <c r="BJO416" s="2487"/>
      <c r="BJP416" s="2487"/>
      <c r="BJQ416" s="2487"/>
      <c r="BJR416" s="2487"/>
      <c r="BJS416" s="2487"/>
      <c r="BJT416" s="2487"/>
      <c r="BJU416" s="2487"/>
      <c r="BJV416" s="2487"/>
      <c r="BJW416" s="2487"/>
      <c r="BJX416" s="2487"/>
      <c r="BJY416" s="2487"/>
      <c r="BJZ416" s="2487"/>
      <c r="BKA416" s="2487"/>
      <c r="BKB416" s="2487"/>
      <c r="BKC416" s="2487"/>
      <c r="BKD416" s="2487"/>
      <c r="BKE416" s="2487"/>
      <c r="BKF416" s="2487"/>
      <c r="BKG416" s="2487"/>
      <c r="BKH416" s="2487"/>
      <c r="BKI416" s="2487"/>
      <c r="BKJ416" s="2487"/>
      <c r="BKK416" s="2487"/>
      <c r="BKL416" s="2487"/>
      <c r="BKM416" s="2487"/>
      <c r="BKN416" s="2487"/>
      <c r="BKO416" s="2487"/>
      <c r="BKP416" s="2487"/>
      <c r="BKQ416" s="2487"/>
      <c r="BKR416" s="2487"/>
      <c r="BKS416" s="2487"/>
      <c r="BKT416" s="2487"/>
      <c r="BKU416" s="2487"/>
      <c r="BKV416" s="2487"/>
      <c r="BKW416" s="2487"/>
      <c r="BKX416" s="2487"/>
      <c r="BKY416" s="2487"/>
      <c r="BKZ416" s="2487"/>
      <c r="BLA416" s="2487"/>
      <c r="BLB416" s="2487"/>
      <c r="BLC416" s="2487"/>
      <c r="BLD416" s="2487"/>
      <c r="BLE416" s="2487"/>
      <c r="BLF416" s="2487"/>
      <c r="BLG416" s="2487"/>
      <c r="BLH416" s="2487"/>
      <c r="BLI416" s="2487"/>
      <c r="BLJ416" s="2487"/>
      <c r="BLK416" s="2487"/>
      <c r="BLL416" s="2487"/>
      <c r="BLM416" s="2487"/>
      <c r="BLN416" s="2487"/>
      <c r="BLO416" s="2487"/>
      <c r="BLP416" s="2487"/>
      <c r="BLQ416" s="2487"/>
      <c r="BLR416" s="2487"/>
      <c r="BLS416" s="2487"/>
      <c r="BLT416" s="2487"/>
      <c r="BLU416" s="2487"/>
      <c r="BLV416" s="2487"/>
      <c r="BLW416" s="2487"/>
      <c r="BLX416" s="2487"/>
      <c r="BLY416" s="2487"/>
      <c r="BLZ416" s="2487"/>
      <c r="BMA416" s="2487"/>
      <c r="BMB416" s="2487"/>
      <c r="BMC416" s="2487"/>
      <c r="BMD416" s="2487"/>
      <c r="BME416" s="2487"/>
      <c r="BMF416" s="2487"/>
      <c r="BMG416" s="2487"/>
      <c r="BMH416" s="2487"/>
      <c r="BMI416" s="2487"/>
      <c r="BMJ416" s="2487"/>
      <c r="BMK416" s="2487"/>
      <c r="BML416" s="2487"/>
      <c r="BMM416" s="2487"/>
      <c r="BMN416" s="2487"/>
      <c r="BMO416" s="2487"/>
      <c r="BMP416" s="2487"/>
      <c r="BMQ416" s="2487"/>
      <c r="BMR416" s="2487"/>
      <c r="BMS416" s="2487"/>
      <c r="BMT416" s="2487"/>
      <c r="BMU416" s="2487"/>
      <c r="BMV416" s="2487"/>
      <c r="BMW416" s="2487"/>
      <c r="BMX416" s="2487"/>
      <c r="BMY416" s="2487"/>
      <c r="BMZ416" s="2487"/>
      <c r="BNA416" s="2487"/>
      <c r="BNB416" s="2487"/>
      <c r="BNC416" s="2487"/>
      <c r="BND416" s="2487"/>
      <c r="BNE416" s="2487"/>
      <c r="BNF416" s="2487"/>
      <c r="BNG416" s="2487"/>
      <c r="BNH416" s="2487"/>
      <c r="BNI416" s="2487"/>
      <c r="BNJ416" s="2487"/>
      <c r="BNK416" s="2487"/>
      <c r="BNL416" s="2487"/>
      <c r="BNM416" s="2487"/>
      <c r="BNN416" s="2487"/>
      <c r="BNO416" s="2487"/>
      <c r="BNP416" s="2487"/>
      <c r="BNQ416" s="2487"/>
      <c r="BNR416" s="2487"/>
      <c r="BNS416" s="2487"/>
      <c r="BNT416" s="2487"/>
      <c r="BNU416" s="2487"/>
      <c r="BNV416" s="2487"/>
      <c r="BNW416" s="2487"/>
      <c r="BNX416" s="2487"/>
      <c r="BNY416" s="2487"/>
      <c r="BNZ416" s="2487"/>
      <c r="BOA416" s="2487"/>
      <c r="BOB416" s="2487"/>
      <c r="BOC416" s="2487"/>
      <c r="BOD416" s="2487"/>
      <c r="BOE416" s="2487"/>
      <c r="BOF416" s="2487"/>
      <c r="BOG416" s="2487"/>
      <c r="BOH416" s="2487"/>
      <c r="BOI416" s="2487"/>
      <c r="BOJ416" s="2487"/>
      <c r="BOK416" s="2487"/>
      <c r="BOL416" s="2487"/>
      <c r="BOM416" s="2487"/>
      <c r="BON416" s="2487"/>
      <c r="BOO416" s="2487"/>
      <c r="BOP416" s="2487"/>
      <c r="BOQ416" s="2487"/>
      <c r="BOR416" s="2487"/>
      <c r="BOS416" s="2487"/>
      <c r="BOT416" s="2487"/>
      <c r="BOU416" s="2487"/>
      <c r="BOV416" s="2487"/>
      <c r="BOW416" s="2487"/>
      <c r="BOX416" s="2487"/>
      <c r="BOY416" s="2487"/>
      <c r="BOZ416" s="2487"/>
      <c r="BPA416" s="2487"/>
      <c r="BPB416" s="2487"/>
      <c r="BPC416" s="2487"/>
      <c r="BPD416" s="2487"/>
      <c r="BPE416" s="2487"/>
      <c r="BPF416" s="2487"/>
      <c r="BPG416" s="2487"/>
      <c r="BPH416" s="2487"/>
      <c r="BPI416" s="2487"/>
      <c r="BPJ416" s="2487"/>
      <c r="BPK416" s="2487"/>
      <c r="BPL416" s="2487"/>
      <c r="BPM416" s="2487"/>
      <c r="BPN416" s="2487"/>
      <c r="BPO416" s="2487"/>
      <c r="BPP416" s="2487"/>
      <c r="BPQ416" s="2487"/>
      <c r="BPR416" s="2487"/>
      <c r="BPS416" s="2487"/>
      <c r="BPT416" s="2487"/>
      <c r="BPU416" s="2487"/>
      <c r="BPV416" s="2487"/>
      <c r="BPW416" s="2487"/>
      <c r="BPX416" s="2487"/>
      <c r="BPY416" s="2487"/>
      <c r="BPZ416" s="2487"/>
      <c r="BQA416" s="2487"/>
      <c r="BQB416" s="2487"/>
      <c r="BQC416" s="2487"/>
      <c r="BQD416" s="2487"/>
      <c r="BQE416" s="2487"/>
      <c r="BQF416" s="2487"/>
      <c r="BQG416" s="2487"/>
      <c r="BQH416" s="2487"/>
      <c r="BQI416" s="2487"/>
      <c r="BQJ416" s="2487"/>
      <c r="BQK416" s="2487"/>
      <c r="BQL416" s="2487"/>
      <c r="BQM416" s="2487"/>
      <c r="BQN416" s="2487"/>
      <c r="BQO416" s="2487"/>
      <c r="BQP416" s="2487"/>
      <c r="BQQ416" s="2487"/>
      <c r="BQR416" s="2487"/>
      <c r="BQS416" s="2487"/>
      <c r="BQT416" s="2487"/>
      <c r="BQU416" s="2487"/>
      <c r="BQV416" s="2487"/>
      <c r="BQW416" s="2487"/>
      <c r="BQX416" s="2487"/>
      <c r="BQY416" s="2487"/>
      <c r="BQZ416" s="2487"/>
      <c r="BRA416" s="2487"/>
      <c r="BRB416" s="2487"/>
      <c r="BRC416" s="2487"/>
      <c r="BRD416" s="2487"/>
      <c r="BRE416" s="2487"/>
      <c r="BRF416" s="2487"/>
      <c r="BRG416" s="2487"/>
      <c r="BRH416" s="2487"/>
      <c r="BRI416" s="2487"/>
      <c r="BRJ416" s="2487"/>
      <c r="BRK416" s="2487"/>
      <c r="BRL416" s="2487"/>
      <c r="BRM416" s="2487"/>
      <c r="BRN416" s="2487"/>
      <c r="BRO416" s="2487"/>
      <c r="BRP416" s="2487"/>
      <c r="BRQ416" s="2487"/>
      <c r="BRR416" s="2487"/>
      <c r="BRS416" s="2487"/>
      <c r="BRT416" s="2487"/>
      <c r="BRU416" s="2487"/>
      <c r="BRV416" s="2487"/>
      <c r="BRW416" s="2487"/>
      <c r="BRX416" s="2487"/>
      <c r="BRY416" s="2487"/>
      <c r="BRZ416" s="2487"/>
      <c r="BSA416" s="2487"/>
      <c r="BSB416" s="2487"/>
      <c r="BSC416" s="2487"/>
      <c r="BSD416" s="2487"/>
      <c r="BSE416" s="2487"/>
      <c r="BSF416" s="2487"/>
      <c r="BSG416" s="2487"/>
      <c r="BSH416" s="2487"/>
      <c r="BSI416" s="2487"/>
      <c r="BSJ416" s="2487"/>
      <c r="BSK416" s="2487"/>
      <c r="BSL416" s="2487"/>
      <c r="BSM416" s="2487"/>
      <c r="BSN416" s="2487"/>
      <c r="BSO416" s="2487"/>
      <c r="BSP416" s="2487"/>
      <c r="BSQ416" s="2487"/>
      <c r="BSR416" s="2487"/>
      <c r="BSS416" s="2487"/>
      <c r="BST416" s="2487"/>
      <c r="BSU416" s="2487"/>
      <c r="BSV416" s="2487"/>
      <c r="BSW416" s="2487"/>
      <c r="BSX416" s="2487"/>
      <c r="BSY416" s="2487"/>
      <c r="BSZ416" s="2487"/>
      <c r="BTA416" s="2487"/>
      <c r="BTB416" s="2487"/>
      <c r="BTC416" s="2487"/>
      <c r="BTD416" s="2487"/>
      <c r="BTE416" s="2487"/>
      <c r="BTF416" s="2487"/>
      <c r="BTG416" s="2487"/>
      <c r="BTH416" s="2487"/>
      <c r="BTI416" s="2487"/>
      <c r="BTJ416" s="2487"/>
      <c r="BTK416" s="2487"/>
      <c r="BTL416" s="2487"/>
      <c r="BTM416" s="2487"/>
      <c r="BTN416" s="2487"/>
      <c r="BTO416" s="2487"/>
      <c r="BTP416" s="2487"/>
      <c r="BTQ416" s="2487"/>
      <c r="BTR416" s="2487"/>
      <c r="BTS416" s="2487"/>
      <c r="BTT416" s="2487"/>
      <c r="BTU416" s="2487"/>
      <c r="BTV416" s="2487"/>
      <c r="BTW416" s="2487"/>
      <c r="BTX416" s="2487"/>
      <c r="BTY416" s="2487"/>
      <c r="BTZ416" s="2487"/>
      <c r="BUA416" s="2487"/>
      <c r="BUB416" s="2487"/>
      <c r="BUC416" s="2487"/>
      <c r="BUD416" s="2487"/>
      <c r="BUE416" s="2487"/>
      <c r="BUF416" s="2487"/>
      <c r="BUG416" s="2487"/>
      <c r="BUH416" s="2487"/>
      <c r="BUI416" s="2487"/>
      <c r="BUJ416" s="2487"/>
      <c r="BUK416" s="2487"/>
      <c r="BUL416" s="2487"/>
      <c r="BUM416" s="2487"/>
      <c r="BUN416" s="2487"/>
      <c r="BUO416" s="2487"/>
      <c r="BUP416" s="2487"/>
      <c r="BUQ416" s="2487"/>
      <c r="BUR416" s="2487"/>
      <c r="BUS416" s="2487"/>
      <c r="BUT416" s="2487"/>
      <c r="BUU416" s="2487"/>
      <c r="BUV416" s="2487"/>
      <c r="BUW416" s="2487"/>
      <c r="BUX416" s="2487"/>
      <c r="BUY416" s="2487"/>
      <c r="BUZ416" s="2487"/>
      <c r="BVA416" s="2487"/>
      <c r="BVB416" s="2487"/>
      <c r="BVC416" s="2487"/>
      <c r="BVD416" s="2487"/>
      <c r="BVE416" s="2487"/>
      <c r="BVF416" s="2487"/>
      <c r="BVG416" s="2487"/>
      <c r="BVH416" s="2487"/>
      <c r="BVI416" s="2487"/>
      <c r="BVJ416" s="2487"/>
      <c r="BVK416" s="2487"/>
      <c r="BVL416" s="2487"/>
      <c r="BVM416" s="2487"/>
      <c r="BVN416" s="2487"/>
      <c r="BVO416" s="2487"/>
      <c r="BVP416" s="2487"/>
      <c r="BVQ416" s="2487"/>
      <c r="BVR416" s="2487"/>
      <c r="BVS416" s="2487"/>
      <c r="BVT416" s="2487"/>
      <c r="BVU416" s="2487"/>
      <c r="BVV416" s="2487"/>
      <c r="BVW416" s="2487"/>
      <c r="BVX416" s="2487"/>
      <c r="BVY416" s="2487"/>
      <c r="BVZ416" s="2487"/>
      <c r="BWA416" s="2487"/>
      <c r="BWB416" s="2487"/>
      <c r="BWC416" s="2487"/>
      <c r="BWD416" s="2487"/>
      <c r="BWE416" s="2487"/>
      <c r="BWF416" s="2487"/>
      <c r="BWG416" s="2487"/>
      <c r="BWH416" s="2487"/>
      <c r="BWI416" s="2487"/>
      <c r="BWJ416" s="2487"/>
      <c r="BWK416" s="2487"/>
      <c r="BWL416" s="2487"/>
      <c r="BWM416" s="2487"/>
      <c r="BWN416" s="2487"/>
      <c r="BWO416" s="2487"/>
      <c r="BWP416" s="2487"/>
      <c r="BWQ416" s="2487"/>
      <c r="BWR416" s="2487"/>
      <c r="BWS416" s="2487"/>
      <c r="BWT416" s="2487"/>
      <c r="BWU416" s="2487"/>
      <c r="BWV416" s="2487"/>
      <c r="BWW416" s="2487"/>
      <c r="BWX416" s="2487"/>
      <c r="BWY416" s="2487"/>
      <c r="BWZ416" s="2487"/>
      <c r="BXA416" s="2487"/>
      <c r="BXB416" s="2487"/>
      <c r="BXC416" s="2487"/>
      <c r="BXD416" s="2487"/>
      <c r="BXE416" s="2487"/>
      <c r="BXF416" s="2487"/>
      <c r="BXG416" s="2487"/>
      <c r="BXH416" s="2487"/>
      <c r="BXI416" s="2487"/>
      <c r="BXJ416" s="2487"/>
      <c r="BXK416" s="2487"/>
      <c r="BXL416" s="2487"/>
      <c r="BXM416" s="2487"/>
      <c r="BXN416" s="2487"/>
      <c r="BXO416" s="2487"/>
      <c r="BXP416" s="2487"/>
      <c r="BXQ416" s="2487"/>
      <c r="BXR416" s="2487"/>
      <c r="BXS416" s="2487"/>
      <c r="BXT416" s="2487"/>
      <c r="BXU416" s="2487"/>
      <c r="BXV416" s="2487"/>
      <c r="BXW416" s="2487"/>
      <c r="BXX416" s="2487"/>
      <c r="BXY416" s="2487"/>
      <c r="BXZ416" s="2487"/>
      <c r="BYA416" s="2487"/>
      <c r="BYB416" s="2487"/>
      <c r="BYC416" s="2487"/>
      <c r="BYD416" s="2487"/>
      <c r="BYE416" s="2487"/>
      <c r="BYF416" s="2487"/>
      <c r="BYG416" s="2487"/>
      <c r="BYH416" s="2487"/>
      <c r="BYI416" s="2487"/>
      <c r="BYJ416" s="2487"/>
      <c r="BYK416" s="2487"/>
      <c r="BYL416" s="2487"/>
      <c r="BYM416" s="2487"/>
      <c r="BYN416" s="2487"/>
      <c r="BYO416" s="2487"/>
      <c r="BYP416" s="2487"/>
      <c r="BYQ416" s="2487"/>
      <c r="BYR416" s="2487"/>
      <c r="BYS416" s="2487"/>
      <c r="BYT416" s="2487"/>
      <c r="BYU416" s="2487"/>
      <c r="BYV416" s="2487"/>
      <c r="BYW416" s="2487"/>
      <c r="BYX416" s="2487"/>
      <c r="BYY416" s="2487"/>
      <c r="BYZ416" s="2487"/>
      <c r="BZA416" s="2487"/>
      <c r="BZB416" s="2487"/>
      <c r="BZC416" s="2487"/>
      <c r="BZD416" s="2487"/>
      <c r="BZE416" s="2487"/>
      <c r="BZF416" s="2487"/>
      <c r="BZG416" s="2487"/>
      <c r="BZH416" s="2487"/>
      <c r="BZI416" s="2487"/>
      <c r="BZJ416" s="2487"/>
      <c r="BZK416" s="2487"/>
      <c r="BZL416" s="2487"/>
      <c r="BZM416" s="2487"/>
      <c r="BZN416" s="2487"/>
      <c r="BZO416" s="2487"/>
      <c r="BZP416" s="2487"/>
      <c r="BZQ416" s="2487"/>
      <c r="BZR416" s="2487"/>
      <c r="BZS416" s="2487"/>
      <c r="BZT416" s="2487"/>
      <c r="BZU416" s="2487"/>
      <c r="BZV416" s="2487"/>
      <c r="BZW416" s="2487"/>
      <c r="BZX416" s="2487"/>
      <c r="BZY416" s="2487"/>
      <c r="BZZ416" s="2487"/>
      <c r="CAA416" s="2487"/>
      <c r="CAB416" s="2487"/>
      <c r="CAC416" s="2487"/>
      <c r="CAD416" s="2487"/>
      <c r="CAE416" s="2487"/>
      <c r="CAF416" s="2487"/>
      <c r="CAG416" s="2487"/>
      <c r="CAH416" s="2487"/>
      <c r="CAI416" s="2487"/>
      <c r="CAJ416" s="2487"/>
      <c r="CAK416" s="2487"/>
      <c r="CAL416" s="2487"/>
      <c r="CAM416" s="2487"/>
      <c r="CAN416" s="2487"/>
      <c r="CAO416" s="2487"/>
      <c r="CAP416" s="2487"/>
      <c r="CAQ416" s="2487"/>
      <c r="CAR416" s="2487"/>
      <c r="CAS416" s="2487"/>
      <c r="CAT416" s="2487"/>
      <c r="CAU416" s="2487"/>
      <c r="CAV416" s="2487"/>
      <c r="CAW416" s="2487"/>
      <c r="CAX416" s="2487"/>
      <c r="CAY416" s="2487"/>
      <c r="CAZ416" s="2487"/>
      <c r="CBA416" s="2487"/>
      <c r="CBB416" s="2487"/>
      <c r="CBC416" s="2487"/>
      <c r="CBD416" s="2487"/>
      <c r="CBE416" s="2487"/>
      <c r="CBF416" s="2487"/>
      <c r="CBG416" s="2487"/>
      <c r="CBH416" s="2487"/>
      <c r="CBI416" s="2487"/>
      <c r="CBJ416" s="2487"/>
      <c r="CBK416" s="2487"/>
      <c r="CBL416" s="2487"/>
      <c r="CBM416" s="2487"/>
      <c r="CBN416" s="2487"/>
      <c r="CBO416" s="2487"/>
      <c r="CBP416" s="2487"/>
      <c r="CBQ416" s="2487"/>
      <c r="CBR416" s="2487"/>
      <c r="CBS416" s="2487"/>
      <c r="CBT416" s="2487"/>
      <c r="CBU416" s="2487"/>
      <c r="CBV416" s="2487"/>
      <c r="CBW416" s="2487"/>
      <c r="CBX416" s="2487"/>
      <c r="CBY416" s="2487"/>
      <c r="CBZ416" s="2487"/>
      <c r="CCA416" s="2487"/>
      <c r="CCB416" s="2487"/>
      <c r="CCC416" s="2487"/>
      <c r="CCD416" s="2487"/>
      <c r="CCE416" s="2487"/>
      <c r="CCF416" s="2487"/>
      <c r="CCG416" s="2487"/>
      <c r="CCH416" s="2487"/>
      <c r="CCI416" s="2487"/>
      <c r="CCJ416" s="2487"/>
      <c r="CCK416" s="2487"/>
      <c r="CCL416" s="2487"/>
      <c r="CCM416" s="2487"/>
      <c r="CCN416" s="2487"/>
      <c r="CCO416" s="2487"/>
      <c r="CCP416" s="2487"/>
      <c r="CCQ416" s="2487"/>
      <c r="CCR416" s="2487"/>
      <c r="CCS416" s="2487"/>
      <c r="CCT416" s="2487"/>
      <c r="CCU416" s="2487"/>
      <c r="CCV416" s="2487"/>
      <c r="CCW416" s="2487"/>
      <c r="CCX416" s="2487"/>
      <c r="CCY416" s="2487"/>
      <c r="CCZ416" s="2487"/>
      <c r="CDA416" s="2487"/>
      <c r="CDB416" s="2487"/>
      <c r="CDC416" s="2487"/>
      <c r="CDD416" s="2487"/>
      <c r="CDE416" s="2487"/>
      <c r="CDF416" s="2487"/>
      <c r="CDG416" s="2487"/>
      <c r="CDH416" s="2487"/>
      <c r="CDI416" s="2487"/>
      <c r="CDJ416" s="2487"/>
      <c r="CDK416" s="2487"/>
      <c r="CDL416" s="2487"/>
      <c r="CDM416" s="2487"/>
      <c r="CDN416" s="2487"/>
      <c r="CDO416" s="2487"/>
      <c r="CDP416" s="2487"/>
      <c r="CDQ416" s="2487"/>
      <c r="CDR416" s="2487"/>
      <c r="CDS416" s="2487"/>
      <c r="CDT416" s="2487"/>
      <c r="CDU416" s="2487"/>
      <c r="CDV416" s="2487"/>
      <c r="CDW416" s="2487"/>
      <c r="CDX416" s="2487"/>
      <c r="CDY416" s="2487"/>
      <c r="CDZ416" s="2487"/>
      <c r="CEA416" s="2487"/>
      <c r="CEB416" s="2487"/>
      <c r="CEC416" s="2487"/>
      <c r="CED416" s="2487"/>
      <c r="CEE416" s="2487"/>
      <c r="CEF416" s="2487"/>
      <c r="CEG416" s="2487"/>
      <c r="CEH416" s="2487"/>
      <c r="CEI416" s="2487"/>
      <c r="CEJ416" s="2487"/>
      <c r="CEK416" s="2487"/>
      <c r="CEL416" s="2487"/>
      <c r="CEM416" s="2487"/>
      <c r="CEN416" s="2487"/>
      <c r="CEO416" s="2487"/>
      <c r="CEP416" s="2487"/>
      <c r="CEQ416" s="2487"/>
      <c r="CER416" s="2487"/>
      <c r="CES416" s="2487"/>
      <c r="CET416" s="2487"/>
      <c r="CEU416" s="2487"/>
      <c r="CEV416" s="2487"/>
      <c r="CEW416" s="2487"/>
      <c r="CEX416" s="2487"/>
      <c r="CEY416" s="2487"/>
      <c r="CEZ416" s="2487"/>
      <c r="CFA416" s="2487"/>
      <c r="CFB416" s="2487"/>
      <c r="CFC416" s="2487"/>
      <c r="CFD416" s="2487"/>
      <c r="CFE416" s="2487"/>
      <c r="CFF416" s="2487"/>
      <c r="CFG416" s="2487"/>
      <c r="CFH416" s="2487"/>
      <c r="CFI416" s="2487"/>
      <c r="CFJ416" s="2487"/>
      <c r="CFK416" s="2487"/>
      <c r="CFL416" s="2487"/>
      <c r="CFM416" s="2487"/>
      <c r="CFN416" s="2487"/>
      <c r="CFO416" s="2487"/>
      <c r="CFP416" s="2487"/>
      <c r="CFQ416" s="2487"/>
      <c r="CFR416" s="2487"/>
      <c r="CFS416" s="2487"/>
      <c r="CFT416" s="2487"/>
      <c r="CFU416" s="2487"/>
      <c r="CFV416" s="2487"/>
      <c r="CFW416" s="2487"/>
      <c r="CFX416" s="2487"/>
      <c r="CFY416" s="2487"/>
      <c r="CFZ416" s="2487"/>
      <c r="CGA416" s="2487"/>
      <c r="CGB416" s="2487"/>
      <c r="CGC416" s="2487"/>
      <c r="CGD416" s="2487"/>
      <c r="CGE416" s="2487"/>
      <c r="CGF416" s="2487"/>
      <c r="CGG416" s="2487"/>
      <c r="CGH416" s="2487"/>
      <c r="CGI416" s="2487"/>
      <c r="CGJ416" s="2487"/>
      <c r="CGK416" s="2487"/>
      <c r="CGL416" s="2487"/>
      <c r="CGM416" s="2487"/>
      <c r="CGN416" s="2487"/>
      <c r="CGO416" s="2487"/>
      <c r="CGP416" s="2487"/>
      <c r="CGQ416" s="2487"/>
      <c r="CGR416" s="2487"/>
      <c r="CGS416" s="2487"/>
      <c r="CGT416" s="2487"/>
      <c r="CGU416" s="2487"/>
      <c r="CGV416" s="2487"/>
      <c r="CGW416" s="2487"/>
      <c r="CGX416" s="2487"/>
      <c r="CGY416" s="2487"/>
      <c r="CGZ416" s="2487"/>
      <c r="CHA416" s="2487"/>
      <c r="CHB416" s="2487"/>
      <c r="CHC416" s="2487"/>
      <c r="CHD416" s="2487"/>
      <c r="CHE416" s="2487"/>
      <c r="CHF416" s="2487"/>
      <c r="CHG416" s="2487"/>
      <c r="CHH416" s="2487"/>
      <c r="CHI416" s="2487"/>
      <c r="CHJ416" s="2487"/>
      <c r="CHK416" s="2487"/>
      <c r="CHL416" s="2487"/>
      <c r="CHM416" s="2487"/>
      <c r="CHN416" s="2487"/>
      <c r="CHO416" s="2487"/>
      <c r="CHP416" s="2487"/>
      <c r="CHQ416" s="2487"/>
      <c r="CHR416" s="2487"/>
      <c r="CHS416" s="2487"/>
      <c r="CHT416" s="2487"/>
      <c r="CHU416" s="2487"/>
      <c r="CHV416" s="2487"/>
      <c r="CHW416" s="2487"/>
      <c r="CHX416" s="2487"/>
      <c r="CHY416" s="2487"/>
      <c r="CHZ416" s="2487"/>
      <c r="CIA416" s="2487"/>
      <c r="CIB416" s="2487"/>
      <c r="CIC416" s="2487"/>
      <c r="CID416" s="2487"/>
      <c r="CIE416" s="2487"/>
      <c r="CIF416" s="2487"/>
      <c r="CIG416" s="2487"/>
      <c r="CIH416" s="2487"/>
      <c r="CII416" s="2487"/>
      <c r="CIJ416" s="2487"/>
      <c r="CIK416" s="2487"/>
      <c r="CIL416" s="2487"/>
      <c r="CIM416" s="2487"/>
      <c r="CIN416" s="2487"/>
      <c r="CIO416" s="2487"/>
      <c r="CIP416" s="2487"/>
      <c r="CIQ416" s="2487"/>
      <c r="CIR416" s="2487"/>
      <c r="CIS416" s="2487"/>
      <c r="CIT416" s="2487"/>
      <c r="CIU416" s="2487"/>
      <c r="CIV416" s="2487"/>
      <c r="CIW416" s="2487"/>
      <c r="CIX416" s="2487"/>
      <c r="CIY416" s="2487"/>
      <c r="CIZ416" s="2487"/>
      <c r="CJA416" s="2487"/>
      <c r="CJB416" s="2487"/>
      <c r="CJC416" s="2487"/>
      <c r="CJD416" s="2487"/>
      <c r="CJE416" s="2487"/>
      <c r="CJF416" s="2487"/>
      <c r="CJG416" s="2487"/>
      <c r="CJH416" s="2487"/>
      <c r="CJI416" s="2487"/>
      <c r="CJJ416" s="2487"/>
      <c r="CJK416" s="2487"/>
      <c r="CJL416" s="2487"/>
      <c r="CJM416" s="2487"/>
      <c r="CJN416" s="2487"/>
      <c r="CJO416" s="2487"/>
      <c r="CJP416" s="2487"/>
      <c r="CJQ416" s="2487"/>
      <c r="CJR416" s="2487"/>
      <c r="CJS416" s="2487"/>
      <c r="CJT416" s="2487"/>
      <c r="CJU416" s="2487"/>
      <c r="CJV416" s="2487"/>
      <c r="CJW416" s="2487"/>
      <c r="CJX416" s="2487"/>
      <c r="CJY416" s="2487"/>
      <c r="CJZ416" s="2487"/>
      <c r="CKA416" s="2487"/>
      <c r="CKB416" s="2487"/>
      <c r="CKC416" s="2487"/>
      <c r="CKD416" s="2487"/>
      <c r="CKE416" s="2487"/>
      <c r="CKF416" s="2487"/>
      <c r="CKG416" s="2487"/>
      <c r="CKH416" s="2487"/>
      <c r="CKI416" s="2487"/>
      <c r="CKJ416" s="2487"/>
      <c r="CKK416" s="2487"/>
      <c r="CKL416" s="2487"/>
      <c r="CKM416" s="2487"/>
      <c r="CKN416" s="2487"/>
      <c r="CKO416" s="2487"/>
      <c r="CKP416" s="2487"/>
      <c r="CKQ416" s="2487"/>
      <c r="CKR416" s="2487"/>
      <c r="CKS416" s="2487"/>
      <c r="CKT416" s="2487"/>
      <c r="CKU416" s="2487"/>
      <c r="CKV416" s="2487"/>
      <c r="CKW416" s="2487"/>
      <c r="CKX416" s="2487"/>
      <c r="CKY416" s="2487"/>
      <c r="CKZ416" s="2487"/>
      <c r="CLA416" s="2487"/>
      <c r="CLB416" s="2487"/>
      <c r="CLC416" s="2487"/>
      <c r="CLD416" s="2487"/>
      <c r="CLE416" s="2487"/>
      <c r="CLF416" s="2487"/>
      <c r="CLG416" s="2487"/>
      <c r="CLH416" s="2487"/>
      <c r="CLI416" s="2487"/>
      <c r="CLJ416" s="2487"/>
      <c r="CLK416" s="2487"/>
      <c r="CLL416" s="2487"/>
      <c r="CLM416" s="2487"/>
      <c r="CLN416" s="2487"/>
      <c r="CLO416" s="2487"/>
      <c r="CLP416" s="2487"/>
      <c r="CLQ416" s="2487"/>
      <c r="CLR416" s="2487"/>
      <c r="CLS416" s="2487"/>
      <c r="CLT416" s="2487"/>
      <c r="CLU416" s="2487"/>
      <c r="CLV416" s="2487"/>
      <c r="CLW416" s="2487"/>
      <c r="CLX416" s="2487"/>
      <c r="CLY416" s="2487"/>
      <c r="CLZ416" s="2487"/>
      <c r="CMA416" s="2487"/>
      <c r="CMB416" s="2487"/>
      <c r="CMC416" s="2487"/>
      <c r="CMD416" s="2487"/>
      <c r="CME416" s="2487"/>
      <c r="CMF416" s="2487"/>
      <c r="CMG416" s="2487"/>
      <c r="CMH416" s="2487"/>
      <c r="CMI416" s="2487"/>
      <c r="CMJ416" s="2487"/>
      <c r="CMK416" s="2487"/>
      <c r="CML416" s="2487"/>
      <c r="CMM416" s="2487"/>
      <c r="CMN416" s="2487"/>
      <c r="CMO416" s="2487"/>
      <c r="CMP416" s="2487"/>
      <c r="CMQ416" s="2487"/>
      <c r="CMR416" s="2487"/>
      <c r="CMS416" s="2487"/>
      <c r="CMT416" s="2487"/>
      <c r="CMU416" s="2487"/>
      <c r="CMV416" s="2487"/>
      <c r="CMW416" s="2487"/>
      <c r="CMX416" s="2487"/>
      <c r="CMY416" s="2487"/>
      <c r="CMZ416" s="2487"/>
      <c r="CNA416" s="2487"/>
      <c r="CNB416" s="2487"/>
      <c r="CNC416" s="2487"/>
      <c r="CND416" s="2487"/>
      <c r="CNE416" s="2487"/>
      <c r="CNF416" s="2487"/>
      <c r="CNG416" s="2487"/>
      <c r="CNH416" s="2487"/>
      <c r="CNI416" s="2487"/>
      <c r="CNJ416" s="2487"/>
      <c r="CNK416" s="2487"/>
      <c r="CNL416" s="2487"/>
      <c r="CNM416" s="2487"/>
      <c r="CNN416" s="2487"/>
      <c r="CNO416" s="2487"/>
      <c r="CNP416" s="2487"/>
      <c r="CNQ416" s="2487"/>
      <c r="CNR416" s="2487"/>
      <c r="CNS416" s="2487"/>
      <c r="CNT416" s="2487"/>
      <c r="CNU416" s="2487"/>
      <c r="CNV416" s="2487"/>
      <c r="CNW416" s="2487"/>
      <c r="CNX416" s="2487"/>
      <c r="CNY416" s="2487"/>
      <c r="CNZ416" s="2487"/>
      <c r="COA416" s="2487"/>
      <c r="COB416" s="2487"/>
      <c r="COC416" s="2487"/>
      <c r="COD416" s="2487"/>
      <c r="COE416" s="2487"/>
      <c r="COF416" s="2487"/>
      <c r="COG416" s="2487"/>
      <c r="COH416" s="2487"/>
      <c r="COI416" s="2487"/>
      <c r="COJ416" s="2487"/>
      <c r="COK416" s="2487"/>
      <c r="COL416" s="2487"/>
      <c r="COM416" s="2487"/>
      <c r="CON416" s="2487"/>
      <c r="COO416" s="2487"/>
      <c r="COP416" s="2487"/>
      <c r="COQ416" s="2487"/>
      <c r="COR416" s="2487"/>
      <c r="COS416" s="2487"/>
      <c r="COT416" s="2487"/>
      <c r="COU416" s="2487"/>
      <c r="COV416" s="2487"/>
      <c r="COW416" s="2487"/>
      <c r="COX416" s="2487"/>
      <c r="COY416" s="2487"/>
      <c r="COZ416" s="2487"/>
      <c r="CPA416" s="2487"/>
      <c r="CPB416" s="2487"/>
      <c r="CPC416" s="2487"/>
      <c r="CPD416" s="2487"/>
      <c r="CPE416" s="2487"/>
      <c r="CPF416" s="2487"/>
      <c r="CPG416" s="2487"/>
      <c r="CPH416" s="2487"/>
      <c r="CPI416" s="2487"/>
      <c r="CPJ416" s="2487"/>
      <c r="CPK416" s="2487"/>
      <c r="CPL416" s="2487"/>
      <c r="CPM416" s="2487"/>
      <c r="CPN416" s="2487"/>
      <c r="CPO416" s="2487"/>
      <c r="CPP416" s="2487"/>
      <c r="CPQ416" s="2487"/>
      <c r="CPR416" s="2487"/>
      <c r="CPS416" s="2487"/>
      <c r="CPT416" s="2487"/>
      <c r="CPU416" s="2487"/>
      <c r="CPV416" s="2487"/>
      <c r="CPW416" s="2487"/>
      <c r="CPX416" s="2487"/>
      <c r="CPY416" s="2487"/>
      <c r="CPZ416" s="2487"/>
      <c r="CQA416" s="2487"/>
      <c r="CQB416" s="2487"/>
      <c r="CQC416" s="2487"/>
      <c r="CQD416" s="2487"/>
      <c r="CQE416" s="2487"/>
      <c r="CQF416" s="2487"/>
      <c r="CQG416" s="2487"/>
      <c r="CQH416" s="2487"/>
      <c r="CQI416" s="2487"/>
      <c r="CQJ416" s="2487"/>
      <c r="CQK416" s="2487"/>
      <c r="CQL416" s="2487"/>
      <c r="CQM416" s="2487"/>
      <c r="CQN416" s="2487"/>
      <c r="CQO416" s="2487"/>
      <c r="CQP416" s="2487"/>
      <c r="CQQ416" s="2487"/>
      <c r="CQR416" s="2487"/>
      <c r="CQS416" s="2487"/>
      <c r="CQT416" s="2487"/>
      <c r="CQU416" s="2487"/>
      <c r="CQV416" s="2487"/>
      <c r="CQW416" s="2487"/>
      <c r="CQX416" s="2487"/>
      <c r="CQY416" s="2487"/>
      <c r="CQZ416" s="2487"/>
      <c r="CRA416" s="2487"/>
      <c r="CRB416" s="2487"/>
      <c r="CRC416" s="2487"/>
      <c r="CRD416" s="2487"/>
      <c r="CRE416" s="2487"/>
      <c r="CRF416" s="2487"/>
      <c r="CRG416" s="2487"/>
      <c r="CRH416" s="2487"/>
      <c r="CRI416" s="2487"/>
      <c r="CRJ416" s="2487"/>
      <c r="CRK416" s="2487"/>
      <c r="CRL416" s="2487"/>
      <c r="CRM416" s="2487"/>
      <c r="CRN416" s="2487"/>
      <c r="CRO416" s="2487"/>
      <c r="CRP416" s="2487"/>
      <c r="CRQ416" s="2487"/>
      <c r="CRR416" s="2487"/>
      <c r="CRS416" s="2487"/>
      <c r="CRT416" s="2487"/>
      <c r="CRU416" s="2487"/>
      <c r="CRV416" s="2487"/>
      <c r="CRW416" s="2487"/>
      <c r="CRX416" s="2487"/>
      <c r="CRY416" s="2487"/>
      <c r="CRZ416" s="2487"/>
      <c r="CSA416" s="2487"/>
      <c r="CSB416" s="2487"/>
      <c r="CSC416" s="2487"/>
      <c r="CSD416" s="2487"/>
      <c r="CSE416" s="2487"/>
      <c r="CSF416" s="2487"/>
      <c r="CSG416" s="2487"/>
      <c r="CSH416" s="2487"/>
      <c r="CSI416" s="2487"/>
      <c r="CSJ416" s="2487"/>
      <c r="CSK416" s="2487"/>
      <c r="CSL416" s="2487"/>
      <c r="CSM416" s="2487"/>
      <c r="CSN416" s="2487"/>
      <c r="CSO416" s="2487"/>
      <c r="CSP416" s="2487"/>
      <c r="CSQ416" s="2487"/>
      <c r="CSR416" s="2487"/>
      <c r="CSS416" s="2487"/>
      <c r="CST416" s="2487"/>
      <c r="CSU416" s="2487"/>
      <c r="CSV416" s="2487"/>
      <c r="CSW416" s="2487"/>
      <c r="CSX416" s="2487"/>
      <c r="CSY416" s="2487"/>
      <c r="CSZ416" s="2487"/>
      <c r="CTA416" s="2487"/>
      <c r="CTB416" s="2487"/>
      <c r="CTC416" s="2487"/>
      <c r="CTD416" s="2487"/>
      <c r="CTE416" s="2487"/>
      <c r="CTF416" s="2487"/>
      <c r="CTG416" s="2487"/>
      <c r="CTH416" s="2487"/>
      <c r="CTI416" s="2487"/>
      <c r="CTJ416" s="2487"/>
      <c r="CTK416" s="2487"/>
      <c r="CTL416" s="2487"/>
      <c r="CTM416" s="2487"/>
      <c r="CTN416" s="2487"/>
      <c r="CTO416" s="2487"/>
      <c r="CTP416" s="2487"/>
      <c r="CTQ416" s="2487"/>
      <c r="CTR416" s="2487"/>
      <c r="CTS416" s="2487"/>
      <c r="CTT416" s="2487"/>
      <c r="CTU416" s="2487"/>
      <c r="CTV416" s="2487"/>
      <c r="CTW416" s="2487"/>
      <c r="CTX416" s="2487"/>
      <c r="CTY416" s="2487"/>
      <c r="CTZ416" s="2487"/>
      <c r="CUA416" s="2487"/>
      <c r="CUB416" s="2487"/>
      <c r="CUC416" s="2487"/>
      <c r="CUD416" s="2487"/>
      <c r="CUE416" s="2487"/>
      <c r="CUF416" s="2487"/>
      <c r="CUG416" s="2487"/>
      <c r="CUH416" s="2487"/>
      <c r="CUI416" s="2487"/>
      <c r="CUJ416" s="2487"/>
      <c r="CUK416" s="2487"/>
      <c r="CUL416" s="2487"/>
      <c r="CUM416" s="2487"/>
      <c r="CUN416" s="2487"/>
      <c r="CUO416" s="2487"/>
      <c r="CUP416" s="2487"/>
      <c r="CUQ416" s="2487"/>
      <c r="CUR416" s="2487"/>
      <c r="CUS416" s="2487"/>
      <c r="CUT416" s="2487"/>
      <c r="CUU416" s="2487"/>
      <c r="CUV416" s="2487"/>
      <c r="CUW416" s="2487"/>
      <c r="CUX416" s="2487"/>
      <c r="CUY416" s="2487"/>
      <c r="CUZ416" s="2487"/>
      <c r="CVA416" s="2487"/>
      <c r="CVB416" s="2487"/>
      <c r="CVC416" s="2487"/>
      <c r="CVD416" s="2487"/>
      <c r="CVE416" s="2487"/>
      <c r="CVF416" s="2487"/>
      <c r="CVG416" s="2487"/>
      <c r="CVH416" s="2487"/>
      <c r="CVI416" s="2487"/>
      <c r="CVJ416" s="2487"/>
      <c r="CVK416" s="2487"/>
      <c r="CVL416" s="2487"/>
      <c r="CVM416" s="2487"/>
      <c r="CVN416" s="2487"/>
      <c r="CVO416" s="2487"/>
      <c r="CVP416" s="2487"/>
      <c r="CVQ416" s="2487"/>
      <c r="CVR416" s="2487"/>
      <c r="CVS416" s="2487"/>
      <c r="CVT416" s="2487"/>
      <c r="CVU416" s="2487"/>
      <c r="CVV416" s="2487"/>
      <c r="CVW416" s="2487"/>
      <c r="CVX416" s="2487"/>
      <c r="CVY416" s="2487"/>
      <c r="CVZ416" s="2487"/>
      <c r="CWA416" s="2487"/>
      <c r="CWB416" s="2487"/>
      <c r="CWC416" s="2487"/>
      <c r="CWD416" s="2487"/>
      <c r="CWE416" s="2487"/>
      <c r="CWF416" s="2487"/>
      <c r="CWG416" s="2487"/>
      <c r="CWH416" s="2487"/>
      <c r="CWI416" s="2487"/>
      <c r="CWJ416" s="2487"/>
      <c r="CWK416" s="2487"/>
      <c r="CWL416" s="2487"/>
      <c r="CWM416" s="2487"/>
      <c r="CWN416" s="2487"/>
      <c r="CWO416" s="2487"/>
      <c r="CWP416" s="2487"/>
      <c r="CWQ416" s="2487"/>
      <c r="CWR416" s="2487"/>
      <c r="CWS416" s="2487"/>
      <c r="CWT416" s="2487"/>
      <c r="CWU416" s="2487"/>
      <c r="CWV416" s="2487"/>
      <c r="CWW416" s="2487"/>
      <c r="CWX416" s="2487"/>
      <c r="CWY416" s="2487"/>
      <c r="CWZ416" s="2487"/>
      <c r="CXA416" s="2487"/>
      <c r="CXB416" s="2487"/>
      <c r="CXC416" s="2487"/>
      <c r="CXD416" s="2487"/>
      <c r="CXE416" s="2487"/>
      <c r="CXF416" s="2487"/>
      <c r="CXG416" s="2487"/>
      <c r="CXH416" s="2487"/>
      <c r="CXI416" s="2487"/>
      <c r="CXJ416" s="2487"/>
      <c r="CXK416" s="2487"/>
      <c r="CXL416" s="2487"/>
      <c r="CXM416" s="2487"/>
      <c r="CXN416" s="2487"/>
      <c r="CXO416" s="2487"/>
      <c r="CXP416" s="2487"/>
      <c r="CXQ416" s="2487"/>
      <c r="CXR416" s="2487"/>
      <c r="CXS416" s="2487"/>
      <c r="CXT416" s="2487"/>
      <c r="CXU416" s="2487"/>
      <c r="CXV416" s="2487"/>
      <c r="CXW416" s="2487"/>
      <c r="CXX416" s="2487"/>
      <c r="CXY416" s="2487"/>
      <c r="CXZ416" s="2487"/>
      <c r="CYA416" s="2487"/>
      <c r="CYB416" s="2487"/>
      <c r="CYC416" s="2487"/>
      <c r="CYD416" s="2487"/>
      <c r="CYE416" s="2487"/>
      <c r="CYF416" s="2487"/>
      <c r="CYG416" s="2487"/>
      <c r="CYH416" s="2487"/>
      <c r="CYI416" s="2487"/>
      <c r="CYJ416" s="2487"/>
      <c r="CYK416" s="2487"/>
      <c r="CYL416" s="2487"/>
      <c r="CYM416" s="2487"/>
      <c r="CYN416" s="2487"/>
      <c r="CYO416" s="2487"/>
      <c r="CYP416" s="2487"/>
      <c r="CYQ416" s="2487"/>
      <c r="CYR416" s="2487"/>
      <c r="CYS416" s="2487"/>
      <c r="CYT416" s="2487"/>
      <c r="CYU416" s="2487"/>
      <c r="CYV416" s="2487"/>
      <c r="CYW416" s="2487"/>
      <c r="CYX416" s="2487"/>
      <c r="CYY416" s="2487"/>
      <c r="CYZ416" s="2487"/>
      <c r="CZA416" s="2487"/>
      <c r="CZB416" s="2487"/>
      <c r="CZC416" s="2487"/>
      <c r="CZD416" s="2487"/>
      <c r="CZE416" s="2487"/>
      <c r="CZF416" s="2487"/>
      <c r="CZG416" s="2487"/>
      <c r="CZH416" s="2487"/>
      <c r="CZI416" s="2487"/>
      <c r="CZJ416" s="2487"/>
      <c r="CZK416" s="2487"/>
      <c r="CZL416" s="2487"/>
      <c r="CZM416" s="2487"/>
      <c r="CZN416" s="2487"/>
      <c r="CZO416" s="2487"/>
      <c r="CZP416" s="2487"/>
      <c r="CZQ416" s="2487"/>
      <c r="CZR416" s="2487"/>
      <c r="CZS416" s="2487"/>
      <c r="CZT416" s="2487"/>
      <c r="CZU416" s="2487"/>
      <c r="CZV416" s="2487"/>
      <c r="CZW416" s="2487"/>
      <c r="CZX416" s="2487"/>
      <c r="CZY416" s="2487"/>
      <c r="CZZ416" s="2487"/>
      <c r="DAA416" s="2487"/>
      <c r="DAB416" s="2487"/>
      <c r="DAC416" s="2487"/>
      <c r="DAD416" s="2487"/>
      <c r="DAE416" s="2487"/>
      <c r="DAF416" s="2487"/>
      <c r="DAG416" s="2487"/>
      <c r="DAH416" s="2487"/>
      <c r="DAI416" s="2487"/>
      <c r="DAJ416" s="2487"/>
      <c r="DAK416" s="2487"/>
      <c r="DAL416" s="2487"/>
      <c r="DAM416" s="2487"/>
      <c r="DAN416" s="2487"/>
      <c r="DAO416" s="2487"/>
      <c r="DAP416" s="2487"/>
      <c r="DAQ416" s="2487"/>
      <c r="DAR416" s="2487"/>
      <c r="DAS416" s="2487"/>
      <c r="DAT416" s="2487"/>
      <c r="DAU416" s="2487"/>
      <c r="DAV416" s="2487"/>
      <c r="DAW416" s="2487"/>
      <c r="DAX416" s="2487"/>
      <c r="DAY416" s="2487"/>
      <c r="DAZ416" s="2487"/>
      <c r="DBA416" s="2487"/>
      <c r="DBB416" s="2487"/>
      <c r="DBC416" s="2487"/>
      <c r="DBD416" s="2487"/>
      <c r="DBE416" s="2487"/>
      <c r="DBF416" s="2487"/>
      <c r="DBG416" s="2487"/>
      <c r="DBH416" s="2487"/>
      <c r="DBI416" s="2487"/>
      <c r="DBJ416" s="2487"/>
      <c r="DBK416" s="2487"/>
      <c r="DBL416" s="2487"/>
      <c r="DBM416" s="2487"/>
      <c r="DBN416" s="2487"/>
      <c r="DBO416" s="2487"/>
      <c r="DBP416" s="2487"/>
      <c r="DBQ416" s="2487"/>
      <c r="DBR416" s="2487"/>
      <c r="DBS416" s="2487"/>
      <c r="DBT416" s="2487"/>
      <c r="DBU416" s="2487"/>
      <c r="DBV416" s="2487"/>
      <c r="DBW416" s="2487"/>
      <c r="DBX416" s="2487"/>
      <c r="DBY416" s="2487"/>
      <c r="DBZ416" s="2487"/>
      <c r="DCA416" s="2487"/>
      <c r="DCB416" s="2487"/>
      <c r="DCC416" s="2487"/>
      <c r="DCD416" s="2487"/>
      <c r="DCE416" s="2487"/>
      <c r="DCF416" s="2487"/>
      <c r="DCG416" s="2487"/>
      <c r="DCH416" s="2487"/>
      <c r="DCI416" s="2487"/>
      <c r="DCJ416" s="2487"/>
      <c r="DCK416" s="2487"/>
      <c r="DCL416" s="2487"/>
      <c r="DCM416" s="2487"/>
      <c r="DCN416" s="2487"/>
      <c r="DCO416" s="2487"/>
      <c r="DCP416" s="2487"/>
      <c r="DCQ416" s="2487"/>
      <c r="DCR416" s="2487"/>
      <c r="DCS416" s="2487"/>
      <c r="DCT416" s="2487"/>
      <c r="DCU416" s="2487"/>
      <c r="DCV416" s="2487"/>
      <c r="DCW416" s="2487"/>
      <c r="DCX416" s="2487"/>
      <c r="DCY416" s="2487"/>
      <c r="DCZ416" s="2487"/>
      <c r="DDA416" s="2487"/>
      <c r="DDB416" s="2487"/>
      <c r="DDC416" s="2487"/>
      <c r="DDD416" s="2487"/>
      <c r="DDE416" s="2487"/>
      <c r="DDF416" s="2487"/>
      <c r="DDG416" s="2487"/>
      <c r="DDH416" s="2487"/>
      <c r="DDI416" s="2487"/>
      <c r="DDJ416" s="2487"/>
      <c r="DDK416" s="2487"/>
      <c r="DDL416" s="2487"/>
      <c r="DDM416" s="2487"/>
      <c r="DDN416" s="2487"/>
      <c r="DDO416" s="2487"/>
      <c r="DDP416" s="2487"/>
      <c r="DDQ416" s="2487"/>
      <c r="DDR416" s="2487"/>
      <c r="DDS416" s="2487"/>
      <c r="DDT416" s="2487"/>
      <c r="DDU416" s="2487"/>
      <c r="DDV416" s="2487"/>
      <c r="DDW416" s="2487"/>
      <c r="DDX416" s="2487"/>
      <c r="DDY416" s="2487"/>
      <c r="DDZ416" s="2487"/>
      <c r="DEA416" s="2487"/>
      <c r="DEB416" s="2487"/>
      <c r="DEC416" s="2487"/>
      <c r="DED416" s="2487"/>
      <c r="DEE416" s="2487"/>
      <c r="DEF416" s="2487"/>
      <c r="DEG416" s="2487"/>
      <c r="DEH416" s="2487"/>
      <c r="DEI416" s="2487"/>
      <c r="DEJ416" s="2487"/>
      <c r="DEK416" s="2487"/>
      <c r="DEL416" s="2487"/>
      <c r="DEM416" s="2487"/>
      <c r="DEN416" s="2487"/>
      <c r="DEO416" s="2487"/>
      <c r="DEP416" s="2487"/>
      <c r="DEQ416" s="2487"/>
      <c r="DER416" s="2487"/>
      <c r="DES416" s="2487"/>
      <c r="DET416" s="2487"/>
      <c r="DEU416" s="2487"/>
      <c r="DEV416" s="2487"/>
      <c r="DEW416" s="2487"/>
      <c r="DEX416" s="2487"/>
      <c r="DEY416" s="2487"/>
      <c r="DEZ416" s="2487"/>
      <c r="DFA416" s="2487"/>
      <c r="DFB416" s="2487"/>
      <c r="DFC416" s="2487"/>
      <c r="DFD416" s="2487"/>
      <c r="DFE416" s="2487"/>
      <c r="DFF416" s="2487"/>
      <c r="DFG416" s="2487"/>
      <c r="DFH416" s="2487"/>
      <c r="DFI416" s="2487"/>
      <c r="DFJ416" s="2487"/>
      <c r="DFK416" s="2487"/>
      <c r="DFL416" s="2487"/>
      <c r="DFM416" s="2487"/>
      <c r="DFN416" s="2487"/>
      <c r="DFO416" s="2487"/>
      <c r="DFP416" s="2487"/>
      <c r="DFQ416" s="2487"/>
      <c r="DFR416" s="2487"/>
      <c r="DFS416" s="2487"/>
      <c r="DFT416" s="2487"/>
      <c r="DFU416" s="2487"/>
      <c r="DFV416" s="2487"/>
      <c r="DFW416" s="2487"/>
      <c r="DFX416" s="2487"/>
      <c r="DFY416" s="2487"/>
      <c r="DFZ416" s="2487"/>
      <c r="DGA416" s="2487"/>
      <c r="DGB416" s="2487"/>
      <c r="DGC416" s="2487"/>
      <c r="DGD416" s="2487"/>
      <c r="DGE416" s="2487"/>
      <c r="DGF416" s="2487"/>
      <c r="DGG416" s="2487"/>
      <c r="DGH416" s="2487"/>
      <c r="DGI416" s="2487"/>
      <c r="DGJ416" s="2487"/>
      <c r="DGK416" s="2487"/>
      <c r="DGL416" s="2487"/>
      <c r="DGM416" s="2487"/>
      <c r="DGN416" s="2487"/>
      <c r="DGO416" s="2487"/>
      <c r="DGP416" s="2487"/>
      <c r="DGQ416" s="2487"/>
      <c r="DGR416" s="2487"/>
      <c r="DGS416" s="2487"/>
      <c r="DGT416" s="2487"/>
      <c r="DGU416" s="2487"/>
      <c r="DGV416" s="2487"/>
      <c r="DGW416" s="2487"/>
      <c r="DGX416" s="2487"/>
      <c r="DGY416" s="2487"/>
      <c r="DGZ416" s="2487"/>
      <c r="DHA416" s="2487"/>
      <c r="DHB416" s="2487"/>
      <c r="DHC416" s="2487"/>
      <c r="DHD416" s="2487"/>
      <c r="DHE416" s="2487"/>
      <c r="DHF416" s="2487"/>
      <c r="DHG416" s="2487"/>
      <c r="DHH416" s="2487"/>
      <c r="DHI416" s="2487"/>
      <c r="DHJ416" s="2487"/>
      <c r="DHK416" s="2487"/>
      <c r="DHL416" s="2487"/>
      <c r="DHM416" s="2487"/>
      <c r="DHN416" s="2487"/>
      <c r="DHO416" s="2487"/>
      <c r="DHP416" s="2487"/>
      <c r="DHQ416" s="2487"/>
      <c r="DHR416" s="2487"/>
      <c r="DHS416" s="2487"/>
      <c r="DHT416" s="2487"/>
      <c r="DHU416" s="2487"/>
      <c r="DHV416" s="2487"/>
      <c r="DHW416" s="2487"/>
      <c r="DHX416" s="2487"/>
      <c r="DHY416" s="2487"/>
      <c r="DHZ416" s="2487"/>
      <c r="DIA416" s="2487"/>
      <c r="DIB416" s="2487"/>
      <c r="DIC416" s="2487"/>
      <c r="DID416" s="2487"/>
      <c r="DIE416" s="2487"/>
      <c r="DIF416" s="2487"/>
      <c r="DIG416" s="2487"/>
      <c r="DIH416" s="2487"/>
      <c r="DII416" s="2487"/>
      <c r="DIJ416" s="2487"/>
      <c r="DIK416" s="2487"/>
      <c r="DIL416" s="2487"/>
      <c r="DIM416" s="2487"/>
      <c r="DIN416" s="2487"/>
      <c r="DIO416" s="2487"/>
      <c r="DIP416" s="2487"/>
      <c r="DIQ416" s="2487"/>
      <c r="DIR416" s="2487"/>
      <c r="DIS416" s="2487"/>
      <c r="DIT416" s="2487"/>
      <c r="DIU416" s="2487"/>
      <c r="DIV416" s="2487"/>
      <c r="DIW416" s="2487"/>
      <c r="DIX416" s="2487"/>
      <c r="DIY416" s="2487"/>
      <c r="DIZ416" s="2487"/>
      <c r="DJA416" s="2487"/>
      <c r="DJB416" s="2487"/>
      <c r="DJC416" s="2487"/>
      <c r="DJD416" s="2487"/>
      <c r="DJE416" s="2487"/>
      <c r="DJF416" s="2487"/>
      <c r="DJG416" s="2487"/>
      <c r="DJH416" s="2487"/>
      <c r="DJI416" s="2487"/>
      <c r="DJJ416" s="2487"/>
      <c r="DJK416" s="2487"/>
      <c r="DJL416" s="2487"/>
      <c r="DJM416" s="2487"/>
      <c r="DJN416" s="2487"/>
      <c r="DJO416" s="2487"/>
      <c r="DJP416" s="2487"/>
      <c r="DJQ416" s="2487"/>
      <c r="DJR416" s="2487"/>
      <c r="DJS416" s="2487"/>
      <c r="DJT416" s="2487"/>
      <c r="DJU416" s="2487"/>
      <c r="DJV416" s="2487"/>
      <c r="DJW416" s="2487"/>
      <c r="DJX416" s="2487"/>
      <c r="DJY416" s="2487"/>
      <c r="DJZ416" s="2487"/>
      <c r="DKA416" s="2487"/>
      <c r="DKB416" s="2487"/>
      <c r="DKC416" s="2487"/>
      <c r="DKD416" s="2487"/>
      <c r="DKE416" s="2487"/>
      <c r="DKF416" s="2487"/>
      <c r="DKG416" s="2487"/>
      <c r="DKH416" s="2487"/>
      <c r="DKI416" s="2487"/>
      <c r="DKJ416" s="2487"/>
      <c r="DKK416" s="2487"/>
      <c r="DKL416" s="2487"/>
      <c r="DKM416" s="2487"/>
      <c r="DKN416" s="2487"/>
      <c r="DKO416" s="2487"/>
      <c r="DKP416" s="2487"/>
      <c r="DKQ416" s="2487"/>
      <c r="DKR416" s="2487"/>
      <c r="DKS416" s="2487"/>
      <c r="DKT416" s="2487"/>
      <c r="DKU416" s="2487"/>
      <c r="DKV416" s="2487"/>
      <c r="DKW416" s="2487"/>
      <c r="DKX416" s="2487"/>
      <c r="DKY416" s="2487"/>
      <c r="DKZ416" s="2487"/>
      <c r="DLA416" s="2487"/>
      <c r="DLB416" s="2487"/>
      <c r="DLC416" s="2487"/>
      <c r="DLD416" s="2487"/>
      <c r="DLE416" s="2487"/>
      <c r="DLF416" s="2487"/>
      <c r="DLG416" s="2487"/>
      <c r="DLH416" s="2487"/>
      <c r="DLI416" s="2487"/>
      <c r="DLJ416" s="2487"/>
      <c r="DLK416" s="2487"/>
      <c r="DLL416" s="2487"/>
      <c r="DLM416" s="2487"/>
      <c r="DLN416" s="2487"/>
      <c r="DLO416" s="2487"/>
      <c r="DLP416" s="2487"/>
      <c r="DLQ416" s="2487"/>
      <c r="DLR416" s="2487"/>
      <c r="DLS416" s="2487"/>
      <c r="DLT416" s="2487"/>
      <c r="DLU416" s="2487"/>
      <c r="DLV416" s="2487"/>
      <c r="DLW416" s="2487"/>
      <c r="DLX416" s="2487"/>
      <c r="DLY416" s="2487"/>
      <c r="DLZ416" s="2487"/>
      <c r="DMA416" s="2487"/>
      <c r="DMB416" s="2487"/>
      <c r="DMC416" s="2487"/>
      <c r="DMD416" s="2487"/>
      <c r="DME416" s="2487"/>
      <c r="DMF416" s="2487"/>
      <c r="DMG416" s="2487"/>
      <c r="DMH416" s="2487"/>
      <c r="DMI416" s="2487"/>
      <c r="DMJ416" s="2487"/>
      <c r="DMK416" s="2487"/>
      <c r="DML416" s="2487"/>
      <c r="DMM416" s="2487"/>
      <c r="DMN416" s="2487"/>
      <c r="DMO416" s="2487"/>
      <c r="DMP416" s="2487"/>
      <c r="DMQ416" s="2487"/>
      <c r="DMR416" s="2487"/>
      <c r="DMS416" s="2487"/>
      <c r="DMT416" s="2487"/>
      <c r="DMU416" s="2487"/>
      <c r="DMV416" s="2487"/>
      <c r="DMW416" s="2487"/>
      <c r="DMX416" s="2487"/>
      <c r="DMY416" s="2487"/>
      <c r="DMZ416" s="2487"/>
      <c r="DNA416" s="2487"/>
      <c r="DNB416" s="2487"/>
      <c r="DNC416" s="2487"/>
      <c r="DND416" s="2487"/>
      <c r="DNE416" s="2487"/>
      <c r="DNF416" s="2487"/>
      <c r="DNG416" s="2487"/>
      <c r="DNH416" s="2487"/>
      <c r="DNI416" s="2487"/>
      <c r="DNJ416" s="2487"/>
      <c r="DNK416" s="2487"/>
      <c r="DNL416" s="2487"/>
      <c r="DNM416" s="2487"/>
      <c r="DNN416" s="2487"/>
      <c r="DNO416" s="2487"/>
      <c r="DNP416" s="2487"/>
      <c r="DNQ416" s="2487"/>
      <c r="DNR416" s="2487"/>
      <c r="DNS416" s="2487"/>
      <c r="DNT416" s="2487"/>
      <c r="DNU416" s="2487"/>
      <c r="DNV416" s="2487"/>
      <c r="DNW416" s="2487"/>
      <c r="DNX416" s="2487"/>
      <c r="DNY416" s="2487"/>
      <c r="DNZ416" s="2487"/>
      <c r="DOA416" s="2487"/>
      <c r="DOB416" s="2487"/>
      <c r="DOC416" s="2487"/>
      <c r="DOD416" s="2487"/>
      <c r="DOE416" s="2487"/>
      <c r="DOF416" s="2487"/>
      <c r="DOG416" s="2487"/>
      <c r="DOH416" s="2487"/>
      <c r="DOI416" s="2487"/>
      <c r="DOJ416" s="2487"/>
      <c r="DOK416" s="2487"/>
      <c r="DOL416" s="2487"/>
      <c r="DOM416" s="2487"/>
      <c r="DON416" s="2487"/>
      <c r="DOO416" s="2487"/>
      <c r="DOP416" s="2487"/>
      <c r="DOQ416" s="2487"/>
      <c r="DOR416" s="2487"/>
      <c r="DOS416" s="2487"/>
      <c r="DOT416" s="2487"/>
      <c r="DOU416" s="2487"/>
      <c r="DOV416" s="2487"/>
      <c r="DOW416" s="2487"/>
      <c r="DOX416" s="2487"/>
      <c r="DOY416" s="2487"/>
      <c r="DOZ416" s="2487"/>
      <c r="DPA416" s="2487"/>
      <c r="DPB416" s="2487"/>
      <c r="DPC416" s="2487"/>
      <c r="DPD416" s="2487"/>
      <c r="DPE416" s="2487"/>
      <c r="DPF416" s="2487"/>
      <c r="DPG416" s="2487"/>
      <c r="DPH416" s="2487"/>
      <c r="DPI416" s="2487"/>
      <c r="DPJ416" s="2487"/>
      <c r="DPK416" s="2487"/>
      <c r="DPL416" s="2487"/>
      <c r="DPM416" s="2487"/>
      <c r="DPN416" s="2487"/>
      <c r="DPO416" s="2487"/>
      <c r="DPP416" s="2487"/>
      <c r="DPQ416" s="2487"/>
      <c r="DPR416" s="2487"/>
      <c r="DPS416" s="2487"/>
      <c r="DPT416" s="2487"/>
      <c r="DPU416" s="2487"/>
      <c r="DPV416" s="2487"/>
      <c r="DPW416" s="2487"/>
      <c r="DPX416" s="2487"/>
      <c r="DPY416" s="2487"/>
      <c r="DPZ416" s="2487"/>
      <c r="DQA416" s="2487"/>
      <c r="DQB416" s="2487"/>
      <c r="DQC416" s="2487"/>
      <c r="DQD416" s="2487"/>
      <c r="DQE416" s="2487"/>
      <c r="DQF416" s="2487"/>
      <c r="DQG416" s="2487"/>
      <c r="DQH416" s="2487"/>
      <c r="DQI416" s="2487"/>
      <c r="DQJ416" s="2487"/>
      <c r="DQK416" s="2487"/>
      <c r="DQL416" s="2487"/>
      <c r="DQM416" s="2487"/>
      <c r="DQN416" s="2487"/>
      <c r="DQO416" s="2487"/>
      <c r="DQP416" s="2487"/>
      <c r="DQQ416" s="2487"/>
      <c r="DQR416" s="2487"/>
      <c r="DQS416" s="2487"/>
      <c r="DQT416" s="2487"/>
      <c r="DQU416" s="2487"/>
      <c r="DQV416" s="2487"/>
      <c r="DQW416" s="2487"/>
      <c r="DQX416" s="2487"/>
      <c r="DQY416" s="2487"/>
      <c r="DQZ416" s="2487"/>
      <c r="DRA416" s="2487"/>
      <c r="DRB416" s="2487"/>
      <c r="DRC416" s="2487"/>
      <c r="DRD416" s="2487"/>
      <c r="DRE416" s="2487"/>
      <c r="DRF416" s="2487"/>
      <c r="DRG416" s="2487"/>
      <c r="DRH416" s="2487"/>
      <c r="DRI416" s="2487"/>
      <c r="DRJ416" s="2487"/>
      <c r="DRK416" s="2487"/>
      <c r="DRL416" s="2487"/>
      <c r="DRM416" s="2487"/>
      <c r="DRN416" s="2487"/>
      <c r="DRO416" s="2487"/>
      <c r="DRP416" s="2487"/>
      <c r="DRQ416" s="2487"/>
      <c r="DRR416" s="2487"/>
      <c r="DRS416" s="2487"/>
      <c r="DRT416" s="2487"/>
      <c r="DRU416" s="2487"/>
      <c r="DRV416" s="2487"/>
      <c r="DRW416" s="2487"/>
      <c r="DRX416" s="2487"/>
      <c r="DRY416" s="2487"/>
      <c r="DRZ416" s="2487"/>
      <c r="DSA416" s="2487"/>
      <c r="DSB416" s="2487"/>
      <c r="DSC416" s="2487"/>
      <c r="DSD416" s="2487"/>
      <c r="DSE416" s="2487"/>
      <c r="DSF416" s="2487"/>
      <c r="DSG416" s="2487"/>
      <c r="DSH416" s="2487"/>
      <c r="DSI416" s="2487"/>
      <c r="DSJ416" s="2487"/>
      <c r="DSK416" s="2487"/>
      <c r="DSL416" s="2487"/>
      <c r="DSM416" s="2487"/>
      <c r="DSN416" s="2487"/>
      <c r="DSO416" s="2487"/>
      <c r="DSP416" s="2487"/>
      <c r="DSQ416" s="2487"/>
      <c r="DSR416" s="2487"/>
      <c r="DSS416" s="2487"/>
      <c r="DST416" s="2487"/>
      <c r="DSU416" s="2487"/>
      <c r="DSV416" s="2487"/>
      <c r="DSW416" s="2487"/>
      <c r="DSX416" s="2487"/>
      <c r="DSY416" s="2487"/>
      <c r="DSZ416" s="2487"/>
      <c r="DTA416" s="2487"/>
      <c r="DTB416" s="2487"/>
      <c r="DTC416" s="2487"/>
      <c r="DTD416" s="2487"/>
      <c r="DTE416" s="2487"/>
      <c r="DTF416" s="2487"/>
      <c r="DTG416" s="2487"/>
      <c r="DTH416" s="2487"/>
      <c r="DTI416" s="2487"/>
      <c r="DTJ416" s="2487"/>
      <c r="DTK416" s="2487"/>
      <c r="DTL416" s="2487"/>
      <c r="DTM416" s="2487"/>
      <c r="DTN416" s="2487"/>
      <c r="DTO416" s="2487"/>
      <c r="DTP416" s="2487"/>
      <c r="DTQ416" s="2487"/>
      <c r="DTR416" s="2487"/>
      <c r="DTS416" s="2487"/>
      <c r="DTT416" s="2487"/>
      <c r="DTU416" s="2487"/>
      <c r="DTV416" s="2487"/>
      <c r="DTW416" s="2487"/>
      <c r="DTX416" s="2487"/>
      <c r="DTY416" s="2487"/>
      <c r="DTZ416" s="2487"/>
      <c r="DUA416" s="2487"/>
      <c r="DUB416" s="2487"/>
      <c r="DUC416" s="2487"/>
      <c r="DUD416" s="2487"/>
      <c r="DUE416" s="2487"/>
      <c r="DUF416" s="2487"/>
      <c r="DUG416" s="2487"/>
      <c r="DUH416" s="2487"/>
      <c r="DUI416" s="2487"/>
      <c r="DUJ416" s="2487"/>
      <c r="DUK416" s="2487"/>
      <c r="DUL416" s="2487"/>
      <c r="DUM416" s="2487"/>
      <c r="DUN416" s="2487"/>
      <c r="DUO416" s="2487"/>
      <c r="DUP416" s="2487"/>
      <c r="DUQ416" s="2487"/>
      <c r="DUR416" s="2487"/>
      <c r="DUS416" s="2487"/>
      <c r="DUT416" s="2487"/>
      <c r="DUU416" s="2487"/>
      <c r="DUV416" s="2487"/>
      <c r="DUW416" s="2487"/>
      <c r="DUX416" s="2487"/>
      <c r="DUY416" s="2487"/>
      <c r="DUZ416" s="2487"/>
      <c r="DVA416" s="2487"/>
      <c r="DVB416" s="2487"/>
      <c r="DVC416" s="2487"/>
      <c r="DVD416" s="2487"/>
      <c r="DVE416" s="2487"/>
      <c r="DVF416" s="2487"/>
      <c r="DVG416" s="2487"/>
      <c r="DVH416" s="2487"/>
      <c r="DVI416" s="2487"/>
      <c r="DVJ416" s="2487"/>
      <c r="DVK416" s="2487"/>
      <c r="DVL416" s="2487"/>
      <c r="DVM416" s="2487"/>
      <c r="DVN416" s="2487"/>
      <c r="DVO416" s="2487"/>
      <c r="DVP416" s="2487"/>
      <c r="DVQ416" s="2487"/>
      <c r="DVR416" s="2487"/>
      <c r="DVS416" s="2487"/>
      <c r="DVT416" s="2487"/>
      <c r="DVU416" s="2487"/>
      <c r="DVV416" s="2487"/>
      <c r="DVW416" s="2487"/>
      <c r="DVX416" s="2487"/>
      <c r="DVY416" s="2487"/>
      <c r="DVZ416" s="2487"/>
      <c r="DWA416" s="2487"/>
      <c r="DWB416" s="2487"/>
      <c r="DWC416" s="2487"/>
      <c r="DWD416" s="2487"/>
      <c r="DWE416" s="2487"/>
      <c r="DWF416" s="2487"/>
      <c r="DWG416" s="2487"/>
      <c r="DWH416" s="2487"/>
      <c r="DWI416" s="2487"/>
      <c r="DWJ416" s="2487"/>
      <c r="DWK416" s="2487"/>
      <c r="DWL416" s="2487"/>
      <c r="DWM416" s="2487"/>
      <c r="DWN416" s="2487"/>
      <c r="DWO416" s="2487"/>
      <c r="DWP416" s="2487"/>
      <c r="DWQ416" s="2487"/>
      <c r="DWR416" s="2487"/>
      <c r="DWS416" s="2487"/>
      <c r="DWT416" s="2487"/>
      <c r="DWU416" s="2487"/>
      <c r="DWV416" s="2487"/>
      <c r="DWW416" s="2487"/>
      <c r="DWX416" s="2487"/>
      <c r="DWY416" s="2487"/>
      <c r="DWZ416" s="2487"/>
      <c r="DXA416" s="2487"/>
      <c r="DXB416" s="2487"/>
      <c r="DXC416" s="2487"/>
      <c r="DXD416" s="2487"/>
      <c r="DXE416" s="2487"/>
      <c r="DXF416" s="2487"/>
      <c r="DXG416" s="2487"/>
      <c r="DXH416" s="2487"/>
      <c r="DXI416" s="2487"/>
      <c r="DXJ416" s="2487"/>
      <c r="DXK416" s="2487"/>
      <c r="DXL416" s="2487"/>
      <c r="DXM416" s="2487"/>
      <c r="DXN416" s="2487"/>
      <c r="DXO416" s="2487"/>
      <c r="DXP416" s="2487"/>
      <c r="DXQ416" s="2487"/>
      <c r="DXR416" s="2487"/>
      <c r="DXS416" s="2487"/>
      <c r="DXT416" s="2487"/>
      <c r="DXU416" s="2487"/>
      <c r="DXV416" s="2487"/>
      <c r="DXW416" s="2487"/>
      <c r="DXX416" s="2487"/>
      <c r="DXY416" s="2487"/>
      <c r="DXZ416" s="2487"/>
      <c r="DYA416" s="2487"/>
      <c r="DYB416" s="2487"/>
      <c r="DYC416" s="2487"/>
      <c r="DYD416" s="2487"/>
      <c r="DYE416" s="2487"/>
      <c r="DYF416" s="2487"/>
      <c r="DYG416" s="2487"/>
      <c r="DYH416" s="2487"/>
      <c r="DYI416" s="2487"/>
      <c r="DYJ416" s="2487"/>
      <c r="DYK416" s="2487"/>
      <c r="DYL416" s="2487"/>
      <c r="DYM416" s="2487"/>
      <c r="DYN416" s="2487"/>
      <c r="DYO416" s="2487"/>
      <c r="DYP416" s="2487"/>
      <c r="DYQ416" s="2487"/>
      <c r="DYR416" s="2487"/>
      <c r="DYS416" s="2487"/>
      <c r="DYT416" s="2487"/>
      <c r="DYU416" s="2487"/>
      <c r="DYV416" s="2487"/>
      <c r="DYW416" s="2487"/>
      <c r="DYX416" s="2487"/>
      <c r="DYY416" s="2487"/>
      <c r="DYZ416" s="2487"/>
      <c r="DZA416" s="2487"/>
      <c r="DZB416" s="2487"/>
      <c r="DZC416" s="2487"/>
      <c r="DZD416" s="2487"/>
      <c r="DZE416" s="2487"/>
      <c r="DZF416" s="2487"/>
      <c r="DZG416" s="2487"/>
      <c r="DZH416" s="2487"/>
      <c r="DZI416" s="2487"/>
      <c r="DZJ416" s="2487"/>
      <c r="DZK416" s="2487"/>
      <c r="DZL416" s="2487"/>
      <c r="DZM416" s="2487"/>
      <c r="DZN416" s="2487"/>
      <c r="DZO416" s="2487"/>
      <c r="DZP416" s="2487"/>
      <c r="DZQ416" s="2487"/>
      <c r="DZR416" s="2487"/>
      <c r="DZS416" s="2487"/>
      <c r="DZT416" s="2487"/>
      <c r="DZU416" s="2487"/>
      <c r="DZV416" s="2487"/>
      <c r="DZW416" s="2487"/>
      <c r="DZX416" s="2487"/>
      <c r="DZY416" s="2487"/>
      <c r="DZZ416" s="2487"/>
      <c r="EAA416" s="2487"/>
      <c r="EAB416" s="2487"/>
      <c r="EAC416" s="2487"/>
      <c r="EAD416" s="2487"/>
      <c r="EAE416" s="2487"/>
      <c r="EAF416" s="2487"/>
      <c r="EAG416" s="2487"/>
      <c r="EAH416" s="2487"/>
      <c r="EAI416" s="2487"/>
      <c r="EAJ416" s="2487"/>
      <c r="EAK416" s="2487"/>
      <c r="EAL416" s="2487"/>
      <c r="EAM416" s="2487"/>
      <c r="EAN416" s="2487"/>
      <c r="EAO416" s="2487"/>
      <c r="EAP416" s="2487"/>
      <c r="EAQ416" s="2487"/>
      <c r="EAR416" s="2487"/>
      <c r="EAS416" s="2487"/>
      <c r="EAT416" s="2487"/>
      <c r="EAU416" s="2487"/>
      <c r="EAV416" s="2487"/>
      <c r="EAW416" s="2487"/>
      <c r="EAX416" s="2487"/>
      <c r="EAY416" s="2487"/>
      <c r="EAZ416" s="2487"/>
      <c r="EBA416" s="2487"/>
      <c r="EBB416" s="2487"/>
      <c r="EBC416" s="2487"/>
      <c r="EBD416" s="2487"/>
      <c r="EBE416" s="2487"/>
      <c r="EBF416" s="2487"/>
      <c r="EBG416" s="2487"/>
      <c r="EBH416" s="2487"/>
      <c r="EBI416" s="2487"/>
      <c r="EBJ416" s="2487"/>
      <c r="EBK416" s="2487"/>
      <c r="EBL416" s="2487"/>
      <c r="EBM416" s="2487"/>
      <c r="EBN416" s="2487"/>
      <c r="EBO416" s="2487"/>
      <c r="EBP416" s="2487"/>
      <c r="EBQ416" s="2487"/>
      <c r="EBR416" s="2487"/>
      <c r="EBS416" s="2487"/>
      <c r="EBT416" s="2487"/>
      <c r="EBU416" s="2487"/>
      <c r="EBV416" s="2487"/>
      <c r="EBW416" s="2487"/>
      <c r="EBX416" s="2487"/>
      <c r="EBY416" s="2487"/>
      <c r="EBZ416" s="2487"/>
      <c r="ECA416" s="2487"/>
      <c r="ECB416" s="2487"/>
      <c r="ECC416" s="2487"/>
      <c r="ECD416" s="2487"/>
      <c r="ECE416" s="2487"/>
      <c r="ECF416" s="2487"/>
      <c r="ECG416" s="2487"/>
      <c r="ECH416" s="2487"/>
      <c r="ECI416" s="2487"/>
      <c r="ECJ416" s="2487"/>
      <c r="ECK416" s="2487"/>
      <c r="ECL416" s="2487"/>
      <c r="ECM416" s="2487"/>
      <c r="ECN416" s="2487"/>
      <c r="ECO416" s="2487"/>
      <c r="ECP416" s="2487"/>
      <c r="ECQ416" s="2487"/>
      <c r="ECR416" s="2487"/>
      <c r="ECS416" s="2487"/>
      <c r="ECT416" s="2487"/>
      <c r="ECU416" s="2487"/>
      <c r="ECV416" s="2487"/>
      <c r="ECW416" s="2487"/>
      <c r="ECX416" s="2487"/>
      <c r="ECY416" s="2487"/>
      <c r="ECZ416" s="2487"/>
      <c r="EDA416" s="2487"/>
      <c r="EDB416" s="2487"/>
      <c r="EDC416" s="2487"/>
      <c r="EDD416" s="2487"/>
      <c r="EDE416" s="2487"/>
      <c r="EDF416" s="2487"/>
      <c r="EDG416" s="2487"/>
      <c r="EDH416" s="2487"/>
      <c r="EDI416" s="2487"/>
      <c r="EDJ416" s="2487"/>
      <c r="EDK416" s="2487"/>
      <c r="EDL416" s="2487"/>
      <c r="EDM416" s="2487"/>
      <c r="EDN416" s="2487"/>
      <c r="EDO416" s="2487"/>
      <c r="EDP416" s="2487"/>
      <c r="EDQ416" s="2487"/>
      <c r="EDR416" s="2487"/>
      <c r="EDS416" s="2487"/>
      <c r="EDT416" s="2487"/>
      <c r="EDU416" s="2487"/>
      <c r="EDV416" s="2487"/>
      <c r="EDW416" s="2487"/>
      <c r="EDX416" s="2487"/>
      <c r="EDY416" s="2487"/>
      <c r="EDZ416" s="2487"/>
      <c r="EEA416" s="2487"/>
      <c r="EEB416" s="2487"/>
      <c r="EEC416" s="2487"/>
      <c r="EED416" s="2487"/>
      <c r="EEE416" s="2487"/>
      <c r="EEF416" s="2487"/>
      <c r="EEG416" s="2487"/>
      <c r="EEH416" s="2487"/>
      <c r="EEI416" s="2487"/>
      <c r="EEJ416" s="2487"/>
      <c r="EEK416" s="2487"/>
      <c r="EEL416" s="2487"/>
      <c r="EEM416" s="2487"/>
      <c r="EEN416" s="2487"/>
      <c r="EEO416" s="2487"/>
      <c r="EEP416" s="2487"/>
      <c r="EEQ416" s="2487"/>
      <c r="EER416" s="2487"/>
      <c r="EES416" s="2487"/>
      <c r="EET416" s="2487"/>
      <c r="EEU416" s="2487"/>
      <c r="EEV416" s="2487"/>
      <c r="EEW416" s="2487"/>
      <c r="EEX416" s="2487"/>
      <c r="EEY416" s="2487"/>
      <c r="EEZ416" s="2487"/>
      <c r="EFA416" s="2487"/>
      <c r="EFB416" s="2487"/>
      <c r="EFC416" s="2487"/>
      <c r="EFD416" s="2487"/>
      <c r="EFE416" s="2487"/>
      <c r="EFF416" s="2487"/>
      <c r="EFG416" s="2487"/>
      <c r="EFH416" s="2487"/>
      <c r="EFI416" s="2487"/>
      <c r="EFJ416" s="2487"/>
      <c r="EFK416" s="2487"/>
      <c r="EFL416" s="2487"/>
      <c r="EFM416" s="2487"/>
      <c r="EFN416" s="2487"/>
      <c r="EFO416" s="2487"/>
      <c r="EFP416" s="2487"/>
      <c r="EFQ416" s="2487"/>
      <c r="EFR416" s="2487"/>
      <c r="EFS416" s="2487"/>
      <c r="EFT416" s="2487"/>
      <c r="EFU416" s="2487"/>
      <c r="EFV416" s="2487"/>
      <c r="EFW416" s="2487"/>
      <c r="EFX416" s="2487"/>
      <c r="EFY416" s="2487"/>
      <c r="EFZ416" s="2487"/>
      <c r="EGA416" s="2487"/>
      <c r="EGB416" s="2487"/>
      <c r="EGC416" s="2487"/>
      <c r="EGD416" s="2487"/>
      <c r="EGE416" s="2487"/>
      <c r="EGF416" s="2487"/>
      <c r="EGG416" s="2487"/>
      <c r="EGH416" s="2487"/>
      <c r="EGI416" s="2487"/>
      <c r="EGJ416" s="2487"/>
      <c r="EGK416" s="2487"/>
      <c r="EGL416" s="2487"/>
      <c r="EGM416" s="2487"/>
      <c r="EGN416" s="2487"/>
      <c r="EGO416" s="2487"/>
      <c r="EGP416" s="2487"/>
      <c r="EGQ416" s="2487"/>
      <c r="EGR416" s="2487"/>
      <c r="EGS416" s="2487"/>
      <c r="EGT416" s="2487"/>
      <c r="EGU416" s="2487"/>
      <c r="EGV416" s="2487"/>
      <c r="EGW416" s="2487"/>
      <c r="EGX416" s="2487"/>
      <c r="EGY416" s="2487"/>
      <c r="EGZ416" s="2487"/>
      <c r="EHA416" s="2487"/>
      <c r="EHB416" s="2487"/>
      <c r="EHC416" s="2487"/>
      <c r="EHD416" s="2487"/>
      <c r="EHE416" s="2487"/>
      <c r="EHF416" s="2487"/>
      <c r="EHG416" s="2487"/>
      <c r="EHH416" s="2487"/>
      <c r="EHI416" s="2487"/>
      <c r="EHJ416" s="2487"/>
      <c r="EHK416" s="2487"/>
      <c r="EHL416" s="2487"/>
      <c r="EHM416" s="2487"/>
      <c r="EHN416" s="2487"/>
      <c r="EHO416" s="2487"/>
      <c r="EHP416" s="2487"/>
      <c r="EHQ416" s="2487"/>
      <c r="EHR416" s="2487"/>
      <c r="EHS416" s="2487"/>
      <c r="EHT416" s="2487"/>
      <c r="EHU416" s="2487"/>
      <c r="EHV416" s="2487"/>
      <c r="EHW416" s="2487"/>
      <c r="EHX416" s="2487"/>
      <c r="EHY416" s="2487"/>
      <c r="EHZ416" s="2487"/>
      <c r="EIA416" s="2487"/>
      <c r="EIB416" s="2487"/>
      <c r="EIC416" s="2487"/>
      <c r="EID416" s="2487"/>
      <c r="EIE416" s="2487"/>
      <c r="EIF416" s="2487"/>
      <c r="EIG416" s="2487"/>
      <c r="EIH416" s="2487"/>
      <c r="EII416" s="2487"/>
      <c r="EIJ416" s="2487"/>
      <c r="EIK416" s="2487"/>
      <c r="EIL416" s="2487"/>
      <c r="EIM416" s="2487"/>
      <c r="EIN416" s="2487"/>
      <c r="EIO416" s="2487"/>
      <c r="EIP416" s="2487"/>
      <c r="EIQ416" s="2487"/>
      <c r="EIR416" s="2487"/>
      <c r="EIS416" s="2487"/>
      <c r="EIT416" s="2487"/>
      <c r="EIU416" s="2487"/>
      <c r="EIV416" s="2487"/>
      <c r="EIW416" s="2487"/>
      <c r="EIX416" s="2487"/>
      <c r="EIY416" s="2487"/>
      <c r="EIZ416" s="2487"/>
      <c r="EJA416" s="2487"/>
      <c r="EJB416" s="2487"/>
      <c r="EJC416" s="2487"/>
      <c r="EJD416" s="2487"/>
      <c r="EJE416" s="2487"/>
      <c r="EJF416" s="2487"/>
      <c r="EJG416" s="2487"/>
      <c r="EJH416" s="2487"/>
      <c r="EJI416" s="2487"/>
      <c r="EJJ416" s="2487"/>
      <c r="EJK416" s="2487"/>
      <c r="EJL416" s="2487"/>
      <c r="EJM416" s="2487"/>
      <c r="EJN416" s="2487"/>
      <c r="EJO416" s="2487"/>
      <c r="EJP416" s="2487"/>
      <c r="EJQ416" s="2487"/>
      <c r="EJR416" s="2487"/>
      <c r="EJS416" s="2487"/>
      <c r="EJT416" s="2487"/>
      <c r="EJU416" s="2487"/>
      <c r="EJV416" s="2487"/>
      <c r="EJW416" s="2487"/>
      <c r="EJX416" s="2487"/>
      <c r="EJY416" s="2487"/>
      <c r="EJZ416" s="2487"/>
      <c r="EKA416" s="2487"/>
      <c r="EKB416" s="2487"/>
      <c r="EKC416" s="2487"/>
      <c r="EKD416" s="2487"/>
      <c r="EKE416" s="2487"/>
      <c r="EKF416" s="2487"/>
      <c r="EKG416" s="2487"/>
      <c r="EKH416" s="2487"/>
      <c r="EKI416" s="2487"/>
      <c r="EKJ416" s="2487"/>
      <c r="EKK416" s="2487"/>
      <c r="EKL416" s="2487"/>
      <c r="EKM416" s="2487"/>
      <c r="EKN416" s="2487"/>
      <c r="EKO416" s="2487"/>
      <c r="EKP416" s="2487"/>
      <c r="EKQ416" s="2487"/>
      <c r="EKR416" s="2487"/>
      <c r="EKS416" s="2487"/>
      <c r="EKT416" s="2487"/>
      <c r="EKU416" s="2487"/>
      <c r="EKV416" s="2487"/>
      <c r="EKW416" s="2487"/>
      <c r="EKX416" s="2487"/>
      <c r="EKY416" s="2487"/>
      <c r="EKZ416" s="2487"/>
      <c r="ELA416" s="2487"/>
      <c r="ELB416" s="2487"/>
      <c r="ELC416" s="2487"/>
      <c r="ELD416" s="2487"/>
      <c r="ELE416" s="2487"/>
      <c r="ELF416" s="2487"/>
      <c r="ELG416" s="2487"/>
      <c r="ELH416" s="2487"/>
      <c r="ELI416" s="2487"/>
      <c r="ELJ416" s="2487"/>
      <c r="ELK416" s="2487"/>
      <c r="ELL416" s="2487"/>
      <c r="ELM416" s="2487"/>
      <c r="ELN416" s="2487"/>
      <c r="ELO416" s="2487"/>
      <c r="ELP416" s="2487"/>
      <c r="ELQ416" s="2487"/>
      <c r="ELR416" s="2487"/>
      <c r="ELS416" s="2487"/>
      <c r="ELT416" s="2487"/>
      <c r="ELU416" s="2487"/>
      <c r="ELV416" s="2487"/>
      <c r="ELW416" s="2487"/>
      <c r="ELX416" s="2487"/>
      <c r="ELY416" s="2487"/>
      <c r="ELZ416" s="2487"/>
      <c r="EMA416" s="2487"/>
      <c r="EMB416" s="2487"/>
      <c r="EMC416" s="2487"/>
      <c r="EMD416" s="2487"/>
      <c r="EME416" s="2487"/>
      <c r="EMF416" s="2487"/>
      <c r="EMG416" s="2487"/>
      <c r="EMH416" s="2487"/>
      <c r="EMI416" s="2487"/>
      <c r="EMJ416" s="2487"/>
      <c r="EMK416" s="2487"/>
      <c r="EML416" s="2487"/>
      <c r="EMM416" s="2487"/>
      <c r="EMN416" s="2487"/>
      <c r="EMO416" s="2487"/>
      <c r="EMP416" s="2487"/>
      <c r="EMQ416" s="2487"/>
      <c r="EMR416" s="2487"/>
      <c r="EMS416" s="2487"/>
      <c r="EMT416" s="2487"/>
      <c r="EMU416" s="2487"/>
      <c r="EMV416" s="2487"/>
      <c r="EMW416" s="2487"/>
      <c r="EMX416" s="2487"/>
      <c r="EMY416" s="2487"/>
      <c r="EMZ416" s="2487"/>
      <c r="ENA416" s="2487"/>
      <c r="ENB416" s="2487"/>
      <c r="ENC416" s="2487"/>
      <c r="END416" s="2487"/>
      <c r="ENE416" s="2487"/>
      <c r="ENF416" s="2487"/>
      <c r="ENG416" s="2487"/>
      <c r="ENH416" s="2487"/>
      <c r="ENI416" s="2487"/>
      <c r="ENJ416" s="2487"/>
      <c r="ENK416" s="2487"/>
      <c r="ENL416" s="2487"/>
      <c r="ENM416" s="2487"/>
      <c r="ENN416" s="2487"/>
      <c r="ENO416" s="2487"/>
      <c r="ENP416" s="2487"/>
      <c r="ENQ416" s="2487"/>
      <c r="ENR416" s="2487"/>
      <c r="ENS416" s="2487"/>
      <c r="ENT416" s="2487"/>
      <c r="ENU416" s="2487"/>
      <c r="ENV416" s="2487"/>
      <c r="ENW416" s="2487"/>
      <c r="ENX416" s="2487"/>
      <c r="ENY416" s="2487"/>
      <c r="ENZ416" s="2487"/>
      <c r="EOA416" s="2487"/>
      <c r="EOB416" s="2487"/>
      <c r="EOC416" s="2487"/>
      <c r="EOD416" s="2487"/>
      <c r="EOE416" s="2487"/>
      <c r="EOF416" s="2487"/>
      <c r="EOG416" s="2487"/>
      <c r="EOH416" s="2487"/>
      <c r="EOI416" s="2487"/>
      <c r="EOJ416" s="2487"/>
      <c r="EOK416" s="2487"/>
      <c r="EOL416" s="2487"/>
      <c r="EOM416" s="2487"/>
      <c r="EON416" s="2487"/>
      <c r="EOO416" s="2487"/>
      <c r="EOP416" s="2487"/>
      <c r="EOQ416" s="2487"/>
      <c r="EOR416" s="2487"/>
      <c r="EOS416" s="2487"/>
      <c r="EOT416" s="2487"/>
      <c r="EOU416" s="2487"/>
      <c r="EOV416" s="2487"/>
      <c r="EOW416" s="2487"/>
      <c r="EOX416" s="2487"/>
      <c r="EOY416" s="2487"/>
      <c r="EOZ416" s="2487"/>
      <c r="EPA416" s="2487"/>
      <c r="EPB416" s="2487"/>
      <c r="EPC416" s="2487"/>
      <c r="EPD416" s="2487"/>
      <c r="EPE416" s="2487"/>
      <c r="EPF416" s="2487"/>
      <c r="EPG416" s="2487"/>
      <c r="EPH416" s="2487"/>
      <c r="EPI416" s="2487"/>
      <c r="EPJ416" s="2487"/>
      <c r="EPK416" s="2487"/>
      <c r="EPL416" s="2487"/>
      <c r="EPM416" s="2487"/>
      <c r="EPN416" s="2487"/>
      <c r="EPO416" s="2487"/>
      <c r="EPP416" s="2487"/>
      <c r="EPQ416" s="2487"/>
      <c r="EPR416" s="2487"/>
      <c r="EPS416" s="2487"/>
      <c r="EPT416" s="2487"/>
      <c r="EPU416" s="2487"/>
      <c r="EPV416" s="2487"/>
      <c r="EPW416" s="2487"/>
      <c r="EPX416" s="2487"/>
      <c r="EPY416" s="2487"/>
      <c r="EPZ416" s="2487"/>
      <c r="EQA416" s="2487"/>
      <c r="EQB416" s="2487"/>
      <c r="EQC416" s="2487"/>
      <c r="EQD416" s="2487"/>
      <c r="EQE416" s="2487"/>
      <c r="EQF416" s="2487"/>
      <c r="EQG416" s="2487"/>
      <c r="EQH416" s="2487"/>
      <c r="EQI416" s="2487"/>
      <c r="EQJ416" s="2487"/>
      <c r="EQK416" s="2487"/>
      <c r="EQL416" s="2487"/>
      <c r="EQM416" s="2487"/>
      <c r="EQN416" s="2487"/>
      <c r="EQO416" s="2487"/>
      <c r="EQP416" s="2487"/>
      <c r="EQQ416" s="2487"/>
      <c r="EQR416" s="2487"/>
      <c r="EQS416" s="2487"/>
      <c r="EQT416" s="2487"/>
      <c r="EQU416" s="2487"/>
      <c r="EQV416" s="2487"/>
      <c r="EQW416" s="2487"/>
      <c r="EQX416" s="2487"/>
      <c r="EQY416" s="2487"/>
      <c r="EQZ416" s="2487"/>
      <c r="ERA416" s="2487"/>
      <c r="ERB416" s="2487"/>
      <c r="ERC416" s="2487"/>
      <c r="ERD416" s="2487"/>
      <c r="ERE416" s="2487"/>
      <c r="ERF416" s="2487"/>
      <c r="ERG416" s="2487"/>
      <c r="ERH416" s="2487"/>
      <c r="ERI416" s="2487"/>
      <c r="ERJ416" s="2487"/>
      <c r="ERK416" s="2487"/>
      <c r="ERL416" s="2487"/>
      <c r="ERM416" s="2487"/>
      <c r="ERN416" s="2487"/>
      <c r="ERO416" s="2487"/>
      <c r="ERP416" s="2487"/>
      <c r="ERQ416" s="2487"/>
      <c r="ERR416" s="2487"/>
      <c r="ERS416" s="2487"/>
      <c r="ERT416" s="2487"/>
      <c r="ERU416" s="2487"/>
      <c r="ERV416" s="2487"/>
      <c r="ERW416" s="2487"/>
      <c r="ERX416" s="2487"/>
      <c r="ERY416" s="2487"/>
      <c r="ERZ416" s="2487"/>
      <c r="ESA416" s="2487"/>
      <c r="ESB416" s="2487"/>
      <c r="ESC416" s="2487"/>
      <c r="ESD416" s="2487"/>
      <c r="ESE416" s="2487"/>
      <c r="ESF416" s="2487"/>
      <c r="ESG416" s="2487"/>
      <c r="ESH416" s="2487"/>
      <c r="ESI416" s="2487"/>
      <c r="ESJ416" s="2487"/>
      <c r="ESK416" s="2487"/>
      <c r="ESL416" s="2487"/>
      <c r="ESM416" s="2487"/>
      <c r="ESN416" s="2487"/>
      <c r="ESO416" s="2487"/>
      <c r="ESP416" s="2487"/>
      <c r="ESQ416" s="2487"/>
      <c r="ESR416" s="2487"/>
      <c r="ESS416" s="2487"/>
      <c r="EST416" s="2487"/>
      <c r="ESU416" s="2487"/>
      <c r="ESV416" s="2487"/>
      <c r="ESW416" s="2487"/>
      <c r="ESX416" s="2487"/>
      <c r="ESY416" s="2487"/>
      <c r="ESZ416" s="2487"/>
      <c r="ETA416" s="2487"/>
      <c r="ETB416" s="2487"/>
      <c r="ETC416" s="2487"/>
      <c r="ETD416" s="2487"/>
      <c r="ETE416" s="2487"/>
      <c r="ETF416" s="2487"/>
      <c r="ETG416" s="2487"/>
      <c r="ETH416" s="2487"/>
      <c r="ETI416" s="2487"/>
      <c r="ETJ416" s="2487"/>
      <c r="ETK416" s="2487"/>
      <c r="ETL416" s="2487"/>
      <c r="ETM416" s="2487"/>
      <c r="ETN416" s="2487"/>
      <c r="ETO416" s="2487"/>
      <c r="ETP416" s="2487"/>
      <c r="ETQ416" s="2487"/>
      <c r="ETR416" s="2487"/>
      <c r="ETS416" s="2487"/>
      <c r="ETT416" s="2487"/>
      <c r="ETU416" s="2487"/>
      <c r="ETV416" s="2487"/>
      <c r="ETW416" s="2487"/>
      <c r="ETX416" s="2487"/>
      <c r="ETY416" s="2487"/>
      <c r="ETZ416" s="2487"/>
      <c r="EUA416" s="2487"/>
      <c r="EUB416" s="2487"/>
      <c r="EUC416" s="2487"/>
      <c r="EUD416" s="2487"/>
      <c r="EUE416" s="2487"/>
      <c r="EUF416" s="2487"/>
      <c r="EUG416" s="2487"/>
      <c r="EUH416" s="2487"/>
      <c r="EUI416" s="2487"/>
      <c r="EUJ416" s="2487"/>
      <c r="EUK416" s="2487"/>
      <c r="EUL416" s="2487"/>
      <c r="EUM416" s="2487"/>
      <c r="EUN416" s="2487"/>
      <c r="EUO416" s="2487"/>
      <c r="EUP416" s="2487"/>
      <c r="EUQ416" s="2487"/>
      <c r="EUR416" s="2487"/>
      <c r="EUS416" s="2487"/>
      <c r="EUT416" s="2487"/>
      <c r="EUU416" s="2487"/>
      <c r="EUV416" s="2487"/>
      <c r="EUW416" s="2487"/>
      <c r="EUX416" s="2487"/>
      <c r="EUY416" s="2487"/>
      <c r="EUZ416" s="2487"/>
      <c r="EVA416" s="2487"/>
      <c r="EVB416" s="2487"/>
      <c r="EVC416" s="2487"/>
      <c r="EVD416" s="2487"/>
      <c r="EVE416" s="2487"/>
      <c r="EVF416" s="2487"/>
      <c r="EVG416" s="2487"/>
      <c r="EVH416" s="2487"/>
      <c r="EVI416" s="2487"/>
      <c r="EVJ416" s="2487"/>
      <c r="EVK416" s="2487"/>
      <c r="EVL416" s="2487"/>
      <c r="EVM416" s="2487"/>
      <c r="EVN416" s="2487"/>
      <c r="EVO416" s="2487"/>
      <c r="EVP416" s="2487"/>
      <c r="EVQ416" s="2487"/>
      <c r="EVR416" s="2487"/>
      <c r="EVS416" s="2487"/>
      <c r="EVT416" s="2487"/>
      <c r="EVU416" s="2487"/>
      <c r="EVV416" s="2487"/>
      <c r="EVW416" s="2487"/>
      <c r="EVX416" s="2487"/>
      <c r="EVY416" s="2487"/>
      <c r="EVZ416" s="2487"/>
      <c r="EWA416" s="2487"/>
      <c r="EWB416" s="2487"/>
      <c r="EWC416" s="2487"/>
      <c r="EWD416" s="2487"/>
      <c r="EWE416" s="2487"/>
      <c r="EWF416" s="2487"/>
      <c r="EWG416" s="2487"/>
      <c r="EWH416" s="2487"/>
      <c r="EWI416" s="2487"/>
      <c r="EWJ416" s="2487"/>
      <c r="EWK416" s="2487"/>
      <c r="EWL416" s="2487"/>
      <c r="EWM416" s="2487"/>
      <c r="EWN416" s="2487"/>
      <c r="EWO416" s="2487"/>
      <c r="EWP416" s="2487"/>
      <c r="EWQ416" s="2487"/>
      <c r="EWR416" s="2487"/>
      <c r="EWS416" s="2487"/>
      <c r="EWT416" s="2487"/>
      <c r="EWU416" s="2487"/>
      <c r="EWV416" s="2487"/>
      <c r="EWW416" s="2487"/>
      <c r="EWX416" s="2487"/>
      <c r="EWY416" s="2487"/>
      <c r="EWZ416" s="2487"/>
      <c r="EXA416" s="2487"/>
      <c r="EXB416" s="2487"/>
      <c r="EXC416" s="2487"/>
      <c r="EXD416" s="2487"/>
      <c r="EXE416" s="2487"/>
      <c r="EXF416" s="2487"/>
      <c r="EXG416" s="2487"/>
      <c r="EXH416" s="2487"/>
      <c r="EXI416" s="2487"/>
      <c r="EXJ416" s="2487"/>
      <c r="EXK416" s="2487"/>
      <c r="EXL416" s="2487"/>
      <c r="EXM416" s="2487"/>
      <c r="EXN416" s="2487"/>
      <c r="EXO416" s="2487"/>
      <c r="EXP416" s="2487"/>
      <c r="EXQ416" s="2487"/>
      <c r="EXR416" s="2487"/>
      <c r="EXS416" s="2487"/>
      <c r="EXT416" s="2487"/>
      <c r="EXU416" s="2487"/>
      <c r="EXV416" s="2487"/>
      <c r="EXW416" s="2487"/>
      <c r="EXX416" s="2487"/>
      <c r="EXY416" s="2487"/>
      <c r="EXZ416" s="2487"/>
      <c r="EYA416" s="2487"/>
      <c r="EYB416" s="2487"/>
      <c r="EYC416" s="2487"/>
      <c r="EYD416" s="2487"/>
      <c r="EYE416" s="2487"/>
      <c r="EYF416" s="2487"/>
      <c r="EYG416" s="2487"/>
      <c r="EYH416" s="2487"/>
      <c r="EYI416" s="2487"/>
      <c r="EYJ416" s="2487"/>
      <c r="EYK416" s="2487"/>
      <c r="EYL416" s="2487"/>
      <c r="EYM416" s="2487"/>
      <c r="EYN416" s="2487"/>
      <c r="EYO416" s="2487"/>
      <c r="EYP416" s="2487"/>
      <c r="EYQ416" s="2487"/>
      <c r="EYR416" s="2487"/>
      <c r="EYS416" s="2487"/>
      <c r="EYT416" s="2487"/>
      <c r="EYU416" s="2487"/>
      <c r="EYV416" s="2487"/>
      <c r="EYW416" s="2487"/>
      <c r="EYX416" s="2487"/>
      <c r="EYY416" s="2487"/>
      <c r="EYZ416" s="2487"/>
      <c r="EZA416" s="2487"/>
      <c r="EZB416" s="2487"/>
      <c r="EZC416" s="2487"/>
      <c r="EZD416" s="2487"/>
      <c r="EZE416" s="2487"/>
      <c r="EZF416" s="2487"/>
      <c r="EZG416" s="2487"/>
      <c r="EZH416" s="2487"/>
      <c r="EZI416" s="2487"/>
      <c r="EZJ416" s="2487"/>
      <c r="EZK416" s="2487"/>
      <c r="EZL416" s="2487"/>
      <c r="EZM416" s="2487"/>
      <c r="EZN416" s="2487"/>
      <c r="EZO416" s="2487"/>
      <c r="EZP416" s="2487"/>
      <c r="EZQ416" s="2487"/>
      <c r="EZR416" s="2487"/>
      <c r="EZS416" s="2487"/>
      <c r="EZT416" s="2487"/>
      <c r="EZU416" s="2487"/>
      <c r="EZV416" s="2487"/>
      <c r="EZW416" s="2487"/>
      <c r="EZX416" s="2487"/>
      <c r="EZY416" s="2487"/>
      <c r="EZZ416" s="2487"/>
      <c r="FAA416" s="2487"/>
      <c r="FAB416" s="2487"/>
      <c r="FAC416" s="2487"/>
      <c r="FAD416" s="2487"/>
      <c r="FAE416" s="2487"/>
      <c r="FAF416" s="2487"/>
      <c r="FAG416" s="2487"/>
      <c r="FAH416" s="2487"/>
      <c r="FAI416" s="2487"/>
      <c r="FAJ416" s="2487"/>
      <c r="FAK416" s="2487"/>
      <c r="FAL416" s="2487"/>
      <c r="FAM416" s="2487"/>
      <c r="FAN416" s="2487"/>
      <c r="FAO416" s="2487"/>
      <c r="FAP416" s="2487"/>
      <c r="FAQ416" s="2487"/>
      <c r="FAR416" s="2487"/>
      <c r="FAS416" s="2487"/>
      <c r="FAT416" s="2487"/>
      <c r="FAU416" s="2487"/>
      <c r="FAV416" s="2487"/>
      <c r="FAW416" s="2487"/>
      <c r="FAX416" s="2487"/>
      <c r="FAY416" s="2487"/>
      <c r="FAZ416" s="2487"/>
      <c r="FBA416" s="2487"/>
      <c r="FBB416" s="2487"/>
      <c r="FBC416" s="2487"/>
      <c r="FBD416" s="2487"/>
      <c r="FBE416" s="2487"/>
      <c r="FBF416" s="2487"/>
      <c r="FBG416" s="2487"/>
      <c r="FBH416" s="2487"/>
      <c r="FBI416" s="2487"/>
      <c r="FBJ416" s="2487"/>
      <c r="FBK416" s="2487"/>
      <c r="FBL416" s="2487"/>
      <c r="FBM416" s="2487"/>
      <c r="FBN416" s="2487"/>
      <c r="FBO416" s="2487"/>
      <c r="FBP416" s="2487"/>
      <c r="FBQ416" s="2487"/>
      <c r="FBR416" s="2487"/>
      <c r="FBS416" s="2487"/>
      <c r="FBT416" s="2487"/>
      <c r="FBU416" s="2487"/>
      <c r="FBV416" s="2487"/>
      <c r="FBW416" s="2487"/>
      <c r="FBX416" s="2487"/>
      <c r="FBY416" s="2487"/>
      <c r="FBZ416" s="2487"/>
      <c r="FCA416" s="2487"/>
      <c r="FCB416" s="2487"/>
      <c r="FCC416" s="2487"/>
      <c r="FCD416" s="2487"/>
      <c r="FCE416" s="2487"/>
      <c r="FCF416" s="2487"/>
      <c r="FCG416" s="2487"/>
      <c r="FCH416" s="2487"/>
      <c r="FCI416" s="2487"/>
      <c r="FCJ416" s="2487"/>
      <c r="FCK416" s="2487"/>
      <c r="FCL416" s="2487"/>
      <c r="FCM416" s="2487"/>
      <c r="FCN416" s="2487"/>
      <c r="FCO416" s="2487"/>
      <c r="FCP416" s="2487"/>
      <c r="FCQ416" s="2487"/>
      <c r="FCR416" s="2487"/>
      <c r="FCS416" s="2487"/>
      <c r="FCT416" s="2487"/>
      <c r="FCU416" s="2487"/>
      <c r="FCV416" s="2487"/>
      <c r="FCW416" s="2487"/>
      <c r="FCX416" s="2487"/>
      <c r="FCY416" s="2487"/>
      <c r="FCZ416" s="2487"/>
      <c r="FDA416" s="2487"/>
      <c r="FDB416" s="2487"/>
      <c r="FDC416" s="2487"/>
      <c r="FDD416" s="2487"/>
      <c r="FDE416" s="2487"/>
      <c r="FDF416" s="2487"/>
      <c r="FDG416" s="2487"/>
      <c r="FDH416" s="2487"/>
      <c r="FDI416" s="2487"/>
      <c r="FDJ416" s="2487"/>
      <c r="FDK416" s="2487"/>
      <c r="FDL416" s="2487"/>
      <c r="FDM416" s="2487"/>
      <c r="FDN416" s="2487"/>
      <c r="FDO416" s="2487"/>
      <c r="FDP416" s="2487"/>
      <c r="FDQ416" s="2487"/>
      <c r="FDR416" s="2487"/>
      <c r="FDS416" s="2487"/>
      <c r="FDT416" s="2487"/>
      <c r="FDU416" s="2487"/>
      <c r="FDV416" s="2487"/>
      <c r="FDW416" s="2487"/>
      <c r="FDX416" s="2487"/>
      <c r="FDY416" s="2487"/>
      <c r="FDZ416" s="2487"/>
      <c r="FEA416" s="2487"/>
      <c r="FEB416" s="2487"/>
      <c r="FEC416" s="2487"/>
      <c r="FED416" s="2487"/>
      <c r="FEE416" s="2487"/>
      <c r="FEF416" s="2487"/>
      <c r="FEG416" s="2487"/>
      <c r="FEH416" s="2487"/>
      <c r="FEI416" s="2487"/>
      <c r="FEJ416" s="2487"/>
      <c r="FEK416" s="2487"/>
      <c r="FEL416" s="2487"/>
      <c r="FEM416" s="2487"/>
      <c r="FEN416" s="2487"/>
      <c r="FEO416" s="2487"/>
      <c r="FEP416" s="2487"/>
      <c r="FEQ416" s="2487"/>
      <c r="FER416" s="2487"/>
      <c r="FES416" s="2487"/>
      <c r="FET416" s="2487"/>
      <c r="FEU416" s="2487"/>
      <c r="FEV416" s="2487"/>
      <c r="FEW416" s="2487"/>
      <c r="FEX416" s="2487"/>
      <c r="FEY416" s="2487"/>
      <c r="FEZ416" s="2487"/>
      <c r="FFA416" s="2487"/>
      <c r="FFB416" s="2487"/>
      <c r="FFC416" s="2487"/>
      <c r="FFD416" s="2487"/>
      <c r="FFE416" s="2487"/>
      <c r="FFF416" s="2487"/>
      <c r="FFG416" s="2487"/>
      <c r="FFH416" s="2487"/>
      <c r="FFI416" s="2487"/>
      <c r="FFJ416" s="2487"/>
      <c r="FFK416" s="2487"/>
      <c r="FFL416" s="2487"/>
      <c r="FFM416" s="2487"/>
      <c r="FFN416" s="2487"/>
      <c r="FFO416" s="2487"/>
      <c r="FFP416" s="2487"/>
      <c r="FFQ416" s="2487"/>
      <c r="FFR416" s="2487"/>
      <c r="FFS416" s="2487"/>
      <c r="FFT416" s="2487"/>
      <c r="FFU416" s="2487"/>
      <c r="FFV416" s="2487"/>
      <c r="FFW416" s="2487"/>
      <c r="FFX416" s="2487"/>
      <c r="FFY416" s="2487"/>
      <c r="FFZ416" s="2487"/>
      <c r="FGA416" s="2487"/>
      <c r="FGB416" s="2487"/>
      <c r="FGC416" s="2487"/>
      <c r="FGD416" s="2487"/>
      <c r="FGE416" s="2487"/>
      <c r="FGF416" s="2487"/>
      <c r="FGG416" s="2487"/>
      <c r="FGH416" s="2487"/>
      <c r="FGI416" s="2487"/>
      <c r="FGJ416" s="2487"/>
      <c r="FGK416" s="2487"/>
      <c r="FGL416" s="2487"/>
      <c r="FGM416" s="2487"/>
      <c r="FGN416" s="2487"/>
      <c r="FGO416" s="2487"/>
      <c r="FGP416" s="2487"/>
      <c r="FGQ416" s="2487"/>
      <c r="FGR416" s="2487"/>
      <c r="FGS416" s="2487"/>
      <c r="FGT416" s="2487"/>
      <c r="FGU416" s="2487"/>
      <c r="FGV416" s="2487"/>
      <c r="FGW416" s="2487"/>
      <c r="FGX416" s="2487"/>
      <c r="FGY416" s="2487"/>
      <c r="FGZ416" s="2487"/>
      <c r="FHA416" s="2487"/>
      <c r="FHB416" s="2487"/>
      <c r="FHC416" s="2487"/>
      <c r="FHD416" s="2487"/>
      <c r="FHE416" s="2487"/>
      <c r="FHF416" s="2487"/>
      <c r="FHG416" s="2487"/>
      <c r="FHH416" s="2487"/>
      <c r="FHI416" s="2487"/>
      <c r="FHJ416" s="2487"/>
      <c r="FHK416" s="2487"/>
      <c r="FHL416" s="2487"/>
      <c r="FHM416" s="2487"/>
      <c r="FHN416" s="2487"/>
      <c r="FHO416" s="2487"/>
      <c r="FHP416" s="2487"/>
      <c r="FHQ416" s="2487"/>
      <c r="FHR416" s="2487"/>
      <c r="FHS416" s="2487"/>
      <c r="FHT416" s="2487"/>
      <c r="FHU416" s="2487"/>
      <c r="FHV416" s="2487"/>
      <c r="FHW416" s="2487"/>
      <c r="FHX416" s="2487"/>
      <c r="FHY416" s="2487"/>
      <c r="FHZ416" s="2487"/>
      <c r="FIA416" s="2487"/>
      <c r="FIB416" s="2487"/>
      <c r="FIC416" s="2487"/>
      <c r="FID416" s="2487"/>
      <c r="FIE416" s="2487"/>
      <c r="FIF416" s="2487"/>
      <c r="FIG416" s="2487"/>
      <c r="FIH416" s="2487"/>
      <c r="FII416" s="2487"/>
      <c r="FIJ416" s="2487"/>
      <c r="FIK416" s="2487"/>
      <c r="FIL416" s="2487"/>
      <c r="FIM416" s="2487"/>
      <c r="FIN416" s="2487"/>
      <c r="FIO416" s="2487"/>
      <c r="FIP416" s="2487"/>
      <c r="FIQ416" s="2487"/>
      <c r="FIR416" s="2487"/>
      <c r="FIS416" s="2487"/>
      <c r="FIT416" s="2487"/>
      <c r="FIU416" s="2487"/>
      <c r="FIV416" s="2487"/>
      <c r="FIW416" s="2487"/>
      <c r="FIX416" s="2487"/>
      <c r="FIY416" s="2487"/>
      <c r="FIZ416" s="2487"/>
      <c r="FJA416" s="2487"/>
      <c r="FJB416" s="2487"/>
      <c r="FJC416" s="2487"/>
      <c r="FJD416" s="2487"/>
      <c r="FJE416" s="2487"/>
      <c r="FJF416" s="2487"/>
      <c r="FJG416" s="2487"/>
      <c r="FJH416" s="2487"/>
      <c r="FJI416" s="2487"/>
      <c r="FJJ416" s="2487"/>
      <c r="FJK416" s="2487"/>
      <c r="FJL416" s="2487"/>
      <c r="FJM416" s="2487"/>
      <c r="FJN416" s="2487"/>
      <c r="FJO416" s="2487"/>
      <c r="FJP416" s="2487"/>
      <c r="FJQ416" s="2487"/>
      <c r="FJR416" s="2487"/>
      <c r="FJS416" s="2487"/>
      <c r="FJT416" s="2487"/>
      <c r="FJU416" s="2487"/>
      <c r="FJV416" s="2487"/>
      <c r="FJW416" s="2487"/>
      <c r="FJX416" s="2487"/>
      <c r="FJY416" s="2487"/>
      <c r="FJZ416" s="2487"/>
      <c r="FKA416" s="2487"/>
      <c r="FKB416" s="2487"/>
      <c r="FKC416" s="2487"/>
      <c r="FKD416" s="2487"/>
      <c r="FKE416" s="2487"/>
      <c r="FKF416" s="2487"/>
      <c r="FKG416" s="2487"/>
      <c r="FKH416" s="2487"/>
      <c r="FKI416" s="2487"/>
      <c r="FKJ416" s="2487"/>
      <c r="FKK416" s="2487"/>
      <c r="FKL416" s="2487"/>
      <c r="FKM416" s="2487"/>
      <c r="FKN416" s="2487"/>
      <c r="FKO416" s="2487"/>
      <c r="FKP416" s="2487"/>
      <c r="FKQ416" s="2487"/>
      <c r="FKR416" s="2487"/>
      <c r="FKS416" s="2487"/>
      <c r="FKT416" s="2487"/>
      <c r="FKU416" s="2487"/>
      <c r="FKV416" s="2487"/>
      <c r="FKW416" s="2487"/>
      <c r="FKX416" s="2487"/>
      <c r="FKY416" s="2487"/>
      <c r="FKZ416" s="2487"/>
      <c r="FLA416" s="2487"/>
      <c r="FLB416" s="2487"/>
      <c r="FLC416" s="2487"/>
      <c r="FLD416" s="2487"/>
      <c r="FLE416" s="2487"/>
      <c r="FLF416" s="2487"/>
      <c r="FLG416" s="2487"/>
      <c r="FLH416" s="2487"/>
      <c r="FLI416" s="2487"/>
      <c r="FLJ416" s="2487"/>
      <c r="FLK416" s="2487"/>
      <c r="FLL416" s="2487"/>
      <c r="FLM416" s="2487"/>
      <c r="FLN416" s="2487"/>
      <c r="FLO416" s="2487"/>
      <c r="FLP416" s="2487"/>
      <c r="FLQ416" s="2487"/>
      <c r="FLR416" s="2487"/>
      <c r="FLS416" s="2487"/>
      <c r="FLT416" s="2487"/>
      <c r="FLU416" s="2487"/>
      <c r="FLV416" s="2487"/>
      <c r="FLW416" s="2487"/>
      <c r="FLX416" s="2487"/>
      <c r="FLY416" s="2487"/>
      <c r="FLZ416" s="2487"/>
      <c r="FMA416" s="2487"/>
      <c r="FMB416" s="2487"/>
      <c r="FMC416" s="2487"/>
      <c r="FMD416" s="2487"/>
      <c r="FME416" s="2487"/>
      <c r="FMF416" s="2487"/>
      <c r="FMG416" s="2487"/>
      <c r="FMH416" s="2487"/>
      <c r="FMI416" s="2487"/>
      <c r="FMJ416" s="2487"/>
      <c r="FMK416" s="2487"/>
      <c r="FML416" s="2487"/>
      <c r="FMM416" s="2487"/>
      <c r="FMN416" s="2487"/>
      <c r="FMO416" s="2487"/>
      <c r="FMP416" s="2487"/>
      <c r="FMQ416" s="2487"/>
      <c r="FMR416" s="2487"/>
      <c r="FMS416" s="2487"/>
      <c r="FMT416" s="2487"/>
      <c r="FMU416" s="2487"/>
      <c r="FMV416" s="2487"/>
      <c r="FMW416" s="2487"/>
      <c r="FMX416" s="2487"/>
      <c r="FMY416" s="2487"/>
      <c r="FMZ416" s="2487"/>
      <c r="FNA416" s="2487"/>
      <c r="FNB416" s="2487"/>
      <c r="FNC416" s="2487"/>
      <c r="FND416" s="2487"/>
      <c r="FNE416" s="2487"/>
      <c r="FNF416" s="2487"/>
      <c r="FNG416" s="2487"/>
      <c r="FNH416" s="2487"/>
      <c r="FNI416" s="2487"/>
      <c r="FNJ416" s="2487"/>
      <c r="FNK416" s="2487"/>
      <c r="FNL416" s="2487"/>
      <c r="FNM416" s="2487"/>
      <c r="FNN416" s="2487"/>
      <c r="FNO416" s="2487"/>
      <c r="FNP416" s="2487"/>
      <c r="FNQ416" s="2487"/>
      <c r="FNR416" s="2487"/>
      <c r="FNS416" s="2487"/>
      <c r="FNT416" s="2487"/>
      <c r="FNU416" s="2487"/>
      <c r="FNV416" s="2487"/>
      <c r="FNW416" s="2487"/>
      <c r="FNX416" s="2487"/>
      <c r="FNY416" s="2487"/>
      <c r="FNZ416" s="2487"/>
      <c r="FOA416" s="2487"/>
      <c r="FOB416" s="2487"/>
      <c r="FOC416" s="2487"/>
      <c r="FOD416" s="2487"/>
      <c r="FOE416" s="2487"/>
      <c r="FOF416" s="2487"/>
      <c r="FOG416" s="2487"/>
      <c r="FOH416" s="2487"/>
      <c r="FOI416" s="2487"/>
      <c r="FOJ416" s="2487"/>
      <c r="FOK416" s="2487"/>
      <c r="FOL416" s="2487"/>
      <c r="FOM416" s="2487"/>
      <c r="FON416" s="2487"/>
      <c r="FOO416" s="2487"/>
      <c r="FOP416" s="2487"/>
      <c r="FOQ416" s="2487"/>
      <c r="FOR416" s="2487"/>
      <c r="FOS416" s="2487"/>
      <c r="FOT416" s="2487"/>
      <c r="FOU416" s="2487"/>
      <c r="FOV416" s="2487"/>
      <c r="FOW416" s="2487"/>
      <c r="FOX416" s="2487"/>
      <c r="FOY416" s="2487"/>
      <c r="FOZ416" s="2487"/>
      <c r="FPA416" s="2487"/>
      <c r="FPB416" s="2487"/>
      <c r="FPC416" s="2487"/>
      <c r="FPD416" s="2487"/>
      <c r="FPE416" s="2487"/>
      <c r="FPF416" s="2487"/>
      <c r="FPG416" s="2487"/>
      <c r="FPH416" s="2487"/>
      <c r="FPI416" s="2487"/>
      <c r="FPJ416" s="2487"/>
      <c r="FPK416" s="2487"/>
      <c r="FPL416" s="2487"/>
      <c r="FPM416" s="2487"/>
      <c r="FPN416" s="2487"/>
      <c r="FPO416" s="2487"/>
      <c r="FPP416" s="2487"/>
      <c r="FPQ416" s="2487"/>
      <c r="FPR416" s="2487"/>
      <c r="FPS416" s="2487"/>
      <c r="FPT416" s="2487"/>
      <c r="FPU416" s="2487"/>
      <c r="FPV416" s="2487"/>
      <c r="FPW416" s="2487"/>
      <c r="FPX416" s="2487"/>
      <c r="FPY416" s="2487"/>
      <c r="FPZ416" s="2487"/>
      <c r="FQA416" s="2487"/>
      <c r="FQB416" s="2487"/>
      <c r="FQC416" s="2487"/>
      <c r="FQD416" s="2487"/>
      <c r="FQE416" s="2487"/>
      <c r="FQF416" s="2487"/>
      <c r="FQG416" s="2487"/>
      <c r="FQH416" s="2487"/>
      <c r="FQI416" s="2487"/>
      <c r="FQJ416" s="2487"/>
      <c r="FQK416" s="2487"/>
      <c r="FQL416" s="2487"/>
      <c r="FQM416" s="2487"/>
      <c r="FQN416" s="2487"/>
      <c r="FQO416" s="2487"/>
      <c r="FQP416" s="2487"/>
      <c r="FQQ416" s="2487"/>
      <c r="FQR416" s="2487"/>
      <c r="FQS416" s="2487"/>
      <c r="FQT416" s="2487"/>
      <c r="FQU416" s="2487"/>
      <c r="FQV416" s="2487"/>
      <c r="FQW416" s="2487"/>
      <c r="FQX416" s="2487"/>
      <c r="FQY416" s="2487"/>
      <c r="FQZ416" s="2487"/>
      <c r="FRA416" s="2487"/>
      <c r="FRB416" s="2487"/>
      <c r="FRC416" s="2487"/>
      <c r="FRD416" s="2487"/>
      <c r="FRE416" s="2487"/>
      <c r="FRF416" s="2487"/>
      <c r="FRG416" s="2487"/>
      <c r="FRH416" s="2487"/>
      <c r="FRI416" s="2487"/>
      <c r="FRJ416" s="2487"/>
      <c r="FRK416" s="2487"/>
      <c r="FRL416" s="2487"/>
      <c r="FRM416" s="2487"/>
      <c r="FRN416" s="2487"/>
      <c r="FRO416" s="2487"/>
      <c r="FRP416" s="2487"/>
      <c r="FRQ416" s="2487"/>
      <c r="FRR416" s="2487"/>
      <c r="FRS416" s="2487"/>
      <c r="FRT416" s="2487"/>
      <c r="FRU416" s="2487"/>
      <c r="FRV416" s="2487"/>
      <c r="FRW416" s="2487"/>
      <c r="FRX416" s="2487"/>
      <c r="FRY416" s="2487"/>
      <c r="FRZ416" s="2487"/>
      <c r="FSA416" s="2487"/>
      <c r="FSB416" s="2487"/>
      <c r="FSC416" s="2487"/>
      <c r="FSD416" s="2487"/>
      <c r="FSE416" s="2487"/>
      <c r="FSF416" s="2487"/>
      <c r="FSG416" s="2487"/>
      <c r="FSH416" s="2487"/>
      <c r="FSI416" s="2487"/>
      <c r="FSJ416" s="2487"/>
      <c r="FSK416" s="2487"/>
      <c r="FSL416" s="2487"/>
      <c r="FSM416" s="2487"/>
      <c r="FSN416" s="2487"/>
      <c r="FSO416" s="2487"/>
      <c r="FSP416" s="2487"/>
      <c r="FSQ416" s="2487"/>
      <c r="FSR416" s="2487"/>
      <c r="FSS416" s="2487"/>
      <c r="FST416" s="2487"/>
      <c r="FSU416" s="2487"/>
      <c r="FSV416" s="2487"/>
      <c r="FSW416" s="2487"/>
      <c r="FSX416" s="2487"/>
      <c r="FSY416" s="2487"/>
      <c r="FSZ416" s="2487"/>
      <c r="FTA416" s="2487"/>
      <c r="FTB416" s="2487"/>
      <c r="FTC416" s="2487"/>
      <c r="FTD416" s="2487"/>
      <c r="FTE416" s="2487"/>
      <c r="FTF416" s="2487"/>
      <c r="FTG416" s="2487"/>
      <c r="FTH416" s="2487"/>
      <c r="FTI416" s="2487"/>
      <c r="FTJ416" s="2487"/>
      <c r="FTK416" s="2487"/>
      <c r="FTL416" s="2487"/>
      <c r="FTM416" s="2487"/>
      <c r="FTN416" s="2487"/>
      <c r="FTO416" s="2487"/>
      <c r="FTP416" s="2487"/>
      <c r="FTQ416" s="2487"/>
      <c r="FTR416" s="2487"/>
      <c r="FTS416" s="2487"/>
      <c r="FTT416" s="2487"/>
      <c r="FTU416" s="2487"/>
      <c r="FTV416" s="2487"/>
      <c r="FTW416" s="2487"/>
      <c r="FTX416" s="2487"/>
      <c r="FTY416" s="2487"/>
      <c r="FTZ416" s="2487"/>
      <c r="FUA416" s="2487"/>
      <c r="FUB416" s="2487"/>
      <c r="FUC416" s="2487"/>
      <c r="FUD416" s="2487"/>
      <c r="FUE416" s="2487"/>
      <c r="FUF416" s="2487"/>
      <c r="FUG416" s="2487"/>
      <c r="FUH416" s="2487"/>
      <c r="FUI416" s="2487"/>
      <c r="FUJ416" s="2487"/>
      <c r="FUK416" s="2487"/>
      <c r="FUL416" s="2487"/>
      <c r="FUM416" s="2487"/>
      <c r="FUN416" s="2487"/>
      <c r="FUO416" s="2487"/>
      <c r="FUP416" s="2487"/>
      <c r="FUQ416" s="2487"/>
      <c r="FUR416" s="2487"/>
      <c r="FUS416" s="2487"/>
      <c r="FUT416" s="2487"/>
      <c r="FUU416" s="2487"/>
      <c r="FUV416" s="2487"/>
      <c r="FUW416" s="2487"/>
      <c r="FUX416" s="2487"/>
      <c r="FUY416" s="2487"/>
      <c r="FUZ416" s="2487"/>
      <c r="FVA416" s="2487"/>
      <c r="FVB416" s="2487"/>
      <c r="FVC416" s="2487"/>
      <c r="FVD416" s="2487"/>
      <c r="FVE416" s="2487"/>
      <c r="FVF416" s="2487"/>
      <c r="FVG416" s="2487"/>
      <c r="FVH416" s="2487"/>
      <c r="FVI416" s="2487"/>
      <c r="FVJ416" s="2487"/>
      <c r="FVK416" s="2487"/>
      <c r="FVL416" s="2487"/>
      <c r="FVM416" s="2487"/>
      <c r="FVN416" s="2487"/>
      <c r="FVO416" s="2487"/>
      <c r="FVP416" s="2487"/>
      <c r="FVQ416" s="2487"/>
      <c r="FVR416" s="2487"/>
      <c r="FVS416" s="2487"/>
      <c r="FVT416" s="2487"/>
      <c r="FVU416" s="2487"/>
      <c r="FVV416" s="2487"/>
      <c r="FVW416" s="2487"/>
      <c r="FVX416" s="2487"/>
      <c r="FVY416" s="2487"/>
      <c r="FVZ416" s="2487"/>
      <c r="FWA416" s="2487"/>
      <c r="FWB416" s="2487"/>
      <c r="FWC416" s="2487"/>
      <c r="FWD416" s="2487"/>
      <c r="FWE416" s="2487"/>
      <c r="FWF416" s="2487"/>
      <c r="FWG416" s="2487"/>
      <c r="FWH416" s="2487"/>
      <c r="FWI416" s="2487"/>
      <c r="FWJ416" s="2487"/>
      <c r="FWK416" s="2487"/>
      <c r="FWL416" s="2487"/>
      <c r="FWM416" s="2487"/>
      <c r="FWN416" s="2487"/>
      <c r="FWO416" s="2487"/>
      <c r="FWP416" s="2487"/>
      <c r="FWQ416" s="2487"/>
      <c r="FWR416" s="2487"/>
      <c r="FWS416" s="2487"/>
      <c r="FWT416" s="2487"/>
      <c r="FWU416" s="2487"/>
      <c r="FWV416" s="2487"/>
      <c r="FWW416" s="2487"/>
      <c r="FWX416" s="2487"/>
      <c r="FWY416" s="2487"/>
      <c r="FWZ416" s="2487"/>
      <c r="FXA416" s="2487"/>
      <c r="FXB416" s="2487"/>
      <c r="FXC416" s="2487"/>
      <c r="FXD416" s="2487"/>
      <c r="FXE416" s="2487"/>
      <c r="FXF416" s="2487"/>
      <c r="FXG416" s="2487"/>
      <c r="FXH416" s="2487"/>
      <c r="FXI416" s="2487"/>
      <c r="FXJ416" s="2487"/>
      <c r="FXK416" s="2487"/>
      <c r="FXL416" s="2487"/>
      <c r="FXM416" s="2487"/>
      <c r="FXN416" s="2487"/>
      <c r="FXO416" s="2487"/>
      <c r="FXP416" s="2487"/>
      <c r="FXQ416" s="2487"/>
      <c r="FXR416" s="2487"/>
      <c r="FXS416" s="2487"/>
      <c r="FXT416" s="2487"/>
      <c r="FXU416" s="2487"/>
      <c r="FXV416" s="2487"/>
      <c r="FXW416" s="2487"/>
      <c r="FXX416" s="2487"/>
      <c r="FXY416" s="2487"/>
      <c r="FXZ416" s="2487"/>
      <c r="FYA416" s="2487"/>
      <c r="FYB416" s="2487"/>
      <c r="FYC416" s="2487"/>
      <c r="FYD416" s="2487"/>
      <c r="FYE416" s="2487"/>
      <c r="FYF416" s="2487"/>
      <c r="FYG416" s="2487"/>
      <c r="FYH416" s="2487"/>
      <c r="FYI416" s="2487"/>
      <c r="FYJ416" s="2487"/>
      <c r="FYK416" s="2487"/>
      <c r="FYL416" s="2487"/>
      <c r="FYM416" s="2487"/>
      <c r="FYN416" s="2487"/>
      <c r="FYO416" s="2487"/>
      <c r="FYP416" s="2487"/>
      <c r="FYQ416" s="2487"/>
      <c r="FYR416" s="2487"/>
      <c r="FYS416" s="2487"/>
      <c r="FYT416" s="2487"/>
      <c r="FYU416" s="2487"/>
      <c r="FYV416" s="2487"/>
      <c r="FYW416" s="2487"/>
      <c r="FYX416" s="2487"/>
      <c r="FYY416" s="2487"/>
      <c r="FYZ416" s="2487"/>
      <c r="FZA416" s="2487"/>
      <c r="FZB416" s="2487"/>
      <c r="FZC416" s="2487"/>
      <c r="FZD416" s="2487"/>
      <c r="FZE416" s="2487"/>
      <c r="FZF416" s="2487"/>
      <c r="FZG416" s="2487"/>
      <c r="FZH416" s="2487"/>
      <c r="FZI416" s="2487"/>
      <c r="FZJ416" s="2487"/>
      <c r="FZK416" s="2487"/>
      <c r="FZL416" s="2487"/>
      <c r="FZM416" s="2487"/>
      <c r="FZN416" s="2487"/>
      <c r="FZO416" s="2487"/>
      <c r="FZP416" s="2487"/>
      <c r="FZQ416" s="2487"/>
      <c r="FZR416" s="2487"/>
      <c r="FZS416" s="2487"/>
      <c r="FZT416" s="2487"/>
      <c r="FZU416" s="2487"/>
      <c r="FZV416" s="2487"/>
      <c r="FZW416" s="2487"/>
      <c r="FZX416" s="2487"/>
      <c r="FZY416" s="2487"/>
      <c r="FZZ416" s="2487"/>
      <c r="GAA416" s="2487"/>
      <c r="GAB416" s="2487"/>
      <c r="GAC416" s="2487"/>
      <c r="GAD416" s="2487"/>
      <c r="GAE416" s="2487"/>
      <c r="GAF416" s="2487"/>
      <c r="GAG416" s="2487"/>
      <c r="GAH416" s="2487"/>
      <c r="GAI416" s="2487"/>
      <c r="GAJ416" s="2487"/>
      <c r="GAK416" s="2487"/>
      <c r="GAL416" s="2487"/>
      <c r="GAM416" s="2487"/>
      <c r="GAN416" s="2487"/>
      <c r="GAO416" s="2487"/>
      <c r="GAP416" s="2487"/>
      <c r="GAQ416" s="2487"/>
      <c r="GAR416" s="2487"/>
      <c r="GAS416" s="2487"/>
      <c r="GAT416" s="2487"/>
      <c r="GAU416" s="2487"/>
      <c r="GAV416" s="2487"/>
      <c r="GAW416" s="2487"/>
      <c r="GAX416" s="2487"/>
      <c r="GAY416" s="2487"/>
      <c r="GAZ416" s="2487"/>
      <c r="GBA416" s="2487"/>
      <c r="GBB416" s="2487"/>
      <c r="GBC416" s="2487"/>
      <c r="GBD416" s="2487"/>
      <c r="GBE416" s="2487"/>
      <c r="GBF416" s="2487"/>
      <c r="GBG416" s="2487"/>
      <c r="GBH416" s="2487"/>
      <c r="GBI416" s="2487"/>
      <c r="GBJ416" s="2487"/>
      <c r="GBK416" s="2487"/>
      <c r="GBL416" s="2487"/>
      <c r="GBM416" s="2487"/>
      <c r="GBN416" s="2487"/>
      <c r="GBO416" s="2487"/>
      <c r="GBP416" s="2487"/>
      <c r="GBQ416" s="2487"/>
      <c r="GBR416" s="2487"/>
      <c r="GBS416" s="2487"/>
      <c r="GBT416" s="2487"/>
      <c r="GBU416" s="2487"/>
      <c r="GBV416" s="2487"/>
      <c r="GBW416" s="2487"/>
      <c r="GBX416" s="2487"/>
      <c r="GBY416" s="2487"/>
      <c r="GBZ416" s="2487"/>
      <c r="GCA416" s="2487"/>
      <c r="GCB416" s="2487"/>
      <c r="GCC416" s="2487"/>
      <c r="GCD416" s="2487"/>
      <c r="GCE416" s="2487"/>
      <c r="GCF416" s="2487"/>
      <c r="GCG416" s="2487"/>
      <c r="GCH416" s="2487"/>
      <c r="GCI416" s="2487"/>
      <c r="GCJ416" s="2487"/>
      <c r="GCK416" s="2487"/>
      <c r="GCL416" s="2487"/>
      <c r="GCM416" s="2487"/>
      <c r="GCN416" s="2487"/>
      <c r="GCO416" s="2487"/>
      <c r="GCP416" s="2487"/>
      <c r="GCQ416" s="2487"/>
      <c r="GCR416" s="2487"/>
      <c r="GCS416" s="2487"/>
      <c r="GCT416" s="2487"/>
      <c r="GCU416" s="2487"/>
      <c r="GCV416" s="2487"/>
      <c r="GCW416" s="2487"/>
      <c r="GCX416" s="2487"/>
      <c r="GCY416" s="2487"/>
      <c r="GCZ416" s="2487"/>
      <c r="GDA416" s="2487"/>
      <c r="GDB416" s="2487"/>
      <c r="GDC416" s="2487"/>
      <c r="GDD416" s="2487"/>
      <c r="GDE416" s="2487"/>
      <c r="GDF416" s="2487"/>
      <c r="GDG416" s="2487"/>
      <c r="GDH416" s="2487"/>
      <c r="GDI416" s="2487"/>
      <c r="GDJ416" s="2487"/>
      <c r="GDK416" s="2487"/>
      <c r="GDL416" s="2487"/>
      <c r="GDM416" s="2487"/>
      <c r="GDN416" s="2487"/>
      <c r="GDO416" s="2487"/>
      <c r="GDP416" s="2487"/>
      <c r="GDQ416" s="2487"/>
      <c r="GDR416" s="2487"/>
      <c r="GDS416" s="2487"/>
      <c r="GDT416" s="2487"/>
      <c r="GDU416" s="2487"/>
      <c r="GDV416" s="2487"/>
      <c r="GDW416" s="2487"/>
      <c r="GDX416" s="2487"/>
      <c r="GDY416" s="2487"/>
      <c r="GDZ416" s="2487"/>
      <c r="GEA416" s="2487"/>
      <c r="GEB416" s="2487"/>
      <c r="GEC416" s="2487"/>
      <c r="GED416" s="2487"/>
      <c r="GEE416" s="2487"/>
      <c r="GEF416" s="2487"/>
      <c r="GEG416" s="2487"/>
      <c r="GEH416" s="2487"/>
      <c r="GEI416" s="2487"/>
      <c r="GEJ416" s="2487"/>
      <c r="GEK416" s="2487"/>
      <c r="GEL416" s="2487"/>
      <c r="GEM416" s="2487"/>
      <c r="GEN416" s="2487"/>
      <c r="GEO416" s="2487"/>
      <c r="GEP416" s="2487"/>
      <c r="GEQ416" s="2487"/>
      <c r="GER416" s="2487"/>
      <c r="GES416" s="2487"/>
      <c r="GET416" s="2487"/>
      <c r="GEU416" s="2487"/>
      <c r="GEV416" s="2487"/>
      <c r="GEW416" s="2487"/>
      <c r="GEX416" s="2487"/>
      <c r="GEY416" s="2487"/>
      <c r="GEZ416" s="2487"/>
      <c r="GFA416" s="2487"/>
      <c r="GFB416" s="2487"/>
      <c r="GFC416" s="2487"/>
      <c r="GFD416" s="2487"/>
      <c r="GFE416" s="2487"/>
      <c r="GFF416" s="2487"/>
      <c r="GFG416" s="2487"/>
      <c r="GFH416" s="2487"/>
      <c r="GFI416" s="2487"/>
      <c r="GFJ416" s="2487"/>
      <c r="GFK416" s="2487"/>
      <c r="GFL416" s="2487"/>
      <c r="GFM416" s="2487"/>
      <c r="GFN416" s="2487"/>
      <c r="GFO416" s="2487"/>
      <c r="GFP416" s="2487"/>
      <c r="GFQ416" s="2487"/>
      <c r="GFR416" s="2487"/>
      <c r="GFS416" s="2487"/>
      <c r="GFT416" s="2487"/>
      <c r="GFU416" s="2487"/>
      <c r="GFV416" s="2487"/>
      <c r="GFW416" s="2487"/>
      <c r="GFX416" s="2487"/>
      <c r="GFY416" s="2487"/>
      <c r="GFZ416" s="2487"/>
      <c r="GGA416" s="2487"/>
      <c r="GGB416" s="2487"/>
      <c r="GGC416" s="2487"/>
      <c r="GGD416" s="2487"/>
      <c r="GGE416" s="2487"/>
      <c r="GGF416" s="2487"/>
      <c r="GGG416" s="2487"/>
      <c r="GGH416" s="2487"/>
      <c r="GGI416" s="2487"/>
      <c r="GGJ416" s="2487"/>
      <c r="GGK416" s="2487"/>
      <c r="GGL416" s="2487"/>
      <c r="GGM416" s="2487"/>
      <c r="GGN416" s="2487"/>
      <c r="GGO416" s="2487"/>
      <c r="GGP416" s="2487"/>
      <c r="GGQ416" s="2487"/>
      <c r="GGR416" s="2487"/>
      <c r="GGS416" s="2487"/>
      <c r="GGT416" s="2487"/>
      <c r="GGU416" s="2487"/>
      <c r="GGV416" s="2487"/>
      <c r="GGW416" s="2487"/>
      <c r="GGX416" s="2487"/>
      <c r="GGY416" s="2487"/>
      <c r="GGZ416" s="2487"/>
      <c r="GHA416" s="2487"/>
      <c r="GHB416" s="2487"/>
      <c r="GHC416" s="2487"/>
      <c r="GHD416" s="2487"/>
      <c r="GHE416" s="2487"/>
      <c r="GHF416" s="2487"/>
      <c r="GHG416" s="2487"/>
      <c r="GHH416" s="2487"/>
      <c r="GHI416" s="2487"/>
      <c r="GHJ416" s="2487"/>
      <c r="GHK416" s="2487"/>
      <c r="GHL416" s="2487"/>
      <c r="GHM416" s="2487"/>
      <c r="GHN416" s="2487"/>
      <c r="GHO416" s="2487"/>
      <c r="GHP416" s="2487"/>
      <c r="GHQ416" s="2487"/>
      <c r="GHR416" s="2487"/>
      <c r="GHS416" s="2487"/>
      <c r="GHT416" s="2487"/>
      <c r="GHU416" s="2487"/>
      <c r="GHV416" s="2487"/>
      <c r="GHW416" s="2487"/>
      <c r="GHX416" s="2487"/>
      <c r="GHY416" s="2487"/>
      <c r="GHZ416" s="2487"/>
      <c r="GIA416" s="2487"/>
      <c r="GIB416" s="2487"/>
      <c r="GIC416" s="2487"/>
      <c r="GID416" s="2487"/>
      <c r="GIE416" s="2487"/>
      <c r="GIF416" s="2487"/>
      <c r="GIG416" s="2487"/>
      <c r="GIH416" s="2487"/>
      <c r="GII416" s="2487"/>
      <c r="GIJ416" s="2487"/>
      <c r="GIK416" s="2487"/>
      <c r="GIL416" s="2487"/>
      <c r="GIM416" s="2487"/>
      <c r="GIN416" s="2487"/>
      <c r="GIO416" s="2487"/>
      <c r="GIP416" s="2487"/>
      <c r="GIQ416" s="2487"/>
      <c r="GIR416" s="2487"/>
      <c r="GIS416" s="2487"/>
      <c r="GIT416" s="2487"/>
      <c r="GIU416" s="2487"/>
      <c r="GIV416" s="2487"/>
      <c r="GIW416" s="2487"/>
      <c r="GIX416" s="2487"/>
      <c r="GIY416" s="2487"/>
      <c r="GIZ416" s="2487"/>
      <c r="GJA416" s="2487"/>
      <c r="GJB416" s="2487"/>
      <c r="GJC416" s="2487"/>
      <c r="GJD416" s="2487"/>
      <c r="GJE416" s="2487"/>
      <c r="GJF416" s="2487"/>
      <c r="GJG416" s="2487"/>
      <c r="GJH416" s="2487"/>
      <c r="GJI416" s="2487"/>
      <c r="GJJ416" s="2487"/>
      <c r="GJK416" s="2487"/>
      <c r="GJL416" s="2487"/>
      <c r="GJM416" s="2487"/>
      <c r="GJN416" s="2487"/>
      <c r="GJO416" s="2487"/>
      <c r="GJP416" s="2487"/>
      <c r="GJQ416" s="2487"/>
      <c r="GJR416" s="2487"/>
      <c r="GJS416" s="2487"/>
      <c r="GJT416" s="2487"/>
      <c r="GJU416" s="2487"/>
      <c r="GJV416" s="2487"/>
      <c r="GJW416" s="2487"/>
      <c r="GJX416" s="2487"/>
      <c r="GJY416" s="2487"/>
      <c r="GJZ416" s="2487"/>
      <c r="GKA416" s="2487"/>
      <c r="GKB416" s="2487"/>
      <c r="GKC416" s="2487"/>
      <c r="GKD416" s="2487"/>
      <c r="GKE416" s="2487"/>
      <c r="GKF416" s="2487"/>
      <c r="GKG416" s="2487"/>
      <c r="GKH416" s="2487"/>
      <c r="GKI416" s="2487"/>
      <c r="GKJ416" s="2487"/>
      <c r="GKK416" s="2487"/>
      <c r="GKL416" s="2487"/>
      <c r="GKM416" s="2487"/>
      <c r="GKN416" s="2487"/>
      <c r="GKO416" s="2487"/>
      <c r="GKP416" s="2487"/>
      <c r="GKQ416" s="2487"/>
      <c r="GKR416" s="2487"/>
      <c r="GKS416" s="2487"/>
      <c r="GKT416" s="2487"/>
      <c r="GKU416" s="2487"/>
      <c r="GKV416" s="2487"/>
      <c r="GKW416" s="2487"/>
      <c r="GKX416" s="2487"/>
      <c r="GKY416" s="2487"/>
      <c r="GKZ416" s="2487"/>
      <c r="GLA416" s="2487"/>
      <c r="GLB416" s="2487"/>
      <c r="GLC416" s="2487"/>
      <c r="GLD416" s="2487"/>
      <c r="GLE416" s="2487"/>
      <c r="GLF416" s="2487"/>
      <c r="GLG416" s="2487"/>
      <c r="GLH416" s="2487"/>
      <c r="GLI416" s="2487"/>
      <c r="GLJ416" s="2487"/>
      <c r="GLK416" s="2487"/>
      <c r="GLL416" s="2487"/>
      <c r="GLM416" s="2487"/>
      <c r="GLN416" s="2487"/>
      <c r="GLO416" s="2487"/>
      <c r="GLP416" s="2487"/>
      <c r="GLQ416" s="2487"/>
      <c r="GLR416" s="2487"/>
      <c r="GLS416" s="2487"/>
      <c r="GLT416" s="2487"/>
      <c r="GLU416" s="2487"/>
      <c r="GLV416" s="2487"/>
      <c r="GLW416" s="2487"/>
      <c r="GLX416" s="2487"/>
      <c r="GLY416" s="2487"/>
      <c r="GLZ416" s="2487"/>
      <c r="GMA416" s="2487"/>
      <c r="GMB416" s="2487"/>
      <c r="GMC416" s="2487"/>
      <c r="GMD416" s="2487"/>
      <c r="GME416" s="2487"/>
      <c r="GMF416" s="2487"/>
      <c r="GMG416" s="2487"/>
      <c r="GMH416" s="2487"/>
      <c r="GMI416" s="2487"/>
      <c r="GMJ416" s="2487"/>
      <c r="GMK416" s="2487"/>
      <c r="GML416" s="2487"/>
      <c r="GMM416" s="2487"/>
      <c r="GMN416" s="2487"/>
      <c r="GMO416" s="2487"/>
      <c r="GMP416" s="2487"/>
      <c r="GMQ416" s="2487"/>
      <c r="GMR416" s="2487"/>
      <c r="GMS416" s="2487"/>
      <c r="GMT416" s="2487"/>
      <c r="GMU416" s="2487"/>
      <c r="GMV416" s="2487"/>
      <c r="GMW416" s="2487"/>
      <c r="GMX416" s="2487"/>
      <c r="GMY416" s="2487"/>
      <c r="GMZ416" s="2487"/>
      <c r="GNA416" s="2487"/>
      <c r="GNB416" s="2487"/>
      <c r="GNC416" s="2487"/>
      <c r="GND416" s="2487"/>
      <c r="GNE416" s="2487"/>
      <c r="GNF416" s="2487"/>
      <c r="GNG416" s="2487"/>
      <c r="GNH416" s="2487"/>
      <c r="GNI416" s="2487"/>
      <c r="GNJ416" s="2487"/>
      <c r="GNK416" s="2487"/>
      <c r="GNL416" s="2487"/>
      <c r="GNM416" s="2487"/>
      <c r="GNN416" s="2487"/>
      <c r="GNO416" s="2487"/>
      <c r="GNP416" s="2487"/>
      <c r="GNQ416" s="2487"/>
      <c r="GNR416" s="2487"/>
      <c r="GNS416" s="2487"/>
      <c r="GNT416" s="2487"/>
      <c r="GNU416" s="2487"/>
      <c r="GNV416" s="2487"/>
      <c r="GNW416" s="2487"/>
      <c r="GNX416" s="2487"/>
      <c r="GNY416" s="2487"/>
      <c r="GNZ416" s="2487"/>
      <c r="GOA416" s="2487"/>
      <c r="GOB416" s="2487"/>
      <c r="GOC416" s="2487"/>
      <c r="GOD416" s="2487"/>
      <c r="GOE416" s="2487"/>
      <c r="GOF416" s="2487"/>
      <c r="GOG416" s="2487"/>
      <c r="GOH416" s="2487"/>
      <c r="GOI416" s="2487"/>
      <c r="GOJ416" s="2487"/>
      <c r="GOK416" s="2487"/>
      <c r="GOL416" s="2487"/>
      <c r="GOM416" s="2487"/>
      <c r="GON416" s="2487"/>
      <c r="GOO416" s="2487"/>
      <c r="GOP416" s="2487"/>
      <c r="GOQ416" s="2487"/>
      <c r="GOR416" s="2487"/>
      <c r="GOS416" s="2487"/>
      <c r="GOT416" s="2487"/>
      <c r="GOU416" s="2487"/>
      <c r="GOV416" s="2487"/>
      <c r="GOW416" s="2487"/>
      <c r="GOX416" s="2487"/>
      <c r="GOY416" s="2487"/>
      <c r="GOZ416" s="2487"/>
      <c r="GPA416" s="2487"/>
      <c r="GPB416" s="2487"/>
      <c r="GPC416" s="2487"/>
      <c r="GPD416" s="2487"/>
      <c r="GPE416" s="2487"/>
      <c r="GPF416" s="2487"/>
      <c r="GPG416" s="2487"/>
      <c r="GPH416" s="2487"/>
      <c r="GPI416" s="2487"/>
      <c r="GPJ416" s="2487"/>
      <c r="GPK416" s="2487"/>
      <c r="GPL416" s="2487"/>
      <c r="GPM416" s="2487"/>
      <c r="GPN416" s="2487"/>
      <c r="GPO416" s="2487"/>
      <c r="GPP416" s="2487"/>
      <c r="GPQ416" s="2487"/>
      <c r="GPR416" s="2487"/>
      <c r="GPS416" s="2487"/>
      <c r="GPT416" s="2487"/>
      <c r="GPU416" s="2487"/>
      <c r="GPV416" s="2487"/>
      <c r="GPW416" s="2487"/>
      <c r="GPX416" s="2487"/>
      <c r="GPY416" s="2487"/>
      <c r="GPZ416" s="2487"/>
      <c r="GQA416" s="2487"/>
      <c r="GQB416" s="2487"/>
      <c r="GQC416" s="2487"/>
      <c r="GQD416" s="2487"/>
      <c r="GQE416" s="2487"/>
      <c r="GQF416" s="2487"/>
      <c r="GQG416" s="2487"/>
      <c r="GQH416" s="2487"/>
      <c r="GQI416" s="2487"/>
      <c r="GQJ416" s="2487"/>
      <c r="GQK416" s="2487"/>
      <c r="GQL416" s="2487"/>
      <c r="GQM416" s="2487"/>
      <c r="GQN416" s="2487"/>
      <c r="GQO416" s="2487"/>
      <c r="GQP416" s="2487"/>
      <c r="GQQ416" s="2487"/>
      <c r="GQR416" s="2487"/>
      <c r="GQS416" s="2487"/>
      <c r="GQT416" s="2487"/>
      <c r="GQU416" s="2487"/>
      <c r="GQV416" s="2487"/>
      <c r="GQW416" s="2487"/>
      <c r="GQX416" s="2487"/>
      <c r="GQY416" s="2487"/>
      <c r="GQZ416" s="2487"/>
      <c r="GRA416" s="2487"/>
      <c r="GRB416" s="2487"/>
      <c r="GRC416" s="2487"/>
      <c r="GRD416" s="2487"/>
      <c r="GRE416" s="2487"/>
      <c r="GRF416" s="2487"/>
      <c r="GRG416" s="2487"/>
      <c r="GRH416" s="2487"/>
      <c r="GRI416" s="2487"/>
      <c r="GRJ416" s="2487"/>
      <c r="GRK416" s="2487"/>
      <c r="GRL416" s="2487"/>
      <c r="GRM416" s="2487"/>
      <c r="GRN416" s="2487"/>
      <c r="GRO416" s="2487"/>
      <c r="GRP416" s="2487"/>
      <c r="GRQ416" s="2487"/>
      <c r="GRR416" s="2487"/>
      <c r="GRS416" s="2487"/>
      <c r="GRT416" s="2487"/>
      <c r="GRU416" s="2487"/>
      <c r="GRV416" s="2487"/>
      <c r="GRW416" s="2487"/>
      <c r="GRX416" s="2487"/>
      <c r="GRY416" s="2487"/>
      <c r="GRZ416" s="2487"/>
      <c r="GSA416" s="2487"/>
      <c r="GSB416" s="2487"/>
      <c r="GSC416" s="2487"/>
      <c r="GSD416" s="2487"/>
      <c r="GSE416" s="2487"/>
      <c r="GSF416" s="2487"/>
      <c r="GSG416" s="2487"/>
      <c r="GSH416" s="2487"/>
      <c r="GSI416" s="2487"/>
      <c r="GSJ416" s="2487"/>
      <c r="GSK416" s="2487"/>
      <c r="GSL416" s="2487"/>
      <c r="GSM416" s="2487"/>
      <c r="GSN416" s="2487"/>
      <c r="GSO416" s="2487"/>
      <c r="GSP416" s="2487"/>
      <c r="GSQ416" s="2487"/>
      <c r="GSR416" s="2487"/>
      <c r="GSS416" s="2487"/>
      <c r="GST416" s="2487"/>
      <c r="GSU416" s="2487"/>
      <c r="GSV416" s="2487"/>
      <c r="GSW416" s="2487"/>
      <c r="GSX416" s="2487"/>
      <c r="GSY416" s="2487"/>
      <c r="GSZ416" s="2487"/>
      <c r="GTA416" s="2487"/>
      <c r="GTB416" s="2487"/>
      <c r="GTC416" s="2487"/>
      <c r="GTD416" s="2487"/>
      <c r="GTE416" s="2487"/>
      <c r="GTF416" s="2487"/>
      <c r="GTG416" s="2487"/>
      <c r="GTH416" s="2487"/>
      <c r="GTI416" s="2487"/>
      <c r="GTJ416" s="2487"/>
      <c r="GTK416" s="2487"/>
      <c r="GTL416" s="2487"/>
      <c r="GTM416" s="2487"/>
      <c r="GTN416" s="2487"/>
      <c r="GTO416" s="2487"/>
      <c r="GTP416" s="2487"/>
      <c r="GTQ416" s="2487"/>
      <c r="GTR416" s="2487"/>
      <c r="GTS416" s="2487"/>
      <c r="GTT416" s="2487"/>
      <c r="GTU416" s="2487"/>
      <c r="GTV416" s="2487"/>
      <c r="GTW416" s="2487"/>
      <c r="GTX416" s="2487"/>
      <c r="GTY416" s="2487"/>
      <c r="GTZ416" s="2487"/>
      <c r="GUA416" s="2487"/>
      <c r="GUB416" s="2487"/>
      <c r="GUC416" s="2487"/>
      <c r="GUD416" s="2487"/>
      <c r="GUE416" s="2487"/>
      <c r="GUF416" s="2487"/>
      <c r="GUG416" s="2487"/>
      <c r="GUH416" s="2487"/>
      <c r="GUI416" s="2487"/>
      <c r="GUJ416" s="2487"/>
      <c r="GUK416" s="2487"/>
      <c r="GUL416" s="2487"/>
      <c r="GUM416" s="2487"/>
      <c r="GUN416" s="2487"/>
      <c r="GUO416" s="2487"/>
      <c r="GUP416" s="2487"/>
      <c r="GUQ416" s="2487"/>
      <c r="GUR416" s="2487"/>
      <c r="GUS416" s="2487"/>
      <c r="GUT416" s="2487"/>
      <c r="GUU416" s="2487"/>
      <c r="GUV416" s="2487"/>
      <c r="GUW416" s="2487"/>
      <c r="GUX416" s="2487"/>
      <c r="GUY416" s="2487"/>
      <c r="GUZ416" s="2487"/>
      <c r="GVA416" s="2487"/>
      <c r="GVB416" s="2487"/>
      <c r="GVC416" s="2487"/>
      <c r="GVD416" s="2487"/>
      <c r="GVE416" s="2487"/>
      <c r="GVF416" s="2487"/>
      <c r="GVG416" s="2487"/>
      <c r="GVH416" s="2487"/>
      <c r="GVI416" s="2487"/>
      <c r="GVJ416" s="2487"/>
      <c r="GVK416" s="2487"/>
      <c r="GVL416" s="2487"/>
      <c r="GVM416" s="2487"/>
      <c r="GVN416" s="2487"/>
      <c r="GVO416" s="2487"/>
      <c r="GVP416" s="2487"/>
      <c r="GVQ416" s="2487"/>
      <c r="GVR416" s="2487"/>
      <c r="GVS416" s="2487"/>
      <c r="GVT416" s="2487"/>
      <c r="GVU416" s="2487"/>
      <c r="GVV416" s="2487"/>
      <c r="GVW416" s="2487"/>
      <c r="GVX416" s="2487"/>
      <c r="GVY416" s="2487"/>
      <c r="GVZ416" s="2487"/>
      <c r="GWA416" s="2487"/>
      <c r="GWB416" s="2487"/>
      <c r="GWC416" s="2487"/>
      <c r="GWD416" s="2487"/>
      <c r="GWE416" s="2487"/>
      <c r="GWF416" s="2487"/>
      <c r="GWG416" s="2487"/>
      <c r="GWH416" s="2487"/>
      <c r="GWI416" s="2487"/>
      <c r="GWJ416" s="2487"/>
      <c r="GWK416" s="2487"/>
      <c r="GWL416" s="2487"/>
      <c r="GWM416" s="2487"/>
      <c r="GWN416" s="2487"/>
      <c r="GWO416" s="2487"/>
      <c r="GWP416" s="2487"/>
      <c r="GWQ416" s="2487"/>
      <c r="GWR416" s="2487"/>
      <c r="GWS416" s="2487"/>
      <c r="GWT416" s="2487"/>
      <c r="GWU416" s="2487"/>
      <c r="GWV416" s="2487"/>
      <c r="GWW416" s="2487"/>
      <c r="GWX416" s="2487"/>
      <c r="GWY416" s="2487"/>
      <c r="GWZ416" s="2487"/>
      <c r="GXA416" s="2487"/>
      <c r="GXB416" s="2487"/>
      <c r="GXC416" s="2487"/>
      <c r="GXD416" s="2487"/>
      <c r="GXE416" s="2487"/>
      <c r="GXF416" s="2487"/>
      <c r="GXG416" s="2487"/>
      <c r="GXH416" s="2487"/>
      <c r="GXI416" s="2487"/>
      <c r="GXJ416" s="2487"/>
      <c r="GXK416" s="2487"/>
      <c r="GXL416" s="2487"/>
      <c r="GXM416" s="2487"/>
      <c r="GXN416" s="2487"/>
      <c r="GXO416" s="2487"/>
      <c r="GXP416" s="2487"/>
      <c r="GXQ416" s="2487"/>
      <c r="GXR416" s="2487"/>
      <c r="GXS416" s="2487"/>
      <c r="GXT416" s="2487"/>
      <c r="GXU416" s="2487"/>
      <c r="GXV416" s="2487"/>
      <c r="GXW416" s="2487"/>
      <c r="GXX416" s="2487"/>
      <c r="GXY416" s="2487"/>
      <c r="GXZ416" s="2487"/>
      <c r="GYA416" s="2487"/>
      <c r="GYB416" s="2487"/>
      <c r="GYC416" s="2487"/>
      <c r="GYD416" s="2487"/>
      <c r="GYE416" s="2487"/>
      <c r="GYF416" s="2487"/>
      <c r="GYG416" s="2487"/>
      <c r="GYH416" s="2487"/>
      <c r="GYI416" s="2487"/>
      <c r="GYJ416" s="2487"/>
      <c r="GYK416" s="2487"/>
      <c r="GYL416" s="2487"/>
      <c r="GYM416" s="2487"/>
      <c r="GYN416" s="2487"/>
      <c r="GYO416" s="2487"/>
      <c r="GYP416" s="2487"/>
      <c r="GYQ416" s="2487"/>
      <c r="GYR416" s="2487"/>
      <c r="GYS416" s="2487"/>
      <c r="GYT416" s="2487"/>
      <c r="GYU416" s="2487"/>
      <c r="GYV416" s="2487"/>
      <c r="GYW416" s="2487"/>
      <c r="GYX416" s="2487"/>
      <c r="GYY416" s="2487"/>
      <c r="GYZ416" s="2487"/>
      <c r="GZA416" s="2487"/>
      <c r="GZB416" s="2487"/>
      <c r="GZC416" s="2487"/>
      <c r="GZD416" s="2487"/>
      <c r="GZE416" s="2487"/>
      <c r="GZF416" s="2487"/>
      <c r="GZG416" s="2487"/>
      <c r="GZH416" s="2487"/>
      <c r="GZI416" s="2487"/>
      <c r="GZJ416" s="2487"/>
      <c r="GZK416" s="2487"/>
      <c r="GZL416" s="2487"/>
      <c r="GZM416" s="2487"/>
      <c r="GZN416" s="2487"/>
      <c r="GZO416" s="2487"/>
      <c r="GZP416" s="2487"/>
      <c r="GZQ416" s="2487"/>
      <c r="GZR416" s="2487"/>
      <c r="GZS416" s="2487"/>
      <c r="GZT416" s="2487"/>
      <c r="GZU416" s="2487"/>
      <c r="GZV416" s="2487"/>
      <c r="GZW416" s="2487"/>
      <c r="GZX416" s="2487"/>
      <c r="GZY416" s="2487"/>
      <c r="GZZ416" s="2487"/>
      <c r="HAA416" s="2487"/>
      <c r="HAB416" s="2487"/>
      <c r="HAC416" s="2487"/>
      <c r="HAD416" s="2487"/>
      <c r="HAE416" s="2487"/>
      <c r="HAF416" s="2487"/>
      <c r="HAG416" s="2487"/>
      <c r="HAH416" s="2487"/>
      <c r="HAI416" s="2487"/>
      <c r="HAJ416" s="2487"/>
      <c r="HAK416" s="2487"/>
      <c r="HAL416" s="2487"/>
      <c r="HAM416" s="2487"/>
      <c r="HAN416" s="2487"/>
      <c r="HAO416" s="2487"/>
      <c r="HAP416" s="2487"/>
      <c r="HAQ416" s="2487"/>
      <c r="HAR416" s="2487"/>
      <c r="HAS416" s="2487"/>
      <c r="HAT416" s="2487"/>
      <c r="HAU416" s="2487"/>
      <c r="HAV416" s="2487"/>
      <c r="HAW416" s="2487"/>
      <c r="HAX416" s="2487"/>
      <c r="HAY416" s="2487"/>
      <c r="HAZ416" s="2487"/>
      <c r="HBA416" s="2487"/>
      <c r="HBB416" s="2487"/>
      <c r="HBC416" s="2487"/>
      <c r="HBD416" s="2487"/>
      <c r="HBE416" s="2487"/>
      <c r="HBF416" s="2487"/>
      <c r="HBG416" s="2487"/>
      <c r="HBH416" s="2487"/>
      <c r="HBI416" s="2487"/>
      <c r="HBJ416" s="2487"/>
      <c r="HBK416" s="2487"/>
      <c r="HBL416" s="2487"/>
      <c r="HBM416" s="2487"/>
      <c r="HBN416" s="2487"/>
      <c r="HBO416" s="2487"/>
      <c r="HBP416" s="2487"/>
      <c r="HBQ416" s="2487"/>
      <c r="HBR416" s="2487"/>
      <c r="HBS416" s="2487"/>
      <c r="HBT416" s="2487"/>
      <c r="HBU416" s="2487"/>
      <c r="HBV416" s="2487"/>
      <c r="HBW416" s="2487"/>
      <c r="HBX416" s="2487"/>
      <c r="HBY416" s="2487"/>
      <c r="HBZ416" s="2487"/>
      <c r="HCA416" s="2487"/>
      <c r="HCB416" s="2487"/>
      <c r="HCC416" s="2487"/>
      <c r="HCD416" s="2487"/>
      <c r="HCE416" s="2487"/>
      <c r="HCF416" s="2487"/>
      <c r="HCG416" s="2487"/>
      <c r="HCH416" s="2487"/>
      <c r="HCI416" s="2487"/>
      <c r="HCJ416" s="2487"/>
      <c r="HCK416" s="2487"/>
      <c r="HCL416" s="2487"/>
      <c r="HCM416" s="2487"/>
      <c r="HCN416" s="2487"/>
      <c r="HCO416" s="2487"/>
      <c r="HCP416" s="2487"/>
      <c r="HCQ416" s="2487"/>
      <c r="HCR416" s="2487"/>
      <c r="HCS416" s="2487"/>
      <c r="HCT416" s="2487"/>
      <c r="HCU416" s="2487"/>
      <c r="HCV416" s="2487"/>
      <c r="HCW416" s="2487"/>
      <c r="HCX416" s="2487"/>
      <c r="HCY416" s="2487"/>
      <c r="HCZ416" s="2487"/>
      <c r="HDA416" s="2487"/>
      <c r="HDB416" s="2487"/>
      <c r="HDC416" s="2487"/>
      <c r="HDD416" s="2487"/>
      <c r="HDE416" s="2487"/>
      <c r="HDF416" s="2487"/>
      <c r="HDG416" s="2487"/>
      <c r="HDH416" s="2487"/>
      <c r="HDI416" s="2487"/>
      <c r="HDJ416" s="2487"/>
      <c r="HDK416" s="2487"/>
      <c r="HDL416" s="2487"/>
      <c r="HDM416" s="2487"/>
      <c r="HDN416" s="2487"/>
      <c r="HDO416" s="2487"/>
      <c r="HDP416" s="2487"/>
      <c r="HDQ416" s="2487"/>
      <c r="HDR416" s="2487"/>
      <c r="HDS416" s="2487"/>
      <c r="HDT416" s="2487"/>
      <c r="HDU416" s="2487"/>
      <c r="HDV416" s="2487"/>
      <c r="HDW416" s="2487"/>
      <c r="HDX416" s="2487"/>
      <c r="HDY416" s="2487"/>
      <c r="HDZ416" s="2487"/>
      <c r="HEA416" s="2487"/>
      <c r="HEB416" s="2487"/>
      <c r="HEC416" s="2487"/>
      <c r="HED416" s="2487"/>
      <c r="HEE416" s="2487"/>
      <c r="HEF416" s="2487"/>
      <c r="HEG416" s="2487"/>
      <c r="HEH416" s="2487"/>
      <c r="HEI416" s="2487"/>
      <c r="HEJ416" s="2487"/>
      <c r="HEK416" s="2487"/>
      <c r="HEL416" s="2487"/>
      <c r="HEM416" s="2487"/>
      <c r="HEN416" s="2487"/>
      <c r="HEO416" s="2487"/>
      <c r="HEP416" s="2487"/>
      <c r="HEQ416" s="2487"/>
      <c r="HER416" s="2487"/>
      <c r="HES416" s="2487"/>
      <c r="HET416" s="2487"/>
      <c r="HEU416" s="2487"/>
      <c r="HEV416" s="2487"/>
      <c r="HEW416" s="2487"/>
      <c r="HEX416" s="2487"/>
      <c r="HEY416" s="2487"/>
      <c r="HEZ416" s="2487"/>
      <c r="HFA416" s="2487"/>
      <c r="HFB416" s="2487"/>
      <c r="HFC416" s="2487"/>
      <c r="HFD416" s="2487"/>
      <c r="HFE416" s="2487"/>
      <c r="HFF416" s="2487"/>
      <c r="HFG416" s="2487"/>
      <c r="HFH416" s="2487"/>
      <c r="HFI416" s="2487"/>
      <c r="HFJ416" s="2487"/>
      <c r="HFK416" s="2487"/>
      <c r="HFL416" s="2487"/>
      <c r="HFM416" s="2487"/>
      <c r="HFN416" s="2487"/>
      <c r="HFO416" s="2487"/>
      <c r="HFP416" s="2487"/>
      <c r="HFQ416" s="2487"/>
      <c r="HFR416" s="2487"/>
      <c r="HFS416" s="2487"/>
      <c r="HFT416" s="2487"/>
      <c r="HFU416" s="2487"/>
      <c r="HFV416" s="2487"/>
      <c r="HFW416" s="2487"/>
      <c r="HFX416" s="2487"/>
      <c r="HFY416" s="2487"/>
      <c r="HFZ416" s="2487"/>
      <c r="HGA416" s="2487"/>
      <c r="HGB416" s="2487"/>
      <c r="HGC416" s="2487"/>
      <c r="HGD416" s="2487"/>
      <c r="HGE416" s="2487"/>
      <c r="HGF416" s="2487"/>
      <c r="HGG416" s="2487"/>
      <c r="HGH416" s="2487"/>
      <c r="HGI416" s="2487"/>
      <c r="HGJ416" s="2487"/>
      <c r="HGK416" s="2487"/>
      <c r="HGL416" s="2487"/>
      <c r="HGM416" s="2487"/>
      <c r="HGN416" s="2487"/>
      <c r="HGO416" s="2487"/>
      <c r="HGP416" s="2487"/>
      <c r="HGQ416" s="2487"/>
      <c r="HGR416" s="2487"/>
      <c r="HGS416" s="2487"/>
      <c r="HGT416" s="2487"/>
      <c r="HGU416" s="2487"/>
      <c r="HGV416" s="2487"/>
      <c r="HGW416" s="2487"/>
      <c r="HGX416" s="2487"/>
      <c r="HGY416" s="2487"/>
      <c r="HGZ416" s="2487"/>
      <c r="HHA416" s="2487"/>
      <c r="HHB416" s="2487"/>
      <c r="HHC416" s="2487"/>
      <c r="HHD416" s="2487"/>
      <c r="HHE416" s="2487"/>
      <c r="HHF416" s="2487"/>
      <c r="HHG416" s="2487"/>
      <c r="HHH416" s="2487"/>
      <c r="HHI416" s="2487"/>
      <c r="HHJ416" s="2487"/>
      <c r="HHK416" s="2487"/>
      <c r="HHL416" s="2487"/>
      <c r="HHM416" s="2487"/>
      <c r="HHN416" s="2487"/>
      <c r="HHO416" s="2487"/>
      <c r="HHP416" s="2487"/>
      <c r="HHQ416" s="2487"/>
      <c r="HHR416" s="2487"/>
      <c r="HHS416" s="2487"/>
      <c r="HHT416" s="2487"/>
      <c r="HHU416" s="2487"/>
      <c r="HHV416" s="2487"/>
      <c r="HHW416" s="2487"/>
      <c r="HHX416" s="2487"/>
      <c r="HHY416" s="2487"/>
      <c r="HHZ416" s="2487"/>
      <c r="HIA416" s="2487"/>
      <c r="HIB416" s="2487"/>
      <c r="HIC416" s="2487"/>
      <c r="HID416" s="2487"/>
      <c r="HIE416" s="2487"/>
      <c r="HIF416" s="2487"/>
      <c r="HIG416" s="2487"/>
      <c r="HIH416" s="2487"/>
      <c r="HII416" s="2487"/>
      <c r="HIJ416" s="2487"/>
      <c r="HIK416" s="2487"/>
      <c r="HIL416" s="2487"/>
      <c r="HIM416" s="2487"/>
      <c r="HIN416" s="2487"/>
      <c r="HIO416" s="2487"/>
      <c r="HIP416" s="2487"/>
      <c r="HIQ416" s="2487"/>
      <c r="HIR416" s="2487"/>
      <c r="HIS416" s="2487"/>
      <c r="HIT416" s="2487"/>
      <c r="HIU416" s="2487"/>
      <c r="HIV416" s="2487"/>
      <c r="HIW416" s="2487"/>
      <c r="HIX416" s="2487"/>
      <c r="HIY416" s="2487"/>
      <c r="HIZ416" s="2487"/>
      <c r="HJA416" s="2487"/>
      <c r="HJB416" s="2487"/>
      <c r="HJC416" s="2487"/>
      <c r="HJD416" s="2487"/>
      <c r="HJE416" s="2487"/>
      <c r="HJF416" s="2487"/>
      <c r="HJG416" s="2487"/>
      <c r="HJH416" s="2487"/>
      <c r="HJI416" s="2487"/>
      <c r="HJJ416" s="2487"/>
      <c r="HJK416" s="2487"/>
      <c r="HJL416" s="2487"/>
      <c r="HJM416" s="2487"/>
      <c r="HJN416" s="2487"/>
      <c r="HJO416" s="2487"/>
      <c r="HJP416" s="2487"/>
      <c r="HJQ416" s="2487"/>
      <c r="HJR416" s="2487"/>
      <c r="HJS416" s="2487"/>
      <c r="HJT416" s="2487"/>
      <c r="HJU416" s="2487"/>
      <c r="HJV416" s="2487"/>
      <c r="HJW416" s="2487"/>
      <c r="HJX416" s="2487"/>
      <c r="HJY416" s="2487"/>
      <c r="HJZ416" s="2487"/>
      <c r="HKA416" s="2487"/>
      <c r="HKB416" s="2487"/>
      <c r="HKC416" s="2487"/>
      <c r="HKD416" s="2487"/>
      <c r="HKE416" s="2487"/>
      <c r="HKF416" s="2487"/>
      <c r="HKG416" s="2487"/>
      <c r="HKH416" s="2487"/>
      <c r="HKI416" s="2487"/>
      <c r="HKJ416" s="2487"/>
      <c r="HKK416" s="2487"/>
      <c r="HKL416" s="2487"/>
      <c r="HKM416" s="2487"/>
      <c r="HKN416" s="2487"/>
      <c r="HKO416" s="2487"/>
      <c r="HKP416" s="2487"/>
      <c r="HKQ416" s="2487"/>
      <c r="HKR416" s="2487"/>
      <c r="HKS416" s="2487"/>
      <c r="HKT416" s="2487"/>
      <c r="HKU416" s="2487"/>
      <c r="HKV416" s="2487"/>
      <c r="HKW416" s="2487"/>
      <c r="HKX416" s="2487"/>
      <c r="HKY416" s="2487"/>
      <c r="HKZ416" s="2487"/>
      <c r="HLA416" s="2487"/>
      <c r="HLB416" s="2487"/>
      <c r="HLC416" s="2487"/>
      <c r="HLD416" s="2487"/>
      <c r="HLE416" s="2487"/>
      <c r="HLF416" s="2487"/>
      <c r="HLG416" s="2487"/>
      <c r="HLH416" s="2487"/>
      <c r="HLI416" s="2487"/>
      <c r="HLJ416" s="2487"/>
      <c r="HLK416" s="2487"/>
      <c r="HLL416" s="2487"/>
      <c r="HLM416" s="2487"/>
      <c r="HLN416" s="2487"/>
      <c r="HLO416" s="2487"/>
      <c r="HLP416" s="2487"/>
      <c r="HLQ416" s="2487"/>
      <c r="HLR416" s="2487"/>
      <c r="HLS416" s="2487"/>
      <c r="HLT416" s="2487"/>
      <c r="HLU416" s="2487"/>
      <c r="HLV416" s="2487"/>
      <c r="HLW416" s="2487"/>
      <c r="HLX416" s="2487"/>
      <c r="HLY416" s="2487"/>
      <c r="HLZ416" s="2487"/>
      <c r="HMA416" s="2487"/>
      <c r="HMB416" s="2487"/>
      <c r="HMC416" s="2487"/>
      <c r="HMD416" s="2487"/>
      <c r="HME416" s="2487"/>
      <c r="HMF416" s="2487"/>
      <c r="HMG416" s="2487"/>
      <c r="HMH416" s="2487"/>
      <c r="HMI416" s="2487"/>
      <c r="HMJ416" s="2487"/>
      <c r="HMK416" s="2487"/>
      <c r="HML416" s="2487"/>
      <c r="HMM416" s="2487"/>
      <c r="HMN416" s="2487"/>
      <c r="HMO416" s="2487"/>
      <c r="HMP416" s="2487"/>
      <c r="HMQ416" s="2487"/>
      <c r="HMR416" s="2487"/>
      <c r="HMS416" s="2487"/>
      <c r="HMT416" s="2487"/>
      <c r="HMU416" s="2487"/>
      <c r="HMV416" s="2487"/>
      <c r="HMW416" s="2487"/>
      <c r="HMX416" s="2487"/>
      <c r="HMY416" s="2487"/>
      <c r="HMZ416" s="2487"/>
      <c r="HNA416" s="2487"/>
      <c r="HNB416" s="2487"/>
      <c r="HNC416" s="2487"/>
      <c r="HND416" s="2487"/>
      <c r="HNE416" s="2487"/>
      <c r="HNF416" s="2487"/>
      <c r="HNG416" s="2487"/>
      <c r="HNH416" s="2487"/>
      <c r="HNI416" s="2487"/>
      <c r="HNJ416" s="2487"/>
      <c r="HNK416" s="2487"/>
      <c r="HNL416" s="2487"/>
      <c r="HNM416" s="2487"/>
      <c r="HNN416" s="2487"/>
      <c r="HNO416" s="2487"/>
      <c r="HNP416" s="2487"/>
      <c r="HNQ416" s="2487"/>
      <c r="HNR416" s="2487"/>
      <c r="HNS416" s="2487"/>
      <c r="HNT416" s="2487"/>
      <c r="HNU416" s="2487"/>
      <c r="HNV416" s="2487"/>
      <c r="HNW416" s="2487"/>
      <c r="HNX416" s="2487"/>
      <c r="HNY416" s="2487"/>
      <c r="HNZ416" s="2487"/>
      <c r="HOA416" s="2487"/>
      <c r="HOB416" s="2487"/>
      <c r="HOC416" s="2487"/>
      <c r="HOD416" s="2487"/>
      <c r="HOE416" s="2487"/>
      <c r="HOF416" s="2487"/>
      <c r="HOG416" s="2487"/>
      <c r="HOH416" s="2487"/>
      <c r="HOI416" s="2487"/>
      <c r="HOJ416" s="2487"/>
      <c r="HOK416" s="2487"/>
      <c r="HOL416" s="2487"/>
      <c r="HOM416" s="2487"/>
      <c r="HON416" s="2487"/>
      <c r="HOO416" s="2487"/>
      <c r="HOP416" s="2487"/>
      <c r="HOQ416" s="2487"/>
      <c r="HOR416" s="2487"/>
      <c r="HOS416" s="2487"/>
      <c r="HOT416" s="2487"/>
      <c r="HOU416" s="2487"/>
      <c r="HOV416" s="2487"/>
      <c r="HOW416" s="2487"/>
      <c r="HOX416" s="2487"/>
      <c r="HOY416" s="2487"/>
      <c r="HOZ416" s="2487"/>
      <c r="HPA416" s="2487"/>
      <c r="HPB416" s="2487"/>
      <c r="HPC416" s="2487"/>
      <c r="HPD416" s="2487"/>
      <c r="HPE416" s="2487"/>
      <c r="HPF416" s="2487"/>
      <c r="HPG416" s="2487"/>
      <c r="HPH416" s="2487"/>
      <c r="HPI416" s="2487"/>
      <c r="HPJ416" s="2487"/>
      <c r="HPK416" s="2487"/>
      <c r="HPL416" s="2487"/>
      <c r="HPM416" s="2487"/>
      <c r="HPN416" s="2487"/>
      <c r="HPO416" s="2487"/>
      <c r="HPP416" s="2487"/>
      <c r="HPQ416" s="2487"/>
      <c r="HPR416" s="2487"/>
      <c r="HPS416" s="2487"/>
      <c r="HPT416" s="2487"/>
      <c r="HPU416" s="2487"/>
      <c r="HPV416" s="2487"/>
      <c r="HPW416" s="2487"/>
      <c r="HPX416" s="2487"/>
      <c r="HPY416" s="2487"/>
      <c r="HPZ416" s="2487"/>
      <c r="HQA416" s="2487"/>
      <c r="HQB416" s="2487"/>
      <c r="HQC416" s="2487"/>
      <c r="HQD416" s="2487"/>
      <c r="HQE416" s="2487"/>
      <c r="HQF416" s="2487"/>
      <c r="HQG416" s="2487"/>
      <c r="HQH416" s="2487"/>
      <c r="HQI416" s="2487"/>
      <c r="HQJ416" s="2487"/>
      <c r="HQK416" s="2487"/>
      <c r="HQL416" s="2487"/>
      <c r="HQM416" s="2487"/>
      <c r="HQN416" s="2487"/>
      <c r="HQO416" s="2487"/>
      <c r="HQP416" s="2487"/>
      <c r="HQQ416" s="2487"/>
      <c r="HQR416" s="2487"/>
      <c r="HQS416" s="2487"/>
      <c r="HQT416" s="2487"/>
      <c r="HQU416" s="2487"/>
      <c r="HQV416" s="2487"/>
      <c r="HQW416" s="2487"/>
      <c r="HQX416" s="2487"/>
      <c r="HQY416" s="2487"/>
      <c r="HQZ416" s="2487"/>
      <c r="HRA416" s="2487"/>
      <c r="HRB416" s="2487"/>
      <c r="HRC416" s="2487"/>
      <c r="HRD416" s="2487"/>
      <c r="HRE416" s="2487"/>
      <c r="HRF416" s="2487"/>
      <c r="HRG416" s="2487"/>
      <c r="HRH416" s="2487"/>
      <c r="HRI416" s="2487"/>
      <c r="HRJ416" s="2487"/>
      <c r="HRK416" s="2487"/>
      <c r="HRL416" s="2487"/>
      <c r="HRM416" s="2487"/>
      <c r="HRN416" s="2487"/>
      <c r="HRO416" s="2487"/>
      <c r="HRP416" s="2487"/>
      <c r="HRQ416" s="2487"/>
      <c r="HRR416" s="2487"/>
      <c r="HRS416" s="2487"/>
      <c r="HRT416" s="2487"/>
      <c r="HRU416" s="2487"/>
      <c r="HRV416" s="2487"/>
      <c r="HRW416" s="2487"/>
      <c r="HRX416" s="2487"/>
      <c r="HRY416" s="2487"/>
      <c r="HRZ416" s="2487"/>
      <c r="HSA416" s="2487"/>
      <c r="HSB416" s="2487"/>
      <c r="HSC416" s="2487"/>
      <c r="HSD416" s="2487"/>
      <c r="HSE416" s="2487"/>
      <c r="HSF416" s="2487"/>
      <c r="HSG416" s="2487"/>
      <c r="HSH416" s="2487"/>
      <c r="HSI416" s="2487"/>
      <c r="HSJ416" s="2487"/>
      <c r="HSK416" s="2487"/>
      <c r="HSL416" s="2487"/>
      <c r="HSM416" s="2487"/>
      <c r="HSN416" s="2487"/>
      <c r="HSO416" s="2487"/>
      <c r="HSP416" s="2487"/>
      <c r="HSQ416" s="2487"/>
      <c r="HSR416" s="2487"/>
      <c r="HSS416" s="2487"/>
      <c r="HST416" s="2487"/>
      <c r="HSU416" s="2487"/>
      <c r="HSV416" s="2487"/>
      <c r="HSW416" s="2487"/>
      <c r="HSX416" s="2487"/>
      <c r="HSY416" s="2487"/>
      <c r="HSZ416" s="2487"/>
      <c r="HTA416" s="2487"/>
      <c r="HTB416" s="2487"/>
      <c r="HTC416" s="2487"/>
      <c r="HTD416" s="2487"/>
      <c r="HTE416" s="2487"/>
      <c r="HTF416" s="2487"/>
      <c r="HTG416" s="2487"/>
      <c r="HTH416" s="2487"/>
      <c r="HTI416" s="2487"/>
      <c r="HTJ416" s="2487"/>
      <c r="HTK416" s="2487"/>
      <c r="HTL416" s="2487"/>
      <c r="HTM416" s="2487"/>
      <c r="HTN416" s="2487"/>
      <c r="HTO416" s="2487"/>
      <c r="HTP416" s="2487"/>
      <c r="HTQ416" s="2487"/>
      <c r="HTR416" s="2487"/>
      <c r="HTS416" s="2487"/>
      <c r="HTT416" s="2487"/>
      <c r="HTU416" s="2487"/>
      <c r="HTV416" s="2487"/>
      <c r="HTW416" s="2487"/>
      <c r="HTX416" s="2487"/>
      <c r="HTY416" s="2487"/>
      <c r="HTZ416" s="2487"/>
      <c r="HUA416" s="2487"/>
      <c r="HUB416" s="2487"/>
      <c r="HUC416" s="2487"/>
      <c r="HUD416" s="2487"/>
      <c r="HUE416" s="2487"/>
      <c r="HUF416" s="2487"/>
      <c r="HUG416" s="2487"/>
      <c r="HUH416" s="2487"/>
      <c r="HUI416" s="2487"/>
      <c r="HUJ416" s="2487"/>
      <c r="HUK416" s="2487"/>
      <c r="HUL416" s="2487"/>
      <c r="HUM416" s="2487"/>
      <c r="HUN416" s="2487"/>
      <c r="HUO416" s="2487"/>
      <c r="HUP416" s="2487"/>
      <c r="HUQ416" s="2487"/>
      <c r="HUR416" s="2487"/>
      <c r="HUS416" s="2487"/>
      <c r="HUT416" s="2487"/>
      <c r="HUU416" s="2487"/>
      <c r="HUV416" s="2487"/>
      <c r="HUW416" s="2487"/>
      <c r="HUX416" s="2487"/>
      <c r="HUY416" s="2487"/>
      <c r="HUZ416" s="2487"/>
      <c r="HVA416" s="2487"/>
      <c r="HVB416" s="2487"/>
      <c r="HVC416" s="2487"/>
      <c r="HVD416" s="2487"/>
      <c r="HVE416" s="2487"/>
      <c r="HVF416" s="2487"/>
      <c r="HVG416" s="2487"/>
      <c r="HVH416" s="2487"/>
      <c r="HVI416" s="2487"/>
      <c r="HVJ416" s="2487"/>
      <c r="HVK416" s="2487"/>
      <c r="HVL416" s="2487"/>
      <c r="HVM416" s="2487"/>
      <c r="HVN416" s="2487"/>
      <c r="HVO416" s="2487"/>
      <c r="HVP416" s="2487"/>
      <c r="HVQ416" s="2487"/>
      <c r="HVR416" s="2487"/>
      <c r="HVS416" s="2487"/>
      <c r="HVT416" s="2487"/>
      <c r="HVU416" s="2487"/>
      <c r="HVV416" s="2487"/>
      <c r="HVW416" s="2487"/>
      <c r="HVX416" s="2487"/>
      <c r="HVY416" s="2487"/>
      <c r="HVZ416" s="2487"/>
      <c r="HWA416" s="2487"/>
      <c r="HWB416" s="2487"/>
      <c r="HWC416" s="2487"/>
      <c r="HWD416" s="2487"/>
      <c r="HWE416" s="2487"/>
      <c r="HWF416" s="2487"/>
      <c r="HWG416" s="2487"/>
      <c r="HWH416" s="2487"/>
      <c r="HWI416" s="2487"/>
      <c r="HWJ416" s="2487"/>
      <c r="HWK416" s="2487"/>
      <c r="HWL416" s="2487"/>
      <c r="HWM416" s="2487"/>
      <c r="HWN416" s="2487"/>
      <c r="HWO416" s="2487"/>
      <c r="HWP416" s="2487"/>
      <c r="HWQ416" s="2487"/>
      <c r="HWR416" s="2487"/>
      <c r="HWS416" s="2487"/>
      <c r="HWT416" s="2487"/>
      <c r="HWU416" s="2487"/>
      <c r="HWV416" s="2487"/>
      <c r="HWW416" s="2487"/>
      <c r="HWX416" s="2487"/>
      <c r="HWY416" s="2487"/>
      <c r="HWZ416" s="2487"/>
      <c r="HXA416" s="2487"/>
      <c r="HXB416" s="2487"/>
      <c r="HXC416" s="2487"/>
      <c r="HXD416" s="2487"/>
      <c r="HXE416" s="2487"/>
      <c r="HXF416" s="2487"/>
      <c r="HXG416" s="2487"/>
      <c r="HXH416" s="2487"/>
      <c r="HXI416" s="2487"/>
      <c r="HXJ416" s="2487"/>
      <c r="HXK416" s="2487"/>
      <c r="HXL416" s="2487"/>
      <c r="HXM416" s="2487"/>
      <c r="HXN416" s="2487"/>
      <c r="HXO416" s="2487"/>
      <c r="HXP416" s="2487"/>
      <c r="HXQ416" s="2487"/>
      <c r="HXR416" s="2487"/>
      <c r="HXS416" s="2487"/>
      <c r="HXT416" s="2487"/>
      <c r="HXU416" s="2487"/>
      <c r="HXV416" s="2487"/>
      <c r="HXW416" s="2487"/>
      <c r="HXX416" s="2487"/>
      <c r="HXY416" s="2487"/>
      <c r="HXZ416" s="2487"/>
      <c r="HYA416" s="2487"/>
      <c r="HYB416" s="2487"/>
      <c r="HYC416" s="2487"/>
      <c r="HYD416" s="2487"/>
      <c r="HYE416" s="2487"/>
      <c r="HYF416" s="2487"/>
      <c r="HYG416" s="2487"/>
      <c r="HYH416" s="2487"/>
      <c r="HYI416" s="2487"/>
      <c r="HYJ416" s="2487"/>
      <c r="HYK416" s="2487"/>
      <c r="HYL416" s="2487"/>
      <c r="HYM416" s="2487"/>
      <c r="HYN416" s="2487"/>
      <c r="HYO416" s="2487"/>
      <c r="HYP416" s="2487"/>
      <c r="HYQ416" s="2487"/>
      <c r="HYR416" s="2487"/>
      <c r="HYS416" s="2487"/>
      <c r="HYT416" s="2487"/>
      <c r="HYU416" s="2487"/>
      <c r="HYV416" s="2487"/>
      <c r="HYW416" s="2487"/>
      <c r="HYX416" s="2487"/>
      <c r="HYY416" s="2487"/>
      <c r="HYZ416" s="2487"/>
      <c r="HZA416" s="2487"/>
      <c r="HZB416" s="2487"/>
      <c r="HZC416" s="2487"/>
      <c r="HZD416" s="2487"/>
      <c r="HZE416" s="2487"/>
      <c r="HZF416" s="2487"/>
      <c r="HZG416" s="2487"/>
      <c r="HZH416" s="2487"/>
      <c r="HZI416" s="2487"/>
      <c r="HZJ416" s="2487"/>
      <c r="HZK416" s="2487"/>
      <c r="HZL416" s="2487"/>
      <c r="HZM416" s="2487"/>
      <c r="HZN416" s="2487"/>
      <c r="HZO416" s="2487"/>
      <c r="HZP416" s="2487"/>
      <c r="HZQ416" s="2487"/>
      <c r="HZR416" s="2487"/>
      <c r="HZS416" s="2487"/>
      <c r="HZT416" s="2487"/>
      <c r="HZU416" s="2487"/>
      <c r="HZV416" s="2487"/>
      <c r="HZW416" s="2487"/>
      <c r="HZX416" s="2487"/>
      <c r="HZY416" s="2487"/>
      <c r="HZZ416" s="2487"/>
      <c r="IAA416" s="2487"/>
      <c r="IAB416" s="2487"/>
      <c r="IAC416" s="2487"/>
      <c r="IAD416" s="2487"/>
      <c r="IAE416" s="2487"/>
      <c r="IAF416" s="2487"/>
      <c r="IAG416" s="2487"/>
      <c r="IAH416" s="2487"/>
      <c r="IAI416" s="2487"/>
      <c r="IAJ416" s="2487"/>
      <c r="IAK416" s="2487"/>
      <c r="IAL416" s="2487"/>
      <c r="IAM416" s="2487"/>
      <c r="IAN416" s="2487"/>
      <c r="IAO416" s="2487"/>
      <c r="IAP416" s="2487"/>
      <c r="IAQ416" s="2487"/>
      <c r="IAR416" s="2487"/>
      <c r="IAS416" s="2487"/>
      <c r="IAT416" s="2487"/>
      <c r="IAU416" s="2487"/>
      <c r="IAV416" s="2487"/>
      <c r="IAW416" s="2487"/>
      <c r="IAX416" s="2487"/>
      <c r="IAY416" s="2487"/>
      <c r="IAZ416" s="2487"/>
      <c r="IBA416" s="2487"/>
      <c r="IBB416" s="2487"/>
      <c r="IBC416" s="2487"/>
      <c r="IBD416" s="2487"/>
      <c r="IBE416" s="2487"/>
      <c r="IBF416" s="2487"/>
      <c r="IBG416" s="2487"/>
      <c r="IBH416" s="2487"/>
      <c r="IBI416" s="2487"/>
      <c r="IBJ416" s="2487"/>
      <c r="IBK416" s="2487"/>
      <c r="IBL416" s="2487"/>
      <c r="IBM416" s="2487"/>
      <c r="IBN416" s="2487"/>
      <c r="IBO416" s="2487"/>
      <c r="IBP416" s="2487"/>
      <c r="IBQ416" s="2487"/>
      <c r="IBR416" s="2487"/>
      <c r="IBS416" s="2487"/>
      <c r="IBT416" s="2487"/>
      <c r="IBU416" s="2487"/>
      <c r="IBV416" s="2487"/>
      <c r="IBW416" s="2487"/>
      <c r="IBX416" s="2487"/>
      <c r="IBY416" s="2487"/>
      <c r="IBZ416" s="2487"/>
      <c r="ICA416" s="2487"/>
      <c r="ICB416" s="2487"/>
      <c r="ICC416" s="2487"/>
      <c r="ICD416" s="2487"/>
      <c r="ICE416" s="2487"/>
      <c r="ICF416" s="2487"/>
      <c r="ICG416" s="2487"/>
      <c r="ICH416" s="2487"/>
      <c r="ICI416" s="2487"/>
      <c r="ICJ416" s="2487"/>
      <c r="ICK416" s="2487"/>
      <c r="ICL416" s="2487"/>
      <c r="ICM416" s="2487"/>
      <c r="ICN416" s="2487"/>
      <c r="ICO416" s="2487"/>
      <c r="ICP416" s="2487"/>
      <c r="ICQ416" s="2487"/>
      <c r="ICR416" s="2487"/>
      <c r="ICS416" s="2487"/>
      <c r="ICT416" s="2487"/>
      <c r="ICU416" s="2487"/>
      <c r="ICV416" s="2487"/>
      <c r="ICW416" s="2487"/>
      <c r="ICX416" s="2487"/>
      <c r="ICY416" s="2487"/>
      <c r="ICZ416" s="2487"/>
      <c r="IDA416" s="2487"/>
      <c r="IDB416" s="2487"/>
      <c r="IDC416" s="2487"/>
      <c r="IDD416" s="2487"/>
      <c r="IDE416" s="2487"/>
      <c r="IDF416" s="2487"/>
      <c r="IDG416" s="2487"/>
      <c r="IDH416" s="2487"/>
      <c r="IDI416" s="2487"/>
      <c r="IDJ416" s="2487"/>
      <c r="IDK416" s="2487"/>
      <c r="IDL416" s="2487"/>
      <c r="IDM416" s="2487"/>
      <c r="IDN416" s="2487"/>
      <c r="IDO416" s="2487"/>
      <c r="IDP416" s="2487"/>
      <c r="IDQ416" s="2487"/>
      <c r="IDR416" s="2487"/>
      <c r="IDS416" s="2487"/>
      <c r="IDT416" s="2487"/>
      <c r="IDU416" s="2487"/>
      <c r="IDV416" s="2487"/>
      <c r="IDW416" s="2487"/>
      <c r="IDX416" s="2487"/>
      <c r="IDY416" s="2487"/>
      <c r="IDZ416" s="2487"/>
      <c r="IEA416" s="2487"/>
      <c r="IEB416" s="2487"/>
      <c r="IEC416" s="2487"/>
      <c r="IED416" s="2487"/>
      <c r="IEE416" s="2487"/>
      <c r="IEF416" s="2487"/>
      <c r="IEG416" s="2487"/>
      <c r="IEH416" s="2487"/>
      <c r="IEI416" s="2487"/>
      <c r="IEJ416" s="2487"/>
      <c r="IEK416" s="2487"/>
      <c r="IEL416" s="2487"/>
      <c r="IEM416" s="2487"/>
      <c r="IEN416" s="2487"/>
      <c r="IEO416" s="2487"/>
      <c r="IEP416" s="2487"/>
      <c r="IEQ416" s="2487"/>
      <c r="IER416" s="2487"/>
      <c r="IES416" s="2487"/>
      <c r="IET416" s="2487"/>
      <c r="IEU416" s="2487"/>
      <c r="IEV416" s="2487"/>
      <c r="IEW416" s="2487"/>
      <c r="IEX416" s="2487"/>
      <c r="IEY416" s="2487"/>
      <c r="IEZ416" s="2487"/>
      <c r="IFA416" s="2487"/>
      <c r="IFB416" s="2487"/>
      <c r="IFC416" s="2487"/>
      <c r="IFD416" s="2487"/>
      <c r="IFE416" s="2487"/>
      <c r="IFF416" s="2487"/>
      <c r="IFG416" s="2487"/>
      <c r="IFH416" s="2487"/>
      <c r="IFI416" s="2487"/>
      <c r="IFJ416" s="2487"/>
      <c r="IFK416" s="2487"/>
      <c r="IFL416" s="2487"/>
      <c r="IFM416" s="2487"/>
      <c r="IFN416" s="2487"/>
      <c r="IFO416" s="2487"/>
      <c r="IFP416" s="2487"/>
      <c r="IFQ416" s="2487"/>
      <c r="IFR416" s="2487"/>
      <c r="IFS416" s="2487"/>
      <c r="IFT416" s="2487"/>
      <c r="IFU416" s="2487"/>
      <c r="IFV416" s="2487"/>
      <c r="IFW416" s="2487"/>
      <c r="IFX416" s="2487"/>
      <c r="IFY416" s="2487"/>
      <c r="IFZ416" s="2487"/>
      <c r="IGA416" s="2487"/>
      <c r="IGB416" s="2487"/>
      <c r="IGC416" s="2487"/>
      <c r="IGD416" s="2487"/>
      <c r="IGE416" s="2487"/>
      <c r="IGF416" s="2487"/>
      <c r="IGG416" s="2487"/>
      <c r="IGH416" s="2487"/>
      <c r="IGI416" s="2487"/>
      <c r="IGJ416" s="2487"/>
      <c r="IGK416" s="2487"/>
      <c r="IGL416" s="2487"/>
      <c r="IGM416" s="2487"/>
      <c r="IGN416" s="2487"/>
      <c r="IGO416" s="2487"/>
      <c r="IGP416" s="2487"/>
      <c r="IGQ416" s="2487"/>
      <c r="IGR416" s="2487"/>
      <c r="IGS416" s="2487"/>
      <c r="IGT416" s="2487"/>
      <c r="IGU416" s="2487"/>
      <c r="IGV416" s="2487"/>
      <c r="IGW416" s="2487"/>
      <c r="IGX416" s="2487"/>
      <c r="IGY416" s="2487"/>
      <c r="IGZ416" s="2487"/>
      <c r="IHA416" s="2487"/>
      <c r="IHB416" s="2487"/>
      <c r="IHC416" s="2487"/>
      <c r="IHD416" s="2487"/>
      <c r="IHE416" s="2487"/>
      <c r="IHF416" s="2487"/>
      <c r="IHG416" s="2487"/>
      <c r="IHH416" s="2487"/>
      <c r="IHI416" s="2487"/>
      <c r="IHJ416" s="2487"/>
      <c r="IHK416" s="2487"/>
      <c r="IHL416" s="2487"/>
      <c r="IHM416" s="2487"/>
      <c r="IHN416" s="2487"/>
      <c r="IHO416" s="2487"/>
      <c r="IHP416" s="2487"/>
      <c r="IHQ416" s="2487"/>
      <c r="IHR416" s="2487"/>
      <c r="IHS416" s="2487"/>
      <c r="IHT416" s="2487"/>
      <c r="IHU416" s="2487"/>
      <c r="IHV416" s="2487"/>
      <c r="IHW416" s="2487"/>
      <c r="IHX416" s="2487"/>
      <c r="IHY416" s="2487"/>
      <c r="IHZ416" s="2487"/>
      <c r="IIA416" s="2487"/>
      <c r="IIB416" s="2487"/>
      <c r="IIC416" s="2487"/>
      <c r="IID416" s="2487"/>
      <c r="IIE416" s="2487"/>
      <c r="IIF416" s="2487"/>
      <c r="IIG416" s="2487"/>
      <c r="IIH416" s="2487"/>
      <c r="III416" s="2487"/>
      <c r="IIJ416" s="2487"/>
      <c r="IIK416" s="2487"/>
      <c r="IIL416" s="2487"/>
      <c r="IIM416" s="2487"/>
      <c r="IIN416" s="2487"/>
      <c r="IIO416" s="2487"/>
      <c r="IIP416" s="2487"/>
      <c r="IIQ416" s="2487"/>
      <c r="IIR416" s="2487"/>
      <c r="IIS416" s="2487"/>
      <c r="IIT416" s="2487"/>
      <c r="IIU416" s="2487"/>
      <c r="IIV416" s="2487"/>
      <c r="IIW416" s="2487"/>
      <c r="IIX416" s="2487"/>
      <c r="IIY416" s="2487"/>
      <c r="IIZ416" s="2487"/>
      <c r="IJA416" s="2487"/>
      <c r="IJB416" s="2487"/>
      <c r="IJC416" s="2487"/>
      <c r="IJD416" s="2487"/>
      <c r="IJE416" s="2487"/>
      <c r="IJF416" s="2487"/>
      <c r="IJG416" s="2487"/>
      <c r="IJH416" s="2487"/>
      <c r="IJI416" s="2487"/>
      <c r="IJJ416" s="2487"/>
      <c r="IJK416" s="2487"/>
      <c r="IJL416" s="2487"/>
      <c r="IJM416" s="2487"/>
      <c r="IJN416" s="2487"/>
      <c r="IJO416" s="2487"/>
      <c r="IJP416" s="2487"/>
      <c r="IJQ416" s="2487"/>
      <c r="IJR416" s="2487"/>
      <c r="IJS416" s="2487"/>
      <c r="IJT416" s="2487"/>
      <c r="IJU416" s="2487"/>
      <c r="IJV416" s="2487"/>
      <c r="IJW416" s="2487"/>
      <c r="IJX416" s="2487"/>
      <c r="IJY416" s="2487"/>
      <c r="IJZ416" s="2487"/>
      <c r="IKA416" s="2487"/>
      <c r="IKB416" s="2487"/>
      <c r="IKC416" s="2487"/>
      <c r="IKD416" s="2487"/>
      <c r="IKE416" s="2487"/>
      <c r="IKF416" s="2487"/>
      <c r="IKG416" s="2487"/>
      <c r="IKH416" s="2487"/>
      <c r="IKI416" s="2487"/>
      <c r="IKJ416" s="2487"/>
      <c r="IKK416" s="2487"/>
      <c r="IKL416" s="2487"/>
      <c r="IKM416" s="2487"/>
      <c r="IKN416" s="2487"/>
      <c r="IKO416" s="2487"/>
      <c r="IKP416" s="2487"/>
      <c r="IKQ416" s="2487"/>
      <c r="IKR416" s="2487"/>
      <c r="IKS416" s="2487"/>
      <c r="IKT416" s="2487"/>
      <c r="IKU416" s="2487"/>
      <c r="IKV416" s="2487"/>
      <c r="IKW416" s="2487"/>
      <c r="IKX416" s="2487"/>
      <c r="IKY416" s="2487"/>
      <c r="IKZ416" s="2487"/>
      <c r="ILA416" s="2487"/>
      <c r="ILB416" s="2487"/>
      <c r="ILC416" s="2487"/>
      <c r="ILD416" s="2487"/>
      <c r="ILE416" s="2487"/>
      <c r="ILF416" s="2487"/>
      <c r="ILG416" s="2487"/>
      <c r="ILH416" s="2487"/>
      <c r="ILI416" s="2487"/>
      <c r="ILJ416" s="2487"/>
      <c r="ILK416" s="2487"/>
      <c r="ILL416" s="2487"/>
      <c r="ILM416" s="2487"/>
      <c r="ILN416" s="2487"/>
      <c r="ILO416" s="2487"/>
      <c r="ILP416" s="2487"/>
      <c r="ILQ416" s="2487"/>
      <c r="ILR416" s="2487"/>
      <c r="ILS416" s="2487"/>
      <c r="ILT416" s="2487"/>
      <c r="ILU416" s="2487"/>
      <c r="ILV416" s="2487"/>
      <c r="ILW416" s="2487"/>
      <c r="ILX416" s="2487"/>
      <c r="ILY416" s="2487"/>
      <c r="ILZ416" s="2487"/>
      <c r="IMA416" s="2487"/>
      <c r="IMB416" s="2487"/>
      <c r="IMC416" s="2487"/>
      <c r="IMD416" s="2487"/>
      <c r="IME416" s="2487"/>
      <c r="IMF416" s="2487"/>
      <c r="IMG416" s="2487"/>
      <c r="IMH416" s="2487"/>
      <c r="IMI416" s="2487"/>
      <c r="IMJ416" s="2487"/>
      <c r="IMK416" s="2487"/>
      <c r="IML416" s="2487"/>
      <c r="IMM416" s="2487"/>
      <c r="IMN416" s="2487"/>
      <c r="IMO416" s="2487"/>
      <c r="IMP416" s="2487"/>
      <c r="IMQ416" s="2487"/>
      <c r="IMR416" s="2487"/>
      <c r="IMS416" s="2487"/>
      <c r="IMT416" s="2487"/>
      <c r="IMU416" s="2487"/>
      <c r="IMV416" s="2487"/>
      <c r="IMW416" s="2487"/>
      <c r="IMX416" s="2487"/>
      <c r="IMY416" s="2487"/>
      <c r="IMZ416" s="2487"/>
      <c r="INA416" s="2487"/>
      <c r="INB416" s="2487"/>
      <c r="INC416" s="2487"/>
      <c r="IND416" s="2487"/>
      <c r="INE416" s="2487"/>
      <c r="INF416" s="2487"/>
      <c r="ING416" s="2487"/>
      <c r="INH416" s="2487"/>
      <c r="INI416" s="2487"/>
      <c r="INJ416" s="2487"/>
      <c r="INK416" s="2487"/>
      <c r="INL416" s="2487"/>
      <c r="INM416" s="2487"/>
      <c r="INN416" s="2487"/>
      <c r="INO416" s="2487"/>
      <c r="INP416" s="2487"/>
      <c r="INQ416" s="2487"/>
      <c r="INR416" s="2487"/>
      <c r="INS416" s="2487"/>
      <c r="INT416" s="2487"/>
      <c r="INU416" s="2487"/>
      <c r="INV416" s="2487"/>
      <c r="INW416" s="2487"/>
      <c r="INX416" s="2487"/>
      <c r="INY416" s="2487"/>
      <c r="INZ416" s="2487"/>
      <c r="IOA416" s="2487"/>
      <c r="IOB416" s="2487"/>
      <c r="IOC416" s="2487"/>
      <c r="IOD416" s="2487"/>
      <c r="IOE416" s="2487"/>
      <c r="IOF416" s="2487"/>
      <c r="IOG416" s="2487"/>
      <c r="IOH416" s="2487"/>
      <c r="IOI416" s="2487"/>
      <c r="IOJ416" s="2487"/>
      <c r="IOK416" s="2487"/>
      <c r="IOL416" s="2487"/>
      <c r="IOM416" s="2487"/>
      <c r="ION416" s="2487"/>
      <c r="IOO416" s="2487"/>
      <c r="IOP416" s="2487"/>
      <c r="IOQ416" s="2487"/>
      <c r="IOR416" s="2487"/>
      <c r="IOS416" s="2487"/>
      <c r="IOT416" s="2487"/>
      <c r="IOU416" s="2487"/>
      <c r="IOV416" s="2487"/>
      <c r="IOW416" s="2487"/>
      <c r="IOX416" s="2487"/>
      <c r="IOY416" s="2487"/>
      <c r="IOZ416" s="2487"/>
      <c r="IPA416" s="2487"/>
      <c r="IPB416" s="2487"/>
      <c r="IPC416" s="2487"/>
      <c r="IPD416" s="2487"/>
      <c r="IPE416" s="2487"/>
      <c r="IPF416" s="2487"/>
      <c r="IPG416" s="2487"/>
      <c r="IPH416" s="2487"/>
      <c r="IPI416" s="2487"/>
      <c r="IPJ416" s="2487"/>
      <c r="IPK416" s="2487"/>
      <c r="IPL416" s="2487"/>
      <c r="IPM416" s="2487"/>
      <c r="IPN416" s="2487"/>
      <c r="IPO416" s="2487"/>
      <c r="IPP416" s="2487"/>
      <c r="IPQ416" s="2487"/>
      <c r="IPR416" s="2487"/>
      <c r="IPS416" s="2487"/>
      <c r="IPT416" s="2487"/>
      <c r="IPU416" s="2487"/>
      <c r="IPV416" s="2487"/>
      <c r="IPW416" s="2487"/>
      <c r="IPX416" s="2487"/>
      <c r="IPY416" s="2487"/>
      <c r="IPZ416" s="2487"/>
      <c r="IQA416" s="2487"/>
      <c r="IQB416" s="2487"/>
      <c r="IQC416" s="2487"/>
      <c r="IQD416" s="2487"/>
      <c r="IQE416" s="2487"/>
      <c r="IQF416" s="2487"/>
      <c r="IQG416" s="2487"/>
      <c r="IQH416" s="2487"/>
      <c r="IQI416" s="2487"/>
      <c r="IQJ416" s="2487"/>
      <c r="IQK416" s="2487"/>
      <c r="IQL416" s="2487"/>
      <c r="IQM416" s="2487"/>
      <c r="IQN416" s="2487"/>
      <c r="IQO416" s="2487"/>
      <c r="IQP416" s="2487"/>
      <c r="IQQ416" s="2487"/>
      <c r="IQR416" s="2487"/>
      <c r="IQS416" s="2487"/>
      <c r="IQT416" s="2487"/>
      <c r="IQU416" s="2487"/>
      <c r="IQV416" s="2487"/>
      <c r="IQW416" s="2487"/>
      <c r="IQX416" s="2487"/>
      <c r="IQY416" s="2487"/>
      <c r="IQZ416" s="2487"/>
      <c r="IRA416" s="2487"/>
      <c r="IRB416" s="2487"/>
      <c r="IRC416" s="2487"/>
      <c r="IRD416" s="2487"/>
      <c r="IRE416" s="2487"/>
      <c r="IRF416" s="2487"/>
      <c r="IRG416" s="2487"/>
      <c r="IRH416" s="2487"/>
      <c r="IRI416" s="2487"/>
      <c r="IRJ416" s="2487"/>
      <c r="IRK416" s="2487"/>
      <c r="IRL416" s="2487"/>
      <c r="IRM416" s="2487"/>
      <c r="IRN416" s="2487"/>
      <c r="IRO416" s="2487"/>
      <c r="IRP416" s="2487"/>
      <c r="IRQ416" s="2487"/>
      <c r="IRR416" s="2487"/>
      <c r="IRS416" s="2487"/>
      <c r="IRT416" s="2487"/>
      <c r="IRU416" s="2487"/>
      <c r="IRV416" s="2487"/>
      <c r="IRW416" s="2487"/>
      <c r="IRX416" s="2487"/>
      <c r="IRY416" s="2487"/>
      <c r="IRZ416" s="2487"/>
      <c r="ISA416" s="2487"/>
      <c r="ISB416" s="2487"/>
      <c r="ISC416" s="2487"/>
      <c r="ISD416" s="2487"/>
      <c r="ISE416" s="2487"/>
      <c r="ISF416" s="2487"/>
      <c r="ISG416" s="2487"/>
      <c r="ISH416" s="2487"/>
      <c r="ISI416" s="2487"/>
      <c r="ISJ416" s="2487"/>
      <c r="ISK416" s="2487"/>
      <c r="ISL416" s="2487"/>
      <c r="ISM416" s="2487"/>
      <c r="ISN416" s="2487"/>
      <c r="ISO416" s="2487"/>
      <c r="ISP416" s="2487"/>
      <c r="ISQ416" s="2487"/>
      <c r="ISR416" s="2487"/>
      <c r="ISS416" s="2487"/>
      <c r="IST416" s="2487"/>
      <c r="ISU416" s="2487"/>
      <c r="ISV416" s="2487"/>
      <c r="ISW416" s="2487"/>
      <c r="ISX416" s="2487"/>
      <c r="ISY416" s="2487"/>
      <c r="ISZ416" s="2487"/>
      <c r="ITA416" s="2487"/>
      <c r="ITB416" s="2487"/>
      <c r="ITC416" s="2487"/>
      <c r="ITD416" s="2487"/>
      <c r="ITE416" s="2487"/>
      <c r="ITF416" s="2487"/>
      <c r="ITG416" s="2487"/>
      <c r="ITH416" s="2487"/>
      <c r="ITI416" s="2487"/>
      <c r="ITJ416" s="2487"/>
      <c r="ITK416" s="2487"/>
      <c r="ITL416" s="2487"/>
      <c r="ITM416" s="2487"/>
      <c r="ITN416" s="2487"/>
      <c r="ITO416" s="2487"/>
      <c r="ITP416" s="2487"/>
      <c r="ITQ416" s="2487"/>
      <c r="ITR416" s="2487"/>
      <c r="ITS416" s="2487"/>
      <c r="ITT416" s="2487"/>
      <c r="ITU416" s="2487"/>
      <c r="ITV416" s="2487"/>
      <c r="ITW416" s="2487"/>
      <c r="ITX416" s="2487"/>
      <c r="ITY416" s="2487"/>
      <c r="ITZ416" s="2487"/>
      <c r="IUA416" s="2487"/>
      <c r="IUB416" s="2487"/>
      <c r="IUC416" s="2487"/>
      <c r="IUD416" s="2487"/>
      <c r="IUE416" s="2487"/>
      <c r="IUF416" s="2487"/>
      <c r="IUG416" s="2487"/>
      <c r="IUH416" s="2487"/>
      <c r="IUI416" s="2487"/>
      <c r="IUJ416" s="2487"/>
      <c r="IUK416" s="2487"/>
      <c r="IUL416" s="2487"/>
      <c r="IUM416" s="2487"/>
      <c r="IUN416" s="2487"/>
      <c r="IUO416" s="2487"/>
      <c r="IUP416" s="2487"/>
      <c r="IUQ416" s="2487"/>
      <c r="IUR416" s="2487"/>
      <c r="IUS416" s="2487"/>
      <c r="IUT416" s="2487"/>
      <c r="IUU416" s="2487"/>
      <c r="IUV416" s="2487"/>
      <c r="IUW416" s="2487"/>
      <c r="IUX416" s="2487"/>
      <c r="IUY416" s="2487"/>
      <c r="IUZ416" s="2487"/>
      <c r="IVA416" s="2487"/>
      <c r="IVB416" s="2487"/>
      <c r="IVC416" s="2487"/>
      <c r="IVD416" s="2487"/>
      <c r="IVE416" s="2487"/>
      <c r="IVF416" s="2487"/>
      <c r="IVG416" s="2487"/>
      <c r="IVH416" s="2487"/>
      <c r="IVI416" s="2487"/>
      <c r="IVJ416" s="2487"/>
      <c r="IVK416" s="2487"/>
      <c r="IVL416" s="2487"/>
      <c r="IVM416" s="2487"/>
      <c r="IVN416" s="2487"/>
      <c r="IVO416" s="2487"/>
      <c r="IVP416" s="2487"/>
      <c r="IVQ416" s="2487"/>
      <c r="IVR416" s="2487"/>
      <c r="IVS416" s="2487"/>
      <c r="IVT416" s="2487"/>
      <c r="IVU416" s="2487"/>
      <c r="IVV416" s="2487"/>
      <c r="IVW416" s="2487"/>
      <c r="IVX416" s="2487"/>
      <c r="IVY416" s="2487"/>
      <c r="IVZ416" s="2487"/>
      <c r="IWA416" s="2487"/>
      <c r="IWB416" s="2487"/>
      <c r="IWC416" s="2487"/>
      <c r="IWD416" s="2487"/>
      <c r="IWE416" s="2487"/>
      <c r="IWF416" s="2487"/>
      <c r="IWG416" s="2487"/>
      <c r="IWH416" s="2487"/>
      <c r="IWI416" s="2487"/>
      <c r="IWJ416" s="2487"/>
      <c r="IWK416" s="2487"/>
      <c r="IWL416" s="2487"/>
      <c r="IWM416" s="2487"/>
      <c r="IWN416" s="2487"/>
      <c r="IWO416" s="2487"/>
      <c r="IWP416" s="2487"/>
      <c r="IWQ416" s="2487"/>
      <c r="IWR416" s="2487"/>
      <c r="IWS416" s="2487"/>
      <c r="IWT416" s="2487"/>
      <c r="IWU416" s="2487"/>
      <c r="IWV416" s="2487"/>
      <c r="IWW416" s="2487"/>
      <c r="IWX416" s="2487"/>
      <c r="IWY416" s="2487"/>
      <c r="IWZ416" s="2487"/>
      <c r="IXA416" s="2487"/>
      <c r="IXB416" s="2487"/>
      <c r="IXC416" s="2487"/>
      <c r="IXD416" s="2487"/>
      <c r="IXE416" s="2487"/>
      <c r="IXF416" s="2487"/>
      <c r="IXG416" s="2487"/>
      <c r="IXH416" s="2487"/>
      <c r="IXI416" s="2487"/>
      <c r="IXJ416" s="2487"/>
      <c r="IXK416" s="2487"/>
      <c r="IXL416" s="2487"/>
      <c r="IXM416" s="2487"/>
      <c r="IXN416" s="2487"/>
      <c r="IXO416" s="2487"/>
      <c r="IXP416" s="2487"/>
      <c r="IXQ416" s="2487"/>
      <c r="IXR416" s="2487"/>
      <c r="IXS416" s="2487"/>
      <c r="IXT416" s="2487"/>
      <c r="IXU416" s="2487"/>
      <c r="IXV416" s="2487"/>
      <c r="IXW416" s="2487"/>
      <c r="IXX416" s="2487"/>
      <c r="IXY416" s="2487"/>
      <c r="IXZ416" s="2487"/>
      <c r="IYA416" s="2487"/>
      <c r="IYB416" s="2487"/>
      <c r="IYC416" s="2487"/>
      <c r="IYD416" s="2487"/>
      <c r="IYE416" s="2487"/>
      <c r="IYF416" s="2487"/>
      <c r="IYG416" s="2487"/>
      <c r="IYH416" s="2487"/>
      <c r="IYI416" s="2487"/>
      <c r="IYJ416" s="2487"/>
      <c r="IYK416" s="2487"/>
      <c r="IYL416" s="2487"/>
      <c r="IYM416" s="2487"/>
      <c r="IYN416" s="2487"/>
      <c r="IYO416" s="2487"/>
      <c r="IYP416" s="2487"/>
      <c r="IYQ416" s="2487"/>
      <c r="IYR416" s="2487"/>
      <c r="IYS416" s="2487"/>
      <c r="IYT416" s="2487"/>
      <c r="IYU416" s="2487"/>
      <c r="IYV416" s="2487"/>
      <c r="IYW416" s="2487"/>
      <c r="IYX416" s="2487"/>
      <c r="IYY416" s="2487"/>
      <c r="IYZ416" s="2487"/>
      <c r="IZA416" s="2487"/>
      <c r="IZB416" s="2487"/>
      <c r="IZC416" s="2487"/>
      <c r="IZD416" s="2487"/>
      <c r="IZE416" s="2487"/>
      <c r="IZF416" s="2487"/>
      <c r="IZG416" s="2487"/>
      <c r="IZH416" s="2487"/>
      <c r="IZI416" s="2487"/>
      <c r="IZJ416" s="2487"/>
      <c r="IZK416" s="2487"/>
      <c r="IZL416" s="2487"/>
      <c r="IZM416" s="2487"/>
      <c r="IZN416" s="2487"/>
      <c r="IZO416" s="2487"/>
      <c r="IZP416" s="2487"/>
      <c r="IZQ416" s="2487"/>
      <c r="IZR416" s="2487"/>
      <c r="IZS416" s="2487"/>
      <c r="IZT416" s="2487"/>
      <c r="IZU416" s="2487"/>
      <c r="IZV416" s="2487"/>
      <c r="IZW416" s="2487"/>
      <c r="IZX416" s="2487"/>
      <c r="IZY416" s="2487"/>
      <c r="IZZ416" s="2487"/>
      <c r="JAA416" s="2487"/>
      <c r="JAB416" s="2487"/>
      <c r="JAC416" s="2487"/>
      <c r="JAD416" s="2487"/>
      <c r="JAE416" s="2487"/>
      <c r="JAF416" s="2487"/>
      <c r="JAG416" s="2487"/>
      <c r="JAH416" s="2487"/>
      <c r="JAI416" s="2487"/>
      <c r="JAJ416" s="2487"/>
      <c r="JAK416" s="2487"/>
      <c r="JAL416" s="2487"/>
      <c r="JAM416" s="2487"/>
      <c r="JAN416" s="2487"/>
      <c r="JAO416" s="2487"/>
      <c r="JAP416" s="2487"/>
      <c r="JAQ416" s="2487"/>
      <c r="JAR416" s="2487"/>
      <c r="JAS416" s="2487"/>
      <c r="JAT416" s="2487"/>
      <c r="JAU416" s="2487"/>
      <c r="JAV416" s="2487"/>
      <c r="JAW416" s="2487"/>
      <c r="JAX416" s="2487"/>
      <c r="JAY416" s="2487"/>
      <c r="JAZ416" s="2487"/>
      <c r="JBA416" s="2487"/>
      <c r="JBB416" s="2487"/>
      <c r="JBC416" s="2487"/>
      <c r="JBD416" s="2487"/>
      <c r="JBE416" s="2487"/>
      <c r="JBF416" s="2487"/>
      <c r="JBG416" s="2487"/>
      <c r="JBH416" s="2487"/>
      <c r="JBI416" s="2487"/>
      <c r="JBJ416" s="2487"/>
      <c r="JBK416" s="2487"/>
      <c r="JBL416" s="2487"/>
      <c r="JBM416" s="2487"/>
      <c r="JBN416" s="2487"/>
      <c r="JBO416" s="2487"/>
      <c r="JBP416" s="2487"/>
      <c r="JBQ416" s="2487"/>
      <c r="JBR416" s="2487"/>
      <c r="JBS416" s="2487"/>
      <c r="JBT416" s="2487"/>
      <c r="JBU416" s="2487"/>
      <c r="JBV416" s="2487"/>
      <c r="JBW416" s="2487"/>
      <c r="JBX416" s="2487"/>
      <c r="JBY416" s="2487"/>
      <c r="JBZ416" s="2487"/>
      <c r="JCA416" s="2487"/>
      <c r="JCB416" s="2487"/>
      <c r="JCC416" s="2487"/>
      <c r="JCD416" s="2487"/>
      <c r="JCE416" s="2487"/>
      <c r="JCF416" s="2487"/>
      <c r="JCG416" s="2487"/>
      <c r="JCH416" s="2487"/>
      <c r="JCI416" s="2487"/>
      <c r="JCJ416" s="2487"/>
      <c r="JCK416" s="2487"/>
      <c r="JCL416" s="2487"/>
      <c r="JCM416" s="2487"/>
      <c r="JCN416" s="2487"/>
      <c r="JCO416" s="2487"/>
      <c r="JCP416" s="2487"/>
      <c r="JCQ416" s="2487"/>
      <c r="JCR416" s="2487"/>
      <c r="JCS416" s="2487"/>
      <c r="JCT416" s="2487"/>
      <c r="JCU416" s="2487"/>
      <c r="JCV416" s="2487"/>
      <c r="JCW416" s="2487"/>
      <c r="JCX416" s="2487"/>
      <c r="JCY416" s="2487"/>
      <c r="JCZ416" s="2487"/>
      <c r="JDA416" s="2487"/>
      <c r="JDB416" s="2487"/>
      <c r="JDC416" s="2487"/>
      <c r="JDD416" s="2487"/>
      <c r="JDE416" s="2487"/>
      <c r="JDF416" s="2487"/>
      <c r="JDG416" s="2487"/>
      <c r="JDH416" s="2487"/>
      <c r="JDI416" s="2487"/>
      <c r="JDJ416" s="2487"/>
      <c r="JDK416" s="2487"/>
      <c r="JDL416" s="2487"/>
      <c r="JDM416" s="2487"/>
      <c r="JDN416" s="2487"/>
      <c r="JDO416" s="2487"/>
      <c r="JDP416" s="2487"/>
      <c r="JDQ416" s="2487"/>
      <c r="JDR416" s="2487"/>
      <c r="JDS416" s="2487"/>
      <c r="JDT416" s="2487"/>
      <c r="JDU416" s="2487"/>
      <c r="JDV416" s="2487"/>
      <c r="JDW416" s="2487"/>
      <c r="JDX416" s="2487"/>
      <c r="JDY416" s="2487"/>
      <c r="JDZ416" s="2487"/>
      <c r="JEA416" s="2487"/>
      <c r="JEB416" s="2487"/>
      <c r="JEC416" s="2487"/>
      <c r="JED416" s="2487"/>
      <c r="JEE416" s="2487"/>
      <c r="JEF416" s="2487"/>
      <c r="JEG416" s="2487"/>
      <c r="JEH416" s="2487"/>
      <c r="JEI416" s="2487"/>
      <c r="JEJ416" s="2487"/>
      <c r="JEK416" s="2487"/>
      <c r="JEL416" s="2487"/>
      <c r="JEM416" s="2487"/>
      <c r="JEN416" s="2487"/>
      <c r="JEO416" s="2487"/>
      <c r="JEP416" s="2487"/>
      <c r="JEQ416" s="2487"/>
      <c r="JER416" s="2487"/>
      <c r="JES416" s="2487"/>
      <c r="JET416" s="2487"/>
      <c r="JEU416" s="2487"/>
      <c r="JEV416" s="2487"/>
      <c r="JEW416" s="2487"/>
      <c r="JEX416" s="2487"/>
      <c r="JEY416" s="2487"/>
      <c r="JEZ416" s="2487"/>
      <c r="JFA416" s="2487"/>
      <c r="JFB416" s="2487"/>
      <c r="JFC416" s="2487"/>
      <c r="JFD416" s="2487"/>
      <c r="JFE416" s="2487"/>
      <c r="JFF416" s="2487"/>
      <c r="JFG416" s="2487"/>
      <c r="JFH416" s="2487"/>
      <c r="JFI416" s="2487"/>
      <c r="JFJ416" s="2487"/>
      <c r="JFK416" s="2487"/>
      <c r="JFL416" s="2487"/>
      <c r="JFM416" s="2487"/>
      <c r="JFN416" s="2487"/>
      <c r="JFO416" s="2487"/>
      <c r="JFP416" s="2487"/>
      <c r="JFQ416" s="2487"/>
      <c r="JFR416" s="2487"/>
      <c r="JFS416" s="2487"/>
      <c r="JFT416" s="2487"/>
      <c r="JFU416" s="2487"/>
      <c r="JFV416" s="2487"/>
      <c r="JFW416" s="2487"/>
      <c r="JFX416" s="2487"/>
      <c r="JFY416" s="2487"/>
      <c r="JFZ416" s="2487"/>
      <c r="JGA416" s="2487"/>
      <c r="JGB416" s="2487"/>
      <c r="JGC416" s="2487"/>
      <c r="JGD416" s="2487"/>
      <c r="JGE416" s="2487"/>
      <c r="JGF416" s="2487"/>
      <c r="JGG416" s="2487"/>
      <c r="JGH416" s="2487"/>
      <c r="JGI416" s="2487"/>
      <c r="JGJ416" s="2487"/>
      <c r="JGK416" s="2487"/>
      <c r="JGL416" s="2487"/>
      <c r="JGM416" s="2487"/>
      <c r="JGN416" s="2487"/>
      <c r="JGO416" s="2487"/>
      <c r="JGP416" s="2487"/>
      <c r="JGQ416" s="2487"/>
      <c r="JGR416" s="2487"/>
      <c r="JGS416" s="2487"/>
      <c r="JGT416" s="2487"/>
      <c r="JGU416" s="2487"/>
      <c r="JGV416" s="2487"/>
      <c r="JGW416" s="2487"/>
      <c r="JGX416" s="2487"/>
      <c r="JGY416" s="2487"/>
      <c r="JGZ416" s="2487"/>
      <c r="JHA416" s="2487"/>
      <c r="JHB416" s="2487"/>
      <c r="JHC416" s="2487"/>
      <c r="JHD416" s="2487"/>
      <c r="JHE416" s="2487"/>
      <c r="JHF416" s="2487"/>
      <c r="JHG416" s="2487"/>
      <c r="JHH416" s="2487"/>
      <c r="JHI416" s="2487"/>
      <c r="JHJ416" s="2487"/>
      <c r="JHK416" s="2487"/>
      <c r="JHL416" s="2487"/>
      <c r="JHM416" s="2487"/>
      <c r="JHN416" s="2487"/>
      <c r="JHO416" s="2487"/>
      <c r="JHP416" s="2487"/>
      <c r="JHQ416" s="2487"/>
      <c r="JHR416" s="2487"/>
      <c r="JHS416" s="2487"/>
      <c r="JHT416" s="2487"/>
      <c r="JHU416" s="2487"/>
      <c r="JHV416" s="2487"/>
      <c r="JHW416" s="2487"/>
      <c r="JHX416" s="2487"/>
      <c r="JHY416" s="2487"/>
      <c r="JHZ416" s="2487"/>
      <c r="JIA416" s="2487"/>
      <c r="JIB416" s="2487"/>
      <c r="JIC416" s="2487"/>
      <c r="JID416" s="2487"/>
      <c r="JIE416" s="2487"/>
      <c r="JIF416" s="2487"/>
      <c r="JIG416" s="2487"/>
      <c r="JIH416" s="2487"/>
      <c r="JII416" s="2487"/>
      <c r="JIJ416" s="2487"/>
      <c r="JIK416" s="2487"/>
      <c r="JIL416" s="2487"/>
      <c r="JIM416" s="2487"/>
      <c r="JIN416" s="2487"/>
      <c r="JIO416" s="2487"/>
      <c r="JIP416" s="2487"/>
      <c r="JIQ416" s="2487"/>
      <c r="JIR416" s="2487"/>
      <c r="JIS416" s="2487"/>
      <c r="JIT416" s="2487"/>
      <c r="JIU416" s="2487"/>
      <c r="JIV416" s="2487"/>
      <c r="JIW416" s="2487"/>
      <c r="JIX416" s="2487"/>
      <c r="JIY416" s="2487"/>
      <c r="JIZ416" s="2487"/>
      <c r="JJA416" s="2487"/>
      <c r="JJB416" s="2487"/>
      <c r="JJC416" s="2487"/>
      <c r="JJD416" s="2487"/>
      <c r="JJE416" s="2487"/>
      <c r="JJF416" s="2487"/>
      <c r="JJG416" s="2487"/>
      <c r="JJH416" s="2487"/>
      <c r="JJI416" s="2487"/>
      <c r="JJJ416" s="2487"/>
      <c r="JJK416" s="2487"/>
      <c r="JJL416" s="2487"/>
      <c r="JJM416" s="2487"/>
      <c r="JJN416" s="2487"/>
      <c r="JJO416" s="2487"/>
      <c r="JJP416" s="2487"/>
      <c r="JJQ416" s="2487"/>
      <c r="JJR416" s="2487"/>
      <c r="JJS416" s="2487"/>
      <c r="JJT416" s="2487"/>
      <c r="JJU416" s="2487"/>
      <c r="JJV416" s="2487"/>
      <c r="JJW416" s="2487"/>
      <c r="JJX416" s="2487"/>
      <c r="JJY416" s="2487"/>
      <c r="JJZ416" s="2487"/>
      <c r="JKA416" s="2487"/>
      <c r="JKB416" s="2487"/>
      <c r="JKC416" s="2487"/>
      <c r="JKD416" s="2487"/>
      <c r="JKE416" s="2487"/>
      <c r="JKF416" s="2487"/>
      <c r="JKG416" s="2487"/>
      <c r="JKH416" s="2487"/>
      <c r="JKI416" s="2487"/>
      <c r="JKJ416" s="2487"/>
      <c r="JKK416" s="2487"/>
      <c r="JKL416" s="2487"/>
      <c r="JKM416" s="2487"/>
      <c r="JKN416" s="2487"/>
      <c r="JKO416" s="2487"/>
      <c r="JKP416" s="2487"/>
      <c r="JKQ416" s="2487"/>
      <c r="JKR416" s="2487"/>
      <c r="JKS416" s="2487"/>
      <c r="JKT416" s="2487"/>
      <c r="JKU416" s="2487"/>
      <c r="JKV416" s="2487"/>
      <c r="JKW416" s="2487"/>
      <c r="JKX416" s="2487"/>
      <c r="JKY416" s="2487"/>
      <c r="JKZ416" s="2487"/>
      <c r="JLA416" s="2487"/>
      <c r="JLB416" s="2487"/>
      <c r="JLC416" s="2487"/>
      <c r="JLD416" s="2487"/>
      <c r="JLE416" s="2487"/>
      <c r="JLF416" s="2487"/>
      <c r="JLG416" s="2487"/>
      <c r="JLH416" s="2487"/>
      <c r="JLI416" s="2487"/>
      <c r="JLJ416" s="2487"/>
      <c r="JLK416" s="2487"/>
      <c r="JLL416" s="2487"/>
      <c r="JLM416" s="2487"/>
      <c r="JLN416" s="2487"/>
      <c r="JLO416" s="2487"/>
      <c r="JLP416" s="2487"/>
      <c r="JLQ416" s="2487"/>
      <c r="JLR416" s="2487"/>
      <c r="JLS416" s="2487"/>
      <c r="JLT416" s="2487"/>
      <c r="JLU416" s="2487"/>
      <c r="JLV416" s="2487"/>
      <c r="JLW416" s="2487"/>
      <c r="JLX416" s="2487"/>
      <c r="JLY416" s="2487"/>
      <c r="JLZ416" s="2487"/>
      <c r="JMA416" s="2487"/>
      <c r="JMB416" s="2487"/>
      <c r="JMC416" s="2487"/>
      <c r="JMD416" s="2487"/>
      <c r="JME416" s="2487"/>
      <c r="JMF416" s="2487"/>
      <c r="JMG416" s="2487"/>
      <c r="JMH416" s="2487"/>
      <c r="JMI416" s="2487"/>
      <c r="JMJ416" s="2487"/>
      <c r="JMK416" s="2487"/>
      <c r="JML416" s="2487"/>
      <c r="JMM416" s="2487"/>
      <c r="JMN416" s="2487"/>
      <c r="JMO416" s="2487"/>
      <c r="JMP416" s="2487"/>
      <c r="JMQ416" s="2487"/>
      <c r="JMR416" s="2487"/>
      <c r="JMS416" s="2487"/>
      <c r="JMT416" s="2487"/>
      <c r="JMU416" s="2487"/>
      <c r="JMV416" s="2487"/>
      <c r="JMW416" s="2487"/>
      <c r="JMX416" s="2487"/>
      <c r="JMY416" s="2487"/>
      <c r="JMZ416" s="2487"/>
      <c r="JNA416" s="2487"/>
      <c r="JNB416" s="2487"/>
      <c r="JNC416" s="2487"/>
      <c r="JND416" s="2487"/>
      <c r="JNE416" s="2487"/>
      <c r="JNF416" s="2487"/>
      <c r="JNG416" s="2487"/>
      <c r="JNH416" s="2487"/>
      <c r="JNI416" s="2487"/>
      <c r="JNJ416" s="2487"/>
      <c r="JNK416" s="2487"/>
      <c r="JNL416" s="2487"/>
      <c r="JNM416" s="2487"/>
      <c r="JNN416" s="2487"/>
      <c r="JNO416" s="2487"/>
      <c r="JNP416" s="2487"/>
      <c r="JNQ416" s="2487"/>
      <c r="JNR416" s="2487"/>
      <c r="JNS416" s="2487"/>
      <c r="JNT416" s="2487"/>
      <c r="JNU416" s="2487"/>
      <c r="JNV416" s="2487"/>
      <c r="JNW416" s="2487"/>
      <c r="JNX416" s="2487"/>
      <c r="JNY416" s="2487"/>
      <c r="JNZ416" s="2487"/>
      <c r="JOA416" s="2487"/>
      <c r="JOB416" s="2487"/>
      <c r="JOC416" s="2487"/>
      <c r="JOD416" s="2487"/>
      <c r="JOE416" s="2487"/>
      <c r="JOF416" s="2487"/>
      <c r="JOG416" s="2487"/>
      <c r="JOH416" s="2487"/>
      <c r="JOI416" s="2487"/>
      <c r="JOJ416" s="2487"/>
      <c r="JOK416" s="2487"/>
      <c r="JOL416" s="2487"/>
      <c r="JOM416" s="2487"/>
      <c r="JON416" s="2487"/>
      <c r="JOO416" s="2487"/>
      <c r="JOP416" s="2487"/>
      <c r="JOQ416" s="2487"/>
      <c r="JOR416" s="2487"/>
      <c r="JOS416" s="2487"/>
      <c r="JOT416" s="2487"/>
      <c r="JOU416" s="2487"/>
      <c r="JOV416" s="2487"/>
      <c r="JOW416" s="2487"/>
      <c r="JOX416" s="2487"/>
      <c r="JOY416" s="2487"/>
      <c r="JOZ416" s="2487"/>
      <c r="JPA416" s="2487"/>
      <c r="JPB416" s="2487"/>
      <c r="JPC416" s="2487"/>
      <c r="JPD416" s="2487"/>
      <c r="JPE416" s="2487"/>
      <c r="JPF416" s="2487"/>
      <c r="JPG416" s="2487"/>
      <c r="JPH416" s="2487"/>
      <c r="JPI416" s="2487"/>
      <c r="JPJ416" s="2487"/>
      <c r="JPK416" s="2487"/>
      <c r="JPL416" s="2487"/>
      <c r="JPM416" s="2487"/>
      <c r="JPN416" s="2487"/>
      <c r="JPO416" s="2487"/>
      <c r="JPP416" s="2487"/>
      <c r="JPQ416" s="2487"/>
      <c r="JPR416" s="2487"/>
      <c r="JPS416" s="2487"/>
      <c r="JPT416" s="2487"/>
      <c r="JPU416" s="2487"/>
      <c r="JPV416" s="2487"/>
      <c r="JPW416" s="2487"/>
      <c r="JPX416" s="2487"/>
      <c r="JPY416" s="2487"/>
      <c r="JPZ416" s="2487"/>
      <c r="JQA416" s="2487"/>
      <c r="JQB416" s="2487"/>
      <c r="JQC416" s="2487"/>
      <c r="JQD416" s="2487"/>
      <c r="JQE416" s="2487"/>
      <c r="JQF416" s="2487"/>
      <c r="JQG416" s="2487"/>
      <c r="JQH416" s="2487"/>
      <c r="JQI416" s="2487"/>
      <c r="JQJ416" s="2487"/>
      <c r="JQK416" s="2487"/>
      <c r="JQL416" s="2487"/>
      <c r="JQM416" s="2487"/>
      <c r="JQN416" s="2487"/>
      <c r="JQO416" s="2487"/>
      <c r="JQP416" s="2487"/>
      <c r="JQQ416" s="2487"/>
      <c r="JQR416" s="2487"/>
      <c r="JQS416" s="2487"/>
      <c r="JQT416" s="2487"/>
      <c r="JQU416" s="2487"/>
      <c r="JQV416" s="2487"/>
      <c r="JQW416" s="2487"/>
      <c r="JQX416" s="2487"/>
      <c r="JQY416" s="2487"/>
      <c r="JQZ416" s="2487"/>
      <c r="JRA416" s="2487"/>
      <c r="JRB416" s="2487"/>
      <c r="JRC416" s="2487"/>
      <c r="JRD416" s="2487"/>
      <c r="JRE416" s="2487"/>
      <c r="JRF416" s="2487"/>
      <c r="JRG416" s="2487"/>
      <c r="JRH416" s="2487"/>
      <c r="JRI416" s="2487"/>
      <c r="JRJ416" s="2487"/>
      <c r="JRK416" s="2487"/>
      <c r="JRL416" s="2487"/>
      <c r="JRM416" s="2487"/>
      <c r="JRN416" s="2487"/>
      <c r="JRO416" s="2487"/>
      <c r="JRP416" s="2487"/>
      <c r="JRQ416" s="2487"/>
      <c r="JRR416" s="2487"/>
      <c r="JRS416" s="2487"/>
      <c r="JRT416" s="2487"/>
      <c r="JRU416" s="2487"/>
      <c r="JRV416" s="2487"/>
      <c r="JRW416" s="2487"/>
      <c r="JRX416" s="2487"/>
      <c r="JRY416" s="2487"/>
      <c r="JRZ416" s="2487"/>
      <c r="JSA416" s="2487"/>
      <c r="JSB416" s="2487"/>
      <c r="JSC416" s="2487"/>
      <c r="JSD416" s="2487"/>
      <c r="JSE416" s="2487"/>
      <c r="JSF416" s="2487"/>
      <c r="JSG416" s="2487"/>
      <c r="JSH416" s="2487"/>
      <c r="JSI416" s="2487"/>
      <c r="JSJ416" s="2487"/>
      <c r="JSK416" s="2487"/>
      <c r="JSL416" s="2487"/>
      <c r="JSM416" s="2487"/>
      <c r="JSN416" s="2487"/>
      <c r="JSO416" s="2487"/>
      <c r="JSP416" s="2487"/>
      <c r="JSQ416" s="2487"/>
      <c r="JSR416" s="2487"/>
      <c r="JSS416" s="2487"/>
      <c r="JST416" s="2487"/>
      <c r="JSU416" s="2487"/>
      <c r="JSV416" s="2487"/>
      <c r="JSW416" s="2487"/>
      <c r="JSX416" s="2487"/>
      <c r="JSY416" s="2487"/>
      <c r="JSZ416" s="2487"/>
      <c r="JTA416" s="2487"/>
      <c r="JTB416" s="2487"/>
      <c r="JTC416" s="2487"/>
      <c r="JTD416" s="2487"/>
      <c r="JTE416" s="2487"/>
      <c r="JTF416" s="2487"/>
      <c r="JTG416" s="2487"/>
      <c r="JTH416" s="2487"/>
      <c r="JTI416" s="2487"/>
      <c r="JTJ416" s="2487"/>
      <c r="JTK416" s="2487"/>
      <c r="JTL416" s="2487"/>
      <c r="JTM416" s="2487"/>
      <c r="JTN416" s="2487"/>
      <c r="JTO416" s="2487"/>
      <c r="JTP416" s="2487"/>
      <c r="JTQ416" s="2487"/>
      <c r="JTR416" s="2487"/>
      <c r="JTS416" s="2487"/>
      <c r="JTT416" s="2487"/>
      <c r="JTU416" s="2487"/>
      <c r="JTV416" s="2487"/>
      <c r="JTW416" s="2487"/>
      <c r="JTX416" s="2487"/>
      <c r="JTY416" s="2487"/>
      <c r="JTZ416" s="2487"/>
      <c r="JUA416" s="2487"/>
      <c r="JUB416" s="2487"/>
      <c r="JUC416" s="2487"/>
      <c r="JUD416" s="2487"/>
      <c r="JUE416" s="2487"/>
      <c r="JUF416" s="2487"/>
      <c r="JUG416" s="2487"/>
      <c r="JUH416" s="2487"/>
      <c r="JUI416" s="2487"/>
      <c r="JUJ416" s="2487"/>
      <c r="JUK416" s="2487"/>
      <c r="JUL416" s="2487"/>
      <c r="JUM416" s="2487"/>
      <c r="JUN416" s="2487"/>
      <c r="JUO416" s="2487"/>
      <c r="JUP416" s="2487"/>
      <c r="JUQ416" s="2487"/>
      <c r="JUR416" s="2487"/>
      <c r="JUS416" s="2487"/>
      <c r="JUT416" s="2487"/>
      <c r="JUU416" s="2487"/>
      <c r="JUV416" s="2487"/>
      <c r="JUW416" s="2487"/>
      <c r="JUX416" s="2487"/>
      <c r="JUY416" s="2487"/>
      <c r="JUZ416" s="2487"/>
      <c r="JVA416" s="2487"/>
      <c r="JVB416" s="2487"/>
      <c r="JVC416" s="2487"/>
      <c r="JVD416" s="2487"/>
      <c r="JVE416" s="2487"/>
      <c r="JVF416" s="2487"/>
      <c r="JVG416" s="2487"/>
      <c r="JVH416" s="2487"/>
      <c r="JVI416" s="2487"/>
      <c r="JVJ416" s="2487"/>
      <c r="JVK416" s="2487"/>
      <c r="JVL416" s="2487"/>
      <c r="JVM416" s="2487"/>
      <c r="JVN416" s="2487"/>
      <c r="JVO416" s="2487"/>
      <c r="JVP416" s="2487"/>
      <c r="JVQ416" s="2487"/>
      <c r="JVR416" s="2487"/>
      <c r="JVS416" s="2487"/>
      <c r="JVT416" s="2487"/>
      <c r="JVU416" s="2487"/>
      <c r="JVV416" s="2487"/>
      <c r="JVW416" s="2487"/>
      <c r="JVX416" s="2487"/>
      <c r="JVY416" s="2487"/>
      <c r="JVZ416" s="2487"/>
      <c r="JWA416" s="2487"/>
      <c r="JWB416" s="2487"/>
      <c r="JWC416" s="2487"/>
      <c r="JWD416" s="2487"/>
      <c r="JWE416" s="2487"/>
      <c r="JWF416" s="2487"/>
      <c r="JWG416" s="2487"/>
      <c r="JWH416" s="2487"/>
      <c r="JWI416" s="2487"/>
      <c r="JWJ416" s="2487"/>
      <c r="JWK416" s="2487"/>
      <c r="JWL416" s="2487"/>
      <c r="JWM416" s="2487"/>
      <c r="JWN416" s="2487"/>
      <c r="JWO416" s="2487"/>
      <c r="JWP416" s="2487"/>
      <c r="JWQ416" s="2487"/>
      <c r="JWR416" s="2487"/>
      <c r="JWS416" s="2487"/>
      <c r="JWT416" s="2487"/>
      <c r="JWU416" s="2487"/>
      <c r="JWV416" s="2487"/>
      <c r="JWW416" s="2487"/>
      <c r="JWX416" s="2487"/>
      <c r="JWY416" s="2487"/>
      <c r="JWZ416" s="2487"/>
      <c r="JXA416" s="2487"/>
      <c r="JXB416" s="2487"/>
      <c r="JXC416" s="2487"/>
      <c r="JXD416" s="2487"/>
      <c r="JXE416" s="2487"/>
      <c r="JXF416" s="2487"/>
      <c r="JXG416" s="2487"/>
      <c r="JXH416" s="2487"/>
      <c r="JXI416" s="2487"/>
      <c r="JXJ416" s="2487"/>
      <c r="JXK416" s="2487"/>
      <c r="JXL416" s="2487"/>
      <c r="JXM416" s="2487"/>
      <c r="JXN416" s="2487"/>
      <c r="JXO416" s="2487"/>
      <c r="JXP416" s="2487"/>
      <c r="JXQ416" s="2487"/>
      <c r="JXR416" s="2487"/>
      <c r="JXS416" s="2487"/>
      <c r="JXT416" s="2487"/>
      <c r="JXU416" s="2487"/>
      <c r="JXV416" s="2487"/>
      <c r="JXW416" s="2487"/>
      <c r="JXX416" s="2487"/>
      <c r="JXY416" s="2487"/>
      <c r="JXZ416" s="2487"/>
      <c r="JYA416" s="2487"/>
      <c r="JYB416" s="2487"/>
      <c r="JYC416" s="2487"/>
      <c r="JYD416" s="2487"/>
      <c r="JYE416" s="2487"/>
      <c r="JYF416" s="2487"/>
      <c r="JYG416" s="2487"/>
      <c r="JYH416" s="2487"/>
      <c r="JYI416" s="2487"/>
      <c r="JYJ416" s="2487"/>
      <c r="JYK416" s="2487"/>
      <c r="JYL416" s="2487"/>
      <c r="JYM416" s="2487"/>
      <c r="JYN416" s="2487"/>
      <c r="JYO416" s="2487"/>
      <c r="JYP416" s="2487"/>
      <c r="JYQ416" s="2487"/>
      <c r="JYR416" s="2487"/>
      <c r="JYS416" s="2487"/>
      <c r="JYT416" s="2487"/>
      <c r="JYU416" s="2487"/>
      <c r="JYV416" s="2487"/>
      <c r="JYW416" s="2487"/>
      <c r="JYX416" s="2487"/>
      <c r="JYY416" s="2487"/>
      <c r="JYZ416" s="2487"/>
      <c r="JZA416" s="2487"/>
      <c r="JZB416" s="2487"/>
      <c r="JZC416" s="2487"/>
      <c r="JZD416" s="2487"/>
      <c r="JZE416" s="2487"/>
      <c r="JZF416" s="2487"/>
      <c r="JZG416" s="2487"/>
      <c r="JZH416" s="2487"/>
      <c r="JZI416" s="2487"/>
      <c r="JZJ416" s="2487"/>
      <c r="JZK416" s="2487"/>
      <c r="JZL416" s="2487"/>
      <c r="JZM416" s="2487"/>
      <c r="JZN416" s="2487"/>
      <c r="JZO416" s="2487"/>
      <c r="JZP416" s="2487"/>
      <c r="JZQ416" s="2487"/>
      <c r="JZR416" s="2487"/>
      <c r="JZS416" s="2487"/>
      <c r="JZT416" s="2487"/>
      <c r="JZU416" s="2487"/>
      <c r="JZV416" s="2487"/>
      <c r="JZW416" s="2487"/>
      <c r="JZX416" s="2487"/>
      <c r="JZY416" s="2487"/>
      <c r="JZZ416" s="2487"/>
      <c r="KAA416" s="2487"/>
      <c r="KAB416" s="2487"/>
      <c r="KAC416" s="2487"/>
      <c r="KAD416" s="2487"/>
      <c r="KAE416" s="2487"/>
      <c r="KAF416" s="2487"/>
      <c r="KAG416" s="2487"/>
      <c r="KAH416" s="2487"/>
      <c r="KAI416" s="2487"/>
      <c r="KAJ416" s="2487"/>
      <c r="KAK416" s="2487"/>
      <c r="KAL416" s="2487"/>
      <c r="KAM416" s="2487"/>
      <c r="KAN416" s="2487"/>
      <c r="KAO416" s="2487"/>
      <c r="KAP416" s="2487"/>
      <c r="KAQ416" s="2487"/>
      <c r="KAR416" s="2487"/>
      <c r="KAS416" s="2487"/>
      <c r="KAT416" s="2487"/>
      <c r="KAU416" s="2487"/>
      <c r="KAV416" s="2487"/>
      <c r="KAW416" s="2487"/>
      <c r="KAX416" s="2487"/>
      <c r="KAY416" s="2487"/>
      <c r="KAZ416" s="2487"/>
      <c r="KBA416" s="2487"/>
      <c r="KBB416" s="2487"/>
      <c r="KBC416" s="2487"/>
      <c r="KBD416" s="2487"/>
      <c r="KBE416" s="2487"/>
      <c r="KBF416" s="2487"/>
      <c r="KBG416" s="2487"/>
      <c r="KBH416" s="2487"/>
      <c r="KBI416" s="2487"/>
      <c r="KBJ416" s="2487"/>
      <c r="KBK416" s="2487"/>
      <c r="KBL416" s="2487"/>
      <c r="KBM416" s="2487"/>
      <c r="KBN416" s="2487"/>
      <c r="KBO416" s="2487"/>
      <c r="KBP416" s="2487"/>
      <c r="KBQ416" s="2487"/>
      <c r="KBR416" s="2487"/>
      <c r="KBS416" s="2487"/>
      <c r="KBT416" s="2487"/>
      <c r="KBU416" s="2487"/>
      <c r="KBV416" s="2487"/>
      <c r="KBW416" s="2487"/>
      <c r="KBX416" s="2487"/>
      <c r="KBY416" s="2487"/>
      <c r="KBZ416" s="2487"/>
      <c r="KCA416" s="2487"/>
      <c r="KCB416" s="2487"/>
      <c r="KCC416" s="2487"/>
      <c r="KCD416" s="2487"/>
      <c r="KCE416" s="2487"/>
      <c r="KCF416" s="2487"/>
      <c r="KCG416" s="2487"/>
      <c r="KCH416" s="2487"/>
      <c r="KCI416" s="2487"/>
      <c r="KCJ416" s="2487"/>
      <c r="KCK416" s="2487"/>
      <c r="KCL416" s="2487"/>
      <c r="KCM416" s="2487"/>
      <c r="KCN416" s="2487"/>
      <c r="KCO416" s="2487"/>
      <c r="KCP416" s="2487"/>
      <c r="KCQ416" s="2487"/>
      <c r="KCR416" s="2487"/>
      <c r="KCS416" s="2487"/>
      <c r="KCT416" s="2487"/>
      <c r="KCU416" s="2487"/>
      <c r="KCV416" s="2487"/>
      <c r="KCW416" s="2487"/>
      <c r="KCX416" s="2487"/>
      <c r="KCY416" s="2487"/>
      <c r="KCZ416" s="2487"/>
      <c r="KDA416" s="2487"/>
      <c r="KDB416" s="2487"/>
      <c r="KDC416" s="2487"/>
      <c r="KDD416" s="2487"/>
      <c r="KDE416" s="2487"/>
      <c r="KDF416" s="2487"/>
      <c r="KDG416" s="2487"/>
      <c r="KDH416" s="2487"/>
      <c r="KDI416" s="2487"/>
      <c r="KDJ416" s="2487"/>
      <c r="KDK416" s="2487"/>
      <c r="KDL416" s="2487"/>
      <c r="KDM416" s="2487"/>
      <c r="KDN416" s="2487"/>
      <c r="KDO416" s="2487"/>
      <c r="KDP416" s="2487"/>
      <c r="KDQ416" s="2487"/>
      <c r="KDR416" s="2487"/>
      <c r="KDS416" s="2487"/>
      <c r="KDT416" s="2487"/>
      <c r="KDU416" s="2487"/>
      <c r="KDV416" s="2487"/>
      <c r="KDW416" s="2487"/>
      <c r="KDX416" s="2487"/>
      <c r="KDY416" s="2487"/>
      <c r="KDZ416" s="2487"/>
      <c r="KEA416" s="2487"/>
      <c r="KEB416" s="2487"/>
      <c r="KEC416" s="2487"/>
      <c r="KED416" s="2487"/>
      <c r="KEE416" s="2487"/>
      <c r="KEF416" s="2487"/>
      <c r="KEG416" s="2487"/>
      <c r="KEH416" s="2487"/>
      <c r="KEI416" s="2487"/>
      <c r="KEJ416" s="2487"/>
      <c r="KEK416" s="2487"/>
      <c r="KEL416" s="2487"/>
      <c r="KEM416" s="2487"/>
      <c r="KEN416" s="2487"/>
      <c r="KEO416" s="2487"/>
      <c r="KEP416" s="2487"/>
      <c r="KEQ416" s="2487"/>
      <c r="KER416" s="2487"/>
      <c r="KES416" s="2487"/>
      <c r="KET416" s="2487"/>
      <c r="KEU416" s="2487"/>
      <c r="KEV416" s="2487"/>
      <c r="KEW416" s="2487"/>
      <c r="KEX416" s="2487"/>
      <c r="KEY416" s="2487"/>
      <c r="KEZ416" s="2487"/>
      <c r="KFA416" s="2487"/>
      <c r="KFB416" s="2487"/>
      <c r="KFC416" s="2487"/>
      <c r="KFD416" s="2487"/>
      <c r="KFE416" s="2487"/>
      <c r="KFF416" s="2487"/>
      <c r="KFG416" s="2487"/>
      <c r="KFH416" s="2487"/>
      <c r="KFI416" s="2487"/>
      <c r="KFJ416" s="2487"/>
      <c r="KFK416" s="2487"/>
      <c r="KFL416" s="2487"/>
      <c r="KFM416" s="2487"/>
      <c r="KFN416" s="2487"/>
      <c r="KFO416" s="2487"/>
      <c r="KFP416" s="2487"/>
      <c r="KFQ416" s="2487"/>
      <c r="KFR416" s="2487"/>
      <c r="KFS416" s="2487"/>
      <c r="KFT416" s="2487"/>
      <c r="KFU416" s="2487"/>
      <c r="KFV416" s="2487"/>
      <c r="KFW416" s="2487"/>
      <c r="KFX416" s="2487"/>
      <c r="KFY416" s="2487"/>
      <c r="KFZ416" s="2487"/>
      <c r="KGA416" s="2487"/>
      <c r="KGB416" s="2487"/>
      <c r="KGC416" s="2487"/>
      <c r="KGD416" s="2487"/>
      <c r="KGE416" s="2487"/>
      <c r="KGF416" s="2487"/>
      <c r="KGG416" s="2487"/>
      <c r="KGH416" s="2487"/>
      <c r="KGI416" s="2487"/>
      <c r="KGJ416" s="2487"/>
      <c r="KGK416" s="2487"/>
      <c r="KGL416" s="2487"/>
      <c r="KGM416" s="2487"/>
      <c r="KGN416" s="2487"/>
      <c r="KGO416" s="2487"/>
      <c r="KGP416" s="2487"/>
      <c r="KGQ416" s="2487"/>
      <c r="KGR416" s="2487"/>
      <c r="KGS416" s="2487"/>
      <c r="KGT416" s="2487"/>
      <c r="KGU416" s="2487"/>
      <c r="KGV416" s="2487"/>
      <c r="KGW416" s="2487"/>
      <c r="KGX416" s="2487"/>
      <c r="KGY416" s="2487"/>
      <c r="KGZ416" s="2487"/>
      <c r="KHA416" s="2487"/>
      <c r="KHB416" s="2487"/>
      <c r="KHC416" s="2487"/>
      <c r="KHD416" s="2487"/>
      <c r="KHE416" s="2487"/>
      <c r="KHF416" s="2487"/>
      <c r="KHG416" s="2487"/>
      <c r="KHH416" s="2487"/>
      <c r="KHI416" s="2487"/>
      <c r="KHJ416" s="2487"/>
      <c r="KHK416" s="2487"/>
      <c r="KHL416" s="2487"/>
      <c r="KHM416" s="2487"/>
      <c r="KHN416" s="2487"/>
      <c r="KHO416" s="2487"/>
      <c r="KHP416" s="2487"/>
      <c r="KHQ416" s="2487"/>
      <c r="KHR416" s="2487"/>
      <c r="KHS416" s="2487"/>
      <c r="KHT416" s="2487"/>
      <c r="KHU416" s="2487"/>
      <c r="KHV416" s="2487"/>
      <c r="KHW416" s="2487"/>
      <c r="KHX416" s="2487"/>
      <c r="KHY416" s="2487"/>
      <c r="KHZ416" s="2487"/>
      <c r="KIA416" s="2487"/>
      <c r="KIB416" s="2487"/>
      <c r="KIC416" s="2487"/>
      <c r="KID416" s="2487"/>
      <c r="KIE416" s="2487"/>
      <c r="KIF416" s="2487"/>
      <c r="KIG416" s="2487"/>
      <c r="KIH416" s="2487"/>
      <c r="KII416" s="2487"/>
      <c r="KIJ416" s="2487"/>
      <c r="KIK416" s="2487"/>
      <c r="KIL416" s="2487"/>
      <c r="KIM416" s="2487"/>
      <c r="KIN416" s="2487"/>
      <c r="KIO416" s="2487"/>
      <c r="KIP416" s="2487"/>
      <c r="KIQ416" s="2487"/>
      <c r="KIR416" s="2487"/>
      <c r="KIS416" s="2487"/>
      <c r="KIT416" s="2487"/>
      <c r="KIU416" s="2487"/>
      <c r="KIV416" s="2487"/>
      <c r="KIW416" s="2487"/>
      <c r="KIX416" s="2487"/>
      <c r="KIY416" s="2487"/>
      <c r="KIZ416" s="2487"/>
      <c r="KJA416" s="2487"/>
      <c r="KJB416" s="2487"/>
      <c r="KJC416" s="2487"/>
      <c r="KJD416" s="2487"/>
      <c r="KJE416" s="2487"/>
      <c r="KJF416" s="2487"/>
      <c r="KJG416" s="2487"/>
      <c r="KJH416" s="2487"/>
      <c r="KJI416" s="2487"/>
      <c r="KJJ416" s="2487"/>
      <c r="KJK416" s="2487"/>
      <c r="KJL416" s="2487"/>
      <c r="KJM416" s="2487"/>
      <c r="KJN416" s="2487"/>
      <c r="KJO416" s="2487"/>
      <c r="KJP416" s="2487"/>
      <c r="KJQ416" s="2487"/>
      <c r="KJR416" s="2487"/>
      <c r="KJS416" s="2487"/>
      <c r="KJT416" s="2487"/>
      <c r="KJU416" s="2487"/>
      <c r="KJV416" s="2487"/>
      <c r="KJW416" s="2487"/>
      <c r="KJX416" s="2487"/>
      <c r="KJY416" s="2487"/>
      <c r="KJZ416" s="2487"/>
      <c r="KKA416" s="2487"/>
      <c r="KKB416" s="2487"/>
      <c r="KKC416" s="2487"/>
      <c r="KKD416" s="2487"/>
      <c r="KKE416" s="2487"/>
      <c r="KKF416" s="2487"/>
      <c r="KKG416" s="2487"/>
      <c r="KKH416" s="2487"/>
      <c r="KKI416" s="2487"/>
      <c r="KKJ416" s="2487"/>
      <c r="KKK416" s="2487"/>
      <c r="KKL416" s="2487"/>
      <c r="KKM416" s="2487"/>
      <c r="KKN416" s="2487"/>
      <c r="KKO416" s="2487"/>
      <c r="KKP416" s="2487"/>
      <c r="KKQ416" s="2487"/>
      <c r="KKR416" s="2487"/>
      <c r="KKS416" s="2487"/>
      <c r="KKT416" s="2487"/>
      <c r="KKU416" s="2487"/>
      <c r="KKV416" s="2487"/>
      <c r="KKW416" s="2487"/>
      <c r="KKX416" s="2487"/>
      <c r="KKY416" s="2487"/>
      <c r="KKZ416" s="2487"/>
      <c r="KLA416" s="2487"/>
      <c r="KLB416" s="2487"/>
      <c r="KLC416" s="2487"/>
      <c r="KLD416" s="2487"/>
      <c r="KLE416" s="2487"/>
      <c r="KLF416" s="2487"/>
      <c r="KLG416" s="2487"/>
      <c r="KLH416" s="2487"/>
      <c r="KLI416" s="2487"/>
      <c r="KLJ416" s="2487"/>
      <c r="KLK416" s="2487"/>
      <c r="KLL416" s="2487"/>
      <c r="KLM416" s="2487"/>
      <c r="KLN416" s="2487"/>
      <c r="KLO416" s="2487"/>
      <c r="KLP416" s="2487"/>
      <c r="KLQ416" s="2487"/>
      <c r="KLR416" s="2487"/>
      <c r="KLS416" s="2487"/>
      <c r="KLT416" s="2487"/>
      <c r="KLU416" s="2487"/>
      <c r="KLV416" s="2487"/>
      <c r="KLW416" s="2487"/>
      <c r="KLX416" s="2487"/>
      <c r="KLY416" s="2487"/>
      <c r="KLZ416" s="2487"/>
      <c r="KMA416" s="2487"/>
      <c r="KMB416" s="2487"/>
      <c r="KMC416" s="2487"/>
      <c r="KMD416" s="2487"/>
      <c r="KME416" s="2487"/>
      <c r="KMF416" s="2487"/>
      <c r="KMG416" s="2487"/>
      <c r="KMH416" s="2487"/>
      <c r="KMI416" s="2487"/>
      <c r="KMJ416" s="2487"/>
      <c r="KMK416" s="2487"/>
      <c r="KML416" s="2487"/>
      <c r="KMM416" s="2487"/>
      <c r="KMN416" s="2487"/>
      <c r="KMO416" s="2487"/>
      <c r="KMP416" s="2487"/>
      <c r="KMQ416" s="2487"/>
      <c r="KMR416" s="2487"/>
      <c r="KMS416" s="2487"/>
      <c r="KMT416" s="2487"/>
      <c r="KMU416" s="2487"/>
      <c r="KMV416" s="2487"/>
      <c r="KMW416" s="2487"/>
      <c r="KMX416" s="2487"/>
      <c r="KMY416" s="2487"/>
      <c r="KMZ416" s="2487"/>
      <c r="KNA416" s="2487"/>
      <c r="KNB416" s="2487"/>
      <c r="KNC416" s="2487"/>
      <c r="KND416" s="2487"/>
      <c r="KNE416" s="2487"/>
      <c r="KNF416" s="2487"/>
      <c r="KNG416" s="2487"/>
      <c r="KNH416" s="2487"/>
      <c r="KNI416" s="2487"/>
      <c r="KNJ416" s="2487"/>
      <c r="KNK416" s="2487"/>
      <c r="KNL416" s="2487"/>
      <c r="KNM416" s="2487"/>
      <c r="KNN416" s="2487"/>
      <c r="KNO416" s="2487"/>
      <c r="KNP416" s="2487"/>
      <c r="KNQ416" s="2487"/>
      <c r="KNR416" s="2487"/>
      <c r="KNS416" s="2487"/>
      <c r="KNT416" s="2487"/>
      <c r="KNU416" s="2487"/>
      <c r="KNV416" s="2487"/>
      <c r="KNW416" s="2487"/>
      <c r="KNX416" s="2487"/>
      <c r="KNY416" s="2487"/>
      <c r="KNZ416" s="2487"/>
      <c r="KOA416" s="2487"/>
      <c r="KOB416" s="2487"/>
      <c r="KOC416" s="2487"/>
      <c r="KOD416" s="2487"/>
      <c r="KOE416" s="2487"/>
      <c r="KOF416" s="2487"/>
      <c r="KOG416" s="2487"/>
      <c r="KOH416" s="2487"/>
      <c r="KOI416" s="2487"/>
      <c r="KOJ416" s="2487"/>
      <c r="KOK416" s="2487"/>
      <c r="KOL416" s="2487"/>
      <c r="KOM416" s="2487"/>
      <c r="KON416" s="2487"/>
      <c r="KOO416" s="2487"/>
      <c r="KOP416" s="2487"/>
      <c r="KOQ416" s="2487"/>
      <c r="KOR416" s="2487"/>
      <c r="KOS416" s="2487"/>
      <c r="KOT416" s="2487"/>
      <c r="KOU416" s="2487"/>
      <c r="KOV416" s="2487"/>
      <c r="KOW416" s="2487"/>
      <c r="KOX416" s="2487"/>
      <c r="KOY416" s="2487"/>
      <c r="KOZ416" s="2487"/>
      <c r="KPA416" s="2487"/>
      <c r="KPB416" s="2487"/>
      <c r="KPC416" s="2487"/>
      <c r="KPD416" s="2487"/>
      <c r="KPE416" s="2487"/>
      <c r="KPF416" s="2487"/>
      <c r="KPG416" s="2487"/>
      <c r="KPH416" s="2487"/>
      <c r="KPI416" s="2487"/>
      <c r="KPJ416" s="2487"/>
      <c r="KPK416" s="2487"/>
      <c r="KPL416" s="2487"/>
      <c r="KPM416" s="2487"/>
      <c r="KPN416" s="2487"/>
      <c r="KPO416" s="2487"/>
      <c r="KPP416" s="2487"/>
      <c r="KPQ416" s="2487"/>
      <c r="KPR416" s="2487"/>
      <c r="KPS416" s="2487"/>
      <c r="KPT416" s="2487"/>
      <c r="KPU416" s="2487"/>
      <c r="KPV416" s="2487"/>
      <c r="KPW416" s="2487"/>
      <c r="KPX416" s="2487"/>
      <c r="KPY416" s="2487"/>
      <c r="KPZ416" s="2487"/>
      <c r="KQA416" s="2487"/>
      <c r="KQB416" s="2487"/>
      <c r="KQC416" s="2487"/>
      <c r="KQD416" s="2487"/>
      <c r="KQE416" s="2487"/>
      <c r="KQF416" s="2487"/>
      <c r="KQG416" s="2487"/>
      <c r="KQH416" s="2487"/>
      <c r="KQI416" s="2487"/>
      <c r="KQJ416" s="2487"/>
      <c r="KQK416" s="2487"/>
      <c r="KQL416" s="2487"/>
      <c r="KQM416" s="2487"/>
      <c r="KQN416" s="2487"/>
      <c r="KQO416" s="2487"/>
      <c r="KQP416" s="2487"/>
      <c r="KQQ416" s="2487"/>
      <c r="KQR416" s="2487"/>
      <c r="KQS416" s="2487"/>
      <c r="KQT416" s="2487"/>
      <c r="KQU416" s="2487"/>
      <c r="KQV416" s="2487"/>
      <c r="KQW416" s="2487"/>
      <c r="KQX416" s="2487"/>
      <c r="KQY416" s="2487"/>
      <c r="KQZ416" s="2487"/>
      <c r="KRA416" s="2487"/>
      <c r="KRB416" s="2487"/>
      <c r="KRC416" s="2487"/>
      <c r="KRD416" s="2487"/>
      <c r="KRE416" s="2487"/>
      <c r="KRF416" s="2487"/>
      <c r="KRG416" s="2487"/>
      <c r="KRH416" s="2487"/>
      <c r="KRI416" s="2487"/>
      <c r="KRJ416" s="2487"/>
      <c r="KRK416" s="2487"/>
      <c r="KRL416" s="2487"/>
      <c r="KRM416" s="2487"/>
      <c r="KRN416" s="2487"/>
      <c r="KRO416" s="2487"/>
      <c r="KRP416" s="2487"/>
      <c r="KRQ416" s="2487"/>
      <c r="KRR416" s="2487"/>
      <c r="KRS416" s="2487"/>
      <c r="KRT416" s="2487"/>
      <c r="KRU416" s="2487"/>
      <c r="KRV416" s="2487"/>
      <c r="KRW416" s="2487"/>
      <c r="KRX416" s="2487"/>
      <c r="KRY416" s="2487"/>
      <c r="KRZ416" s="2487"/>
      <c r="KSA416" s="2487"/>
      <c r="KSB416" s="2487"/>
      <c r="KSC416" s="2487"/>
      <c r="KSD416" s="2487"/>
      <c r="KSE416" s="2487"/>
      <c r="KSF416" s="2487"/>
      <c r="KSG416" s="2487"/>
      <c r="KSH416" s="2487"/>
      <c r="KSI416" s="2487"/>
      <c r="KSJ416" s="2487"/>
      <c r="KSK416" s="2487"/>
      <c r="KSL416" s="2487"/>
      <c r="KSM416" s="2487"/>
      <c r="KSN416" s="2487"/>
      <c r="KSO416" s="2487"/>
      <c r="KSP416" s="2487"/>
      <c r="KSQ416" s="2487"/>
      <c r="KSR416" s="2487"/>
      <c r="KSS416" s="2487"/>
      <c r="KST416" s="2487"/>
      <c r="KSU416" s="2487"/>
      <c r="KSV416" s="2487"/>
      <c r="KSW416" s="2487"/>
      <c r="KSX416" s="2487"/>
      <c r="KSY416" s="2487"/>
      <c r="KSZ416" s="2487"/>
      <c r="KTA416" s="2487"/>
      <c r="KTB416" s="2487"/>
      <c r="KTC416" s="2487"/>
      <c r="KTD416" s="2487"/>
      <c r="KTE416" s="2487"/>
      <c r="KTF416" s="2487"/>
      <c r="KTG416" s="2487"/>
      <c r="KTH416" s="2487"/>
      <c r="KTI416" s="2487"/>
      <c r="KTJ416" s="2487"/>
      <c r="KTK416" s="2487"/>
      <c r="KTL416" s="2487"/>
      <c r="KTM416" s="2487"/>
      <c r="KTN416" s="2487"/>
      <c r="KTO416" s="2487"/>
      <c r="KTP416" s="2487"/>
      <c r="KTQ416" s="2487"/>
      <c r="KTR416" s="2487"/>
      <c r="KTS416" s="2487"/>
      <c r="KTT416" s="2487"/>
      <c r="KTU416" s="2487"/>
      <c r="KTV416" s="2487"/>
      <c r="KTW416" s="2487"/>
      <c r="KTX416" s="2487"/>
      <c r="KTY416" s="2487"/>
      <c r="KTZ416" s="2487"/>
      <c r="KUA416" s="2487"/>
      <c r="KUB416" s="2487"/>
      <c r="KUC416" s="2487"/>
      <c r="KUD416" s="2487"/>
      <c r="KUE416" s="2487"/>
      <c r="KUF416" s="2487"/>
      <c r="KUG416" s="2487"/>
      <c r="KUH416" s="2487"/>
      <c r="KUI416" s="2487"/>
      <c r="KUJ416" s="2487"/>
      <c r="KUK416" s="2487"/>
      <c r="KUL416" s="2487"/>
      <c r="KUM416" s="2487"/>
      <c r="KUN416" s="2487"/>
      <c r="KUO416" s="2487"/>
      <c r="KUP416" s="2487"/>
      <c r="KUQ416" s="2487"/>
      <c r="KUR416" s="2487"/>
      <c r="KUS416" s="2487"/>
      <c r="KUT416" s="2487"/>
      <c r="KUU416" s="2487"/>
      <c r="KUV416" s="2487"/>
      <c r="KUW416" s="2487"/>
      <c r="KUX416" s="2487"/>
      <c r="KUY416" s="2487"/>
      <c r="KUZ416" s="2487"/>
      <c r="KVA416" s="2487"/>
      <c r="KVB416" s="2487"/>
      <c r="KVC416" s="2487"/>
      <c r="KVD416" s="2487"/>
      <c r="KVE416" s="2487"/>
      <c r="KVF416" s="2487"/>
      <c r="KVG416" s="2487"/>
      <c r="KVH416" s="2487"/>
      <c r="KVI416" s="2487"/>
      <c r="KVJ416" s="2487"/>
      <c r="KVK416" s="2487"/>
      <c r="KVL416" s="2487"/>
      <c r="KVM416" s="2487"/>
      <c r="KVN416" s="2487"/>
      <c r="KVO416" s="2487"/>
      <c r="KVP416" s="2487"/>
      <c r="KVQ416" s="2487"/>
      <c r="KVR416" s="2487"/>
      <c r="KVS416" s="2487"/>
      <c r="KVT416" s="2487"/>
      <c r="KVU416" s="2487"/>
      <c r="KVV416" s="2487"/>
      <c r="KVW416" s="2487"/>
      <c r="KVX416" s="2487"/>
      <c r="KVY416" s="2487"/>
      <c r="KVZ416" s="2487"/>
      <c r="KWA416" s="2487"/>
      <c r="KWB416" s="2487"/>
      <c r="KWC416" s="2487"/>
      <c r="KWD416" s="2487"/>
      <c r="KWE416" s="2487"/>
      <c r="KWF416" s="2487"/>
      <c r="KWG416" s="2487"/>
      <c r="KWH416" s="2487"/>
      <c r="KWI416" s="2487"/>
      <c r="KWJ416" s="2487"/>
      <c r="KWK416" s="2487"/>
      <c r="KWL416" s="2487"/>
      <c r="KWM416" s="2487"/>
      <c r="KWN416" s="2487"/>
      <c r="KWO416" s="2487"/>
      <c r="KWP416" s="2487"/>
      <c r="KWQ416" s="2487"/>
      <c r="KWR416" s="2487"/>
      <c r="KWS416" s="2487"/>
      <c r="KWT416" s="2487"/>
      <c r="KWU416" s="2487"/>
      <c r="KWV416" s="2487"/>
      <c r="KWW416" s="2487"/>
      <c r="KWX416" s="2487"/>
      <c r="KWY416" s="2487"/>
      <c r="KWZ416" s="2487"/>
      <c r="KXA416" s="2487"/>
      <c r="KXB416" s="2487"/>
      <c r="KXC416" s="2487"/>
      <c r="KXD416" s="2487"/>
      <c r="KXE416" s="2487"/>
      <c r="KXF416" s="2487"/>
      <c r="KXG416" s="2487"/>
      <c r="KXH416" s="2487"/>
      <c r="KXI416" s="2487"/>
      <c r="KXJ416" s="2487"/>
      <c r="KXK416" s="2487"/>
      <c r="KXL416" s="2487"/>
      <c r="KXM416" s="2487"/>
      <c r="KXN416" s="2487"/>
      <c r="KXO416" s="2487"/>
      <c r="KXP416" s="2487"/>
      <c r="KXQ416" s="2487"/>
      <c r="KXR416" s="2487"/>
      <c r="KXS416" s="2487"/>
      <c r="KXT416" s="2487"/>
      <c r="KXU416" s="2487"/>
      <c r="KXV416" s="2487"/>
      <c r="KXW416" s="2487"/>
      <c r="KXX416" s="2487"/>
      <c r="KXY416" s="2487"/>
      <c r="KXZ416" s="2487"/>
      <c r="KYA416" s="2487"/>
      <c r="KYB416" s="2487"/>
      <c r="KYC416" s="2487"/>
      <c r="KYD416" s="2487"/>
      <c r="KYE416" s="2487"/>
      <c r="KYF416" s="2487"/>
      <c r="KYG416" s="2487"/>
      <c r="KYH416" s="2487"/>
      <c r="KYI416" s="2487"/>
      <c r="KYJ416" s="2487"/>
      <c r="KYK416" s="2487"/>
      <c r="KYL416" s="2487"/>
      <c r="KYM416" s="2487"/>
      <c r="KYN416" s="2487"/>
      <c r="KYO416" s="2487"/>
      <c r="KYP416" s="2487"/>
      <c r="KYQ416" s="2487"/>
      <c r="KYR416" s="2487"/>
      <c r="KYS416" s="2487"/>
      <c r="KYT416" s="2487"/>
      <c r="KYU416" s="2487"/>
      <c r="KYV416" s="2487"/>
      <c r="KYW416" s="2487"/>
      <c r="KYX416" s="2487"/>
      <c r="KYY416" s="2487"/>
      <c r="KYZ416" s="2487"/>
      <c r="KZA416" s="2487"/>
      <c r="KZB416" s="2487"/>
      <c r="KZC416" s="2487"/>
      <c r="KZD416" s="2487"/>
      <c r="KZE416" s="2487"/>
      <c r="KZF416" s="2487"/>
      <c r="KZG416" s="2487"/>
      <c r="KZH416" s="2487"/>
      <c r="KZI416" s="2487"/>
      <c r="KZJ416" s="2487"/>
      <c r="KZK416" s="2487"/>
      <c r="KZL416" s="2487"/>
      <c r="KZM416" s="2487"/>
      <c r="KZN416" s="2487"/>
      <c r="KZO416" s="2487"/>
      <c r="KZP416" s="2487"/>
      <c r="KZQ416" s="2487"/>
      <c r="KZR416" s="2487"/>
      <c r="KZS416" s="2487"/>
      <c r="KZT416" s="2487"/>
      <c r="KZU416" s="2487"/>
      <c r="KZV416" s="2487"/>
      <c r="KZW416" s="2487"/>
      <c r="KZX416" s="2487"/>
      <c r="KZY416" s="2487"/>
      <c r="KZZ416" s="2487"/>
      <c r="LAA416" s="2487"/>
      <c r="LAB416" s="2487"/>
      <c r="LAC416" s="2487"/>
      <c r="LAD416" s="2487"/>
      <c r="LAE416" s="2487"/>
      <c r="LAF416" s="2487"/>
      <c r="LAG416" s="2487"/>
      <c r="LAH416" s="2487"/>
      <c r="LAI416" s="2487"/>
      <c r="LAJ416" s="2487"/>
      <c r="LAK416" s="2487"/>
      <c r="LAL416" s="2487"/>
      <c r="LAM416" s="2487"/>
      <c r="LAN416" s="2487"/>
      <c r="LAO416" s="2487"/>
      <c r="LAP416" s="2487"/>
      <c r="LAQ416" s="2487"/>
      <c r="LAR416" s="2487"/>
      <c r="LAS416" s="2487"/>
      <c r="LAT416" s="2487"/>
      <c r="LAU416" s="2487"/>
      <c r="LAV416" s="2487"/>
      <c r="LAW416" s="2487"/>
      <c r="LAX416" s="2487"/>
      <c r="LAY416" s="2487"/>
      <c r="LAZ416" s="2487"/>
      <c r="LBA416" s="2487"/>
      <c r="LBB416" s="2487"/>
      <c r="LBC416" s="2487"/>
      <c r="LBD416" s="2487"/>
      <c r="LBE416" s="2487"/>
      <c r="LBF416" s="2487"/>
      <c r="LBG416" s="2487"/>
      <c r="LBH416" s="2487"/>
      <c r="LBI416" s="2487"/>
      <c r="LBJ416" s="2487"/>
      <c r="LBK416" s="2487"/>
      <c r="LBL416" s="2487"/>
      <c r="LBM416" s="2487"/>
      <c r="LBN416" s="2487"/>
      <c r="LBO416" s="2487"/>
      <c r="LBP416" s="2487"/>
      <c r="LBQ416" s="2487"/>
      <c r="LBR416" s="2487"/>
      <c r="LBS416" s="2487"/>
      <c r="LBT416" s="2487"/>
      <c r="LBU416" s="2487"/>
      <c r="LBV416" s="2487"/>
      <c r="LBW416" s="2487"/>
      <c r="LBX416" s="2487"/>
      <c r="LBY416" s="2487"/>
      <c r="LBZ416" s="2487"/>
      <c r="LCA416" s="2487"/>
      <c r="LCB416" s="2487"/>
      <c r="LCC416" s="2487"/>
      <c r="LCD416" s="2487"/>
      <c r="LCE416" s="2487"/>
      <c r="LCF416" s="2487"/>
      <c r="LCG416" s="2487"/>
      <c r="LCH416" s="2487"/>
      <c r="LCI416" s="2487"/>
      <c r="LCJ416" s="2487"/>
      <c r="LCK416" s="2487"/>
      <c r="LCL416" s="2487"/>
      <c r="LCM416" s="2487"/>
      <c r="LCN416" s="2487"/>
      <c r="LCO416" s="2487"/>
      <c r="LCP416" s="2487"/>
      <c r="LCQ416" s="2487"/>
      <c r="LCR416" s="2487"/>
      <c r="LCS416" s="2487"/>
      <c r="LCT416" s="2487"/>
      <c r="LCU416" s="2487"/>
      <c r="LCV416" s="2487"/>
      <c r="LCW416" s="2487"/>
      <c r="LCX416" s="2487"/>
      <c r="LCY416" s="2487"/>
      <c r="LCZ416" s="2487"/>
      <c r="LDA416" s="2487"/>
      <c r="LDB416" s="2487"/>
      <c r="LDC416" s="2487"/>
      <c r="LDD416" s="2487"/>
      <c r="LDE416" s="2487"/>
      <c r="LDF416" s="2487"/>
      <c r="LDG416" s="2487"/>
      <c r="LDH416" s="2487"/>
      <c r="LDI416" s="2487"/>
      <c r="LDJ416" s="2487"/>
      <c r="LDK416" s="2487"/>
      <c r="LDL416" s="2487"/>
      <c r="LDM416" s="2487"/>
      <c r="LDN416" s="2487"/>
      <c r="LDO416" s="2487"/>
      <c r="LDP416" s="2487"/>
      <c r="LDQ416" s="2487"/>
      <c r="LDR416" s="2487"/>
      <c r="LDS416" s="2487"/>
      <c r="LDT416" s="2487"/>
      <c r="LDU416" s="2487"/>
      <c r="LDV416" s="2487"/>
      <c r="LDW416" s="2487"/>
      <c r="LDX416" s="2487"/>
      <c r="LDY416" s="2487"/>
      <c r="LDZ416" s="2487"/>
      <c r="LEA416" s="2487"/>
      <c r="LEB416" s="2487"/>
      <c r="LEC416" s="2487"/>
      <c r="LED416" s="2487"/>
      <c r="LEE416" s="2487"/>
      <c r="LEF416" s="2487"/>
      <c r="LEG416" s="2487"/>
      <c r="LEH416" s="2487"/>
      <c r="LEI416" s="2487"/>
      <c r="LEJ416" s="2487"/>
      <c r="LEK416" s="2487"/>
      <c r="LEL416" s="2487"/>
      <c r="LEM416" s="2487"/>
      <c r="LEN416" s="2487"/>
      <c r="LEO416" s="2487"/>
      <c r="LEP416" s="2487"/>
      <c r="LEQ416" s="2487"/>
      <c r="LER416" s="2487"/>
      <c r="LES416" s="2487"/>
      <c r="LET416" s="2487"/>
      <c r="LEU416" s="2487"/>
      <c r="LEV416" s="2487"/>
      <c r="LEW416" s="2487"/>
      <c r="LEX416" s="2487"/>
      <c r="LEY416" s="2487"/>
      <c r="LEZ416" s="2487"/>
      <c r="LFA416" s="2487"/>
      <c r="LFB416" s="2487"/>
      <c r="LFC416" s="2487"/>
      <c r="LFD416" s="2487"/>
      <c r="LFE416" s="2487"/>
      <c r="LFF416" s="2487"/>
      <c r="LFG416" s="2487"/>
      <c r="LFH416" s="2487"/>
      <c r="LFI416" s="2487"/>
      <c r="LFJ416" s="2487"/>
      <c r="LFK416" s="2487"/>
      <c r="LFL416" s="2487"/>
      <c r="LFM416" s="2487"/>
      <c r="LFN416" s="2487"/>
      <c r="LFO416" s="2487"/>
      <c r="LFP416" s="2487"/>
      <c r="LFQ416" s="2487"/>
      <c r="LFR416" s="2487"/>
      <c r="LFS416" s="2487"/>
      <c r="LFT416" s="2487"/>
      <c r="LFU416" s="2487"/>
      <c r="LFV416" s="2487"/>
      <c r="LFW416" s="2487"/>
      <c r="LFX416" s="2487"/>
      <c r="LFY416" s="2487"/>
      <c r="LFZ416" s="2487"/>
      <c r="LGA416" s="2487"/>
      <c r="LGB416" s="2487"/>
      <c r="LGC416" s="2487"/>
      <c r="LGD416" s="2487"/>
      <c r="LGE416" s="2487"/>
      <c r="LGF416" s="2487"/>
      <c r="LGG416" s="2487"/>
      <c r="LGH416" s="2487"/>
      <c r="LGI416" s="2487"/>
      <c r="LGJ416" s="2487"/>
      <c r="LGK416" s="2487"/>
      <c r="LGL416" s="2487"/>
      <c r="LGM416" s="2487"/>
      <c r="LGN416" s="2487"/>
      <c r="LGO416" s="2487"/>
      <c r="LGP416" s="2487"/>
      <c r="LGQ416" s="2487"/>
      <c r="LGR416" s="2487"/>
      <c r="LGS416" s="2487"/>
      <c r="LGT416" s="2487"/>
      <c r="LGU416" s="2487"/>
      <c r="LGV416" s="2487"/>
      <c r="LGW416" s="2487"/>
      <c r="LGX416" s="2487"/>
      <c r="LGY416" s="2487"/>
      <c r="LGZ416" s="2487"/>
      <c r="LHA416" s="2487"/>
      <c r="LHB416" s="2487"/>
      <c r="LHC416" s="2487"/>
      <c r="LHD416" s="2487"/>
      <c r="LHE416" s="2487"/>
      <c r="LHF416" s="2487"/>
      <c r="LHG416" s="2487"/>
      <c r="LHH416" s="2487"/>
      <c r="LHI416" s="2487"/>
      <c r="LHJ416" s="2487"/>
      <c r="LHK416" s="2487"/>
      <c r="LHL416" s="2487"/>
      <c r="LHM416" s="2487"/>
      <c r="LHN416" s="2487"/>
      <c r="LHO416" s="2487"/>
      <c r="LHP416" s="2487"/>
      <c r="LHQ416" s="2487"/>
      <c r="LHR416" s="2487"/>
      <c r="LHS416" s="2487"/>
      <c r="LHT416" s="2487"/>
      <c r="LHU416" s="2487"/>
      <c r="LHV416" s="2487"/>
      <c r="LHW416" s="2487"/>
      <c r="LHX416" s="2487"/>
      <c r="LHY416" s="2487"/>
      <c r="LHZ416" s="2487"/>
      <c r="LIA416" s="2487"/>
      <c r="LIB416" s="2487"/>
      <c r="LIC416" s="2487"/>
      <c r="LID416" s="2487"/>
      <c r="LIE416" s="2487"/>
      <c r="LIF416" s="2487"/>
      <c r="LIG416" s="2487"/>
      <c r="LIH416" s="2487"/>
      <c r="LII416" s="2487"/>
      <c r="LIJ416" s="2487"/>
      <c r="LIK416" s="2487"/>
      <c r="LIL416" s="2487"/>
      <c r="LIM416" s="2487"/>
      <c r="LIN416" s="2487"/>
      <c r="LIO416" s="2487"/>
      <c r="LIP416" s="2487"/>
      <c r="LIQ416" s="2487"/>
      <c r="LIR416" s="2487"/>
      <c r="LIS416" s="2487"/>
      <c r="LIT416" s="2487"/>
      <c r="LIU416" s="2487"/>
      <c r="LIV416" s="2487"/>
      <c r="LIW416" s="2487"/>
      <c r="LIX416" s="2487"/>
      <c r="LIY416" s="2487"/>
      <c r="LIZ416" s="2487"/>
      <c r="LJA416" s="2487"/>
      <c r="LJB416" s="2487"/>
      <c r="LJC416" s="2487"/>
      <c r="LJD416" s="2487"/>
      <c r="LJE416" s="2487"/>
      <c r="LJF416" s="2487"/>
      <c r="LJG416" s="2487"/>
      <c r="LJH416" s="2487"/>
      <c r="LJI416" s="2487"/>
      <c r="LJJ416" s="2487"/>
      <c r="LJK416" s="2487"/>
      <c r="LJL416" s="2487"/>
      <c r="LJM416" s="2487"/>
      <c r="LJN416" s="2487"/>
      <c r="LJO416" s="2487"/>
      <c r="LJP416" s="2487"/>
      <c r="LJQ416" s="2487"/>
      <c r="LJR416" s="2487"/>
      <c r="LJS416" s="2487"/>
      <c r="LJT416" s="2487"/>
      <c r="LJU416" s="2487"/>
      <c r="LJV416" s="2487"/>
      <c r="LJW416" s="2487"/>
      <c r="LJX416" s="2487"/>
      <c r="LJY416" s="2487"/>
      <c r="LJZ416" s="2487"/>
      <c r="LKA416" s="2487"/>
      <c r="LKB416" s="2487"/>
      <c r="LKC416" s="2487"/>
      <c r="LKD416" s="2487"/>
      <c r="LKE416" s="2487"/>
      <c r="LKF416" s="2487"/>
      <c r="LKG416" s="2487"/>
      <c r="LKH416" s="2487"/>
      <c r="LKI416" s="2487"/>
      <c r="LKJ416" s="2487"/>
      <c r="LKK416" s="2487"/>
      <c r="LKL416" s="2487"/>
      <c r="LKM416" s="2487"/>
      <c r="LKN416" s="2487"/>
      <c r="LKO416" s="2487"/>
      <c r="LKP416" s="2487"/>
      <c r="LKQ416" s="2487"/>
      <c r="LKR416" s="2487"/>
      <c r="LKS416" s="2487"/>
      <c r="LKT416" s="2487"/>
      <c r="LKU416" s="2487"/>
      <c r="LKV416" s="2487"/>
      <c r="LKW416" s="2487"/>
      <c r="LKX416" s="2487"/>
      <c r="LKY416" s="2487"/>
      <c r="LKZ416" s="2487"/>
      <c r="LLA416" s="2487"/>
      <c r="LLB416" s="2487"/>
      <c r="LLC416" s="2487"/>
      <c r="LLD416" s="2487"/>
      <c r="LLE416" s="2487"/>
      <c r="LLF416" s="2487"/>
      <c r="LLG416" s="2487"/>
      <c r="LLH416" s="2487"/>
      <c r="LLI416" s="2487"/>
      <c r="LLJ416" s="2487"/>
      <c r="LLK416" s="2487"/>
      <c r="LLL416" s="2487"/>
      <c r="LLM416" s="2487"/>
      <c r="LLN416" s="2487"/>
      <c r="LLO416" s="2487"/>
      <c r="LLP416" s="2487"/>
      <c r="LLQ416" s="2487"/>
      <c r="LLR416" s="2487"/>
      <c r="LLS416" s="2487"/>
      <c r="LLT416" s="2487"/>
      <c r="LLU416" s="2487"/>
      <c r="LLV416" s="2487"/>
      <c r="LLW416" s="2487"/>
      <c r="LLX416" s="2487"/>
      <c r="LLY416" s="2487"/>
      <c r="LLZ416" s="2487"/>
      <c r="LMA416" s="2487"/>
      <c r="LMB416" s="2487"/>
      <c r="LMC416" s="2487"/>
      <c r="LMD416" s="2487"/>
      <c r="LME416" s="2487"/>
      <c r="LMF416" s="2487"/>
      <c r="LMG416" s="2487"/>
      <c r="LMH416" s="2487"/>
      <c r="LMI416" s="2487"/>
      <c r="LMJ416" s="2487"/>
      <c r="LMK416" s="2487"/>
      <c r="LML416" s="2487"/>
      <c r="LMM416" s="2487"/>
      <c r="LMN416" s="2487"/>
      <c r="LMO416" s="2487"/>
      <c r="LMP416" s="2487"/>
      <c r="LMQ416" s="2487"/>
      <c r="LMR416" s="2487"/>
      <c r="LMS416" s="2487"/>
      <c r="LMT416" s="2487"/>
      <c r="LMU416" s="2487"/>
      <c r="LMV416" s="2487"/>
      <c r="LMW416" s="2487"/>
      <c r="LMX416" s="2487"/>
      <c r="LMY416" s="2487"/>
      <c r="LMZ416" s="2487"/>
      <c r="LNA416" s="2487"/>
      <c r="LNB416" s="2487"/>
      <c r="LNC416" s="2487"/>
      <c r="LND416" s="2487"/>
      <c r="LNE416" s="2487"/>
      <c r="LNF416" s="2487"/>
      <c r="LNG416" s="2487"/>
      <c r="LNH416" s="2487"/>
      <c r="LNI416" s="2487"/>
      <c r="LNJ416" s="2487"/>
      <c r="LNK416" s="2487"/>
      <c r="LNL416" s="2487"/>
      <c r="LNM416" s="2487"/>
      <c r="LNN416" s="2487"/>
      <c r="LNO416" s="2487"/>
      <c r="LNP416" s="2487"/>
      <c r="LNQ416" s="2487"/>
      <c r="LNR416" s="2487"/>
      <c r="LNS416" s="2487"/>
      <c r="LNT416" s="2487"/>
      <c r="LNU416" s="2487"/>
      <c r="LNV416" s="2487"/>
      <c r="LNW416" s="2487"/>
      <c r="LNX416" s="2487"/>
      <c r="LNY416" s="2487"/>
      <c r="LNZ416" s="2487"/>
      <c r="LOA416" s="2487"/>
      <c r="LOB416" s="2487"/>
      <c r="LOC416" s="2487"/>
      <c r="LOD416" s="2487"/>
      <c r="LOE416" s="2487"/>
      <c r="LOF416" s="2487"/>
      <c r="LOG416" s="2487"/>
      <c r="LOH416" s="2487"/>
      <c r="LOI416" s="2487"/>
      <c r="LOJ416" s="2487"/>
      <c r="LOK416" s="2487"/>
      <c r="LOL416" s="2487"/>
      <c r="LOM416" s="2487"/>
      <c r="LON416" s="2487"/>
      <c r="LOO416" s="2487"/>
      <c r="LOP416" s="2487"/>
      <c r="LOQ416" s="2487"/>
      <c r="LOR416" s="2487"/>
      <c r="LOS416" s="2487"/>
      <c r="LOT416" s="2487"/>
      <c r="LOU416" s="2487"/>
      <c r="LOV416" s="2487"/>
      <c r="LOW416" s="2487"/>
      <c r="LOX416" s="2487"/>
      <c r="LOY416" s="2487"/>
      <c r="LOZ416" s="2487"/>
      <c r="LPA416" s="2487"/>
      <c r="LPB416" s="2487"/>
      <c r="LPC416" s="2487"/>
      <c r="LPD416" s="2487"/>
      <c r="LPE416" s="2487"/>
      <c r="LPF416" s="2487"/>
      <c r="LPG416" s="2487"/>
      <c r="LPH416" s="2487"/>
      <c r="LPI416" s="2487"/>
      <c r="LPJ416" s="2487"/>
      <c r="LPK416" s="2487"/>
      <c r="LPL416" s="2487"/>
      <c r="LPM416" s="2487"/>
      <c r="LPN416" s="2487"/>
      <c r="LPO416" s="2487"/>
      <c r="LPP416" s="2487"/>
      <c r="LPQ416" s="2487"/>
      <c r="LPR416" s="2487"/>
      <c r="LPS416" s="2487"/>
      <c r="LPT416" s="2487"/>
      <c r="LPU416" s="2487"/>
      <c r="LPV416" s="2487"/>
      <c r="LPW416" s="2487"/>
      <c r="LPX416" s="2487"/>
      <c r="LPY416" s="2487"/>
      <c r="LPZ416" s="2487"/>
      <c r="LQA416" s="2487"/>
      <c r="LQB416" s="2487"/>
      <c r="LQC416" s="2487"/>
      <c r="LQD416" s="2487"/>
      <c r="LQE416" s="2487"/>
      <c r="LQF416" s="2487"/>
      <c r="LQG416" s="2487"/>
      <c r="LQH416" s="2487"/>
      <c r="LQI416" s="2487"/>
      <c r="LQJ416" s="2487"/>
      <c r="LQK416" s="2487"/>
      <c r="LQL416" s="2487"/>
      <c r="LQM416" s="2487"/>
      <c r="LQN416" s="2487"/>
      <c r="LQO416" s="2487"/>
      <c r="LQP416" s="2487"/>
      <c r="LQQ416" s="2487"/>
      <c r="LQR416" s="2487"/>
      <c r="LQS416" s="2487"/>
      <c r="LQT416" s="2487"/>
      <c r="LQU416" s="2487"/>
      <c r="LQV416" s="2487"/>
      <c r="LQW416" s="2487"/>
      <c r="LQX416" s="2487"/>
      <c r="LQY416" s="2487"/>
      <c r="LQZ416" s="2487"/>
      <c r="LRA416" s="2487"/>
      <c r="LRB416" s="2487"/>
      <c r="LRC416" s="2487"/>
      <c r="LRD416" s="2487"/>
      <c r="LRE416" s="2487"/>
      <c r="LRF416" s="2487"/>
      <c r="LRG416" s="2487"/>
      <c r="LRH416" s="2487"/>
      <c r="LRI416" s="2487"/>
      <c r="LRJ416" s="2487"/>
      <c r="LRK416" s="2487"/>
      <c r="LRL416" s="2487"/>
      <c r="LRM416" s="2487"/>
      <c r="LRN416" s="2487"/>
      <c r="LRO416" s="2487"/>
      <c r="LRP416" s="2487"/>
      <c r="LRQ416" s="2487"/>
      <c r="LRR416" s="2487"/>
      <c r="LRS416" s="2487"/>
      <c r="LRT416" s="2487"/>
      <c r="LRU416" s="2487"/>
      <c r="LRV416" s="2487"/>
      <c r="LRW416" s="2487"/>
      <c r="LRX416" s="2487"/>
      <c r="LRY416" s="2487"/>
      <c r="LRZ416" s="2487"/>
      <c r="LSA416" s="2487"/>
      <c r="LSB416" s="2487"/>
      <c r="LSC416" s="2487"/>
      <c r="LSD416" s="2487"/>
      <c r="LSE416" s="2487"/>
      <c r="LSF416" s="2487"/>
      <c r="LSG416" s="2487"/>
      <c r="LSH416" s="2487"/>
      <c r="LSI416" s="2487"/>
      <c r="LSJ416" s="2487"/>
      <c r="LSK416" s="2487"/>
      <c r="LSL416" s="2487"/>
      <c r="LSM416" s="2487"/>
      <c r="LSN416" s="2487"/>
      <c r="LSO416" s="2487"/>
      <c r="LSP416" s="2487"/>
      <c r="LSQ416" s="2487"/>
      <c r="LSR416" s="2487"/>
      <c r="LSS416" s="2487"/>
      <c r="LST416" s="2487"/>
      <c r="LSU416" s="2487"/>
      <c r="LSV416" s="2487"/>
      <c r="LSW416" s="2487"/>
      <c r="LSX416" s="2487"/>
      <c r="LSY416" s="2487"/>
      <c r="LSZ416" s="2487"/>
      <c r="LTA416" s="2487"/>
      <c r="LTB416" s="2487"/>
      <c r="LTC416" s="2487"/>
      <c r="LTD416" s="2487"/>
      <c r="LTE416" s="2487"/>
      <c r="LTF416" s="2487"/>
      <c r="LTG416" s="2487"/>
      <c r="LTH416" s="2487"/>
      <c r="LTI416" s="2487"/>
      <c r="LTJ416" s="2487"/>
      <c r="LTK416" s="2487"/>
      <c r="LTL416" s="2487"/>
      <c r="LTM416" s="2487"/>
      <c r="LTN416" s="2487"/>
      <c r="LTO416" s="2487"/>
      <c r="LTP416" s="2487"/>
      <c r="LTQ416" s="2487"/>
      <c r="LTR416" s="2487"/>
      <c r="LTS416" s="2487"/>
      <c r="LTT416" s="2487"/>
      <c r="LTU416" s="2487"/>
      <c r="LTV416" s="2487"/>
      <c r="LTW416" s="2487"/>
      <c r="LTX416" s="2487"/>
      <c r="LTY416" s="2487"/>
      <c r="LTZ416" s="2487"/>
      <c r="LUA416" s="2487"/>
      <c r="LUB416" s="2487"/>
      <c r="LUC416" s="2487"/>
      <c r="LUD416" s="2487"/>
      <c r="LUE416" s="2487"/>
      <c r="LUF416" s="2487"/>
      <c r="LUG416" s="2487"/>
      <c r="LUH416" s="2487"/>
      <c r="LUI416" s="2487"/>
      <c r="LUJ416" s="2487"/>
      <c r="LUK416" s="2487"/>
      <c r="LUL416" s="2487"/>
      <c r="LUM416" s="2487"/>
      <c r="LUN416" s="2487"/>
      <c r="LUO416" s="2487"/>
      <c r="LUP416" s="2487"/>
      <c r="LUQ416" s="2487"/>
      <c r="LUR416" s="2487"/>
      <c r="LUS416" s="2487"/>
      <c r="LUT416" s="2487"/>
      <c r="LUU416" s="2487"/>
      <c r="LUV416" s="2487"/>
      <c r="LUW416" s="2487"/>
      <c r="LUX416" s="2487"/>
      <c r="LUY416" s="2487"/>
      <c r="LUZ416" s="2487"/>
      <c r="LVA416" s="2487"/>
      <c r="LVB416" s="2487"/>
      <c r="LVC416" s="2487"/>
      <c r="LVD416" s="2487"/>
      <c r="LVE416" s="2487"/>
      <c r="LVF416" s="2487"/>
      <c r="LVG416" s="2487"/>
      <c r="LVH416" s="2487"/>
      <c r="LVI416" s="2487"/>
      <c r="LVJ416" s="2487"/>
      <c r="LVK416" s="2487"/>
      <c r="LVL416" s="2487"/>
      <c r="LVM416" s="2487"/>
      <c r="LVN416" s="2487"/>
      <c r="LVO416" s="2487"/>
      <c r="LVP416" s="2487"/>
      <c r="LVQ416" s="2487"/>
      <c r="LVR416" s="2487"/>
      <c r="LVS416" s="2487"/>
      <c r="LVT416" s="2487"/>
      <c r="LVU416" s="2487"/>
      <c r="LVV416" s="2487"/>
      <c r="LVW416" s="2487"/>
      <c r="LVX416" s="2487"/>
      <c r="LVY416" s="2487"/>
      <c r="LVZ416" s="2487"/>
      <c r="LWA416" s="2487"/>
      <c r="LWB416" s="2487"/>
      <c r="LWC416" s="2487"/>
      <c r="LWD416" s="2487"/>
      <c r="LWE416" s="2487"/>
      <c r="LWF416" s="2487"/>
      <c r="LWG416" s="2487"/>
      <c r="LWH416" s="2487"/>
      <c r="LWI416" s="2487"/>
      <c r="LWJ416" s="2487"/>
      <c r="LWK416" s="2487"/>
      <c r="LWL416" s="2487"/>
      <c r="LWM416" s="2487"/>
      <c r="LWN416" s="2487"/>
      <c r="LWO416" s="2487"/>
      <c r="LWP416" s="2487"/>
      <c r="LWQ416" s="2487"/>
      <c r="LWR416" s="2487"/>
      <c r="LWS416" s="2487"/>
      <c r="LWT416" s="2487"/>
      <c r="LWU416" s="2487"/>
      <c r="LWV416" s="2487"/>
      <c r="LWW416" s="2487"/>
      <c r="LWX416" s="2487"/>
      <c r="LWY416" s="2487"/>
      <c r="LWZ416" s="2487"/>
      <c r="LXA416" s="2487"/>
      <c r="LXB416" s="2487"/>
      <c r="LXC416" s="2487"/>
      <c r="LXD416" s="2487"/>
      <c r="LXE416" s="2487"/>
      <c r="LXF416" s="2487"/>
      <c r="LXG416" s="2487"/>
      <c r="LXH416" s="2487"/>
      <c r="LXI416" s="2487"/>
      <c r="LXJ416" s="2487"/>
      <c r="LXK416" s="2487"/>
      <c r="LXL416" s="2487"/>
      <c r="LXM416" s="2487"/>
      <c r="LXN416" s="2487"/>
      <c r="LXO416" s="2487"/>
      <c r="LXP416" s="2487"/>
      <c r="LXQ416" s="2487"/>
      <c r="LXR416" s="2487"/>
      <c r="LXS416" s="2487"/>
      <c r="LXT416" s="2487"/>
      <c r="LXU416" s="2487"/>
      <c r="LXV416" s="2487"/>
      <c r="LXW416" s="2487"/>
      <c r="LXX416" s="2487"/>
      <c r="LXY416" s="2487"/>
      <c r="LXZ416" s="2487"/>
      <c r="LYA416" s="2487"/>
      <c r="LYB416" s="2487"/>
      <c r="LYC416" s="2487"/>
      <c r="LYD416" s="2487"/>
      <c r="LYE416" s="2487"/>
      <c r="LYF416" s="2487"/>
      <c r="LYG416" s="2487"/>
      <c r="LYH416" s="2487"/>
      <c r="LYI416" s="2487"/>
      <c r="LYJ416" s="2487"/>
      <c r="LYK416" s="2487"/>
      <c r="LYL416" s="2487"/>
      <c r="LYM416" s="2487"/>
      <c r="LYN416" s="2487"/>
      <c r="LYO416" s="2487"/>
      <c r="LYP416" s="2487"/>
      <c r="LYQ416" s="2487"/>
      <c r="LYR416" s="2487"/>
      <c r="LYS416" s="2487"/>
      <c r="LYT416" s="2487"/>
      <c r="LYU416" s="2487"/>
      <c r="LYV416" s="2487"/>
      <c r="LYW416" s="2487"/>
      <c r="LYX416" s="2487"/>
      <c r="LYY416" s="2487"/>
      <c r="LYZ416" s="2487"/>
      <c r="LZA416" s="2487"/>
      <c r="LZB416" s="2487"/>
      <c r="LZC416" s="2487"/>
      <c r="LZD416" s="2487"/>
      <c r="LZE416" s="2487"/>
      <c r="LZF416" s="2487"/>
      <c r="LZG416" s="2487"/>
      <c r="LZH416" s="2487"/>
      <c r="LZI416" s="2487"/>
      <c r="LZJ416" s="2487"/>
      <c r="LZK416" s="2487"/>
      <c r="LZL416" s="2487"/>
      <c r="LZM416" s="2487"/>
      <c r="LZN416" s="2487"/>
      <c r="LZO416" s="2487"/>
      <c r="LZP416" s="2487"/>
      <c r="LZQ416" s="2487"/>
      <c r="LZR416" s="2487"/>
      <c r="LZS416" s="2487"/>
      <c r="LZT416" s="2487"/>
      <c r="LZU416" s="2487"/>
      <c r="LZV416" s="2487"/>
      <c r="LZW416" s="2487"/>
      <c r="LZX416" s="2487"/>
      <c r="LZY416" s="2487"/>
      <c r="LZZ416" s="2487"/>
      <c r="MAA416" s="2487"/>
      <c r="MAB416" s="2487"/>
      <c r="MAC416" s="2487"/>
      <c r="MAD416" s="2487"/>
      <c r="MAE416" s="2487"/>
      <c r="MAF416" s="2487"/>
      <c r="MAG416" s="2487"/>
      <c r="MAH416" s="2487"/>
      <c r="MAI416" s="2487"/>
      <c r="MAJ416" s="2487"/>
      <c r="MAK416" s="2487"/>
      <c r="MAL416" s="2487"/>
      <c r="MAM416" s="2487"/>
      <c r="MAN416" s="2487"/>
      <c r="MAO416" s="2487"/>
      <c r="MAP416" s="2487"/>
      <c r="MAQ416" s="2487"/>
      <c r="MAR416" s="2487"/>
      <c r="MAS416" s="2487"/>
      <c r="MAT416" s="2487"/>
      <c r="MAU416" s="2487"/>
      <c r="MAV416" s="2487"/>
      <c r="MAW416" s="2487"/>
      <c r="MAX416" s="2487"/>
      <c r="MAY416" s="2487"/>
      <c r="MAZ416" s="2487"/>
      <c r="MBA416" s="2487"/>
      <c r="MBB416" s="2487"/>
      <c r="MBC416" s="2487"/>
      <c r="MBD416" s="2487"/>
      <c r="MBE416" s="2487"/>
      <c r="MBF416" s="2487"/>
      <c r="MBG416" s="2487"/>
      <c r="MBH416" s="2487"/>
      <c r="MBI416" s="2487"/>
      <c r="MBJ416" s="2487"/>
      <c r="MBK416" s="2487"/>
      <c r="MBL416" s="2487"/>
      <c r="MBM416" s="2487"/>
      <c r="MBN416" s="2487"/>
      <c r="MBO416" s="2487"/>
      <c r="MBP416" s="2487"/>
      <c r="MBQ416" s="2487"/>
      <c r="MBR416" s="2487"/>
      <c r="MBS416" s="2487"/>
      <c r="MBT416" s="2487"/>
      <c r="MBU416" s="2487"/>
      <c r="MBV416" s="2487"/>
      <c r="MBW416" s="2487"/>
      <c r="MBX416" s="2487"/>
      <c r="MBY416" s="2487"/>
      <c r="MBZ416" s="2487"/>
      <c r="MCA416" s="2487"/>
      <c r="MCB416" s="2487"/>
      <c r="MCC416" s="2487"/>
      <c r="MCD416" s="2487"/>
      <c r="MCE416" s="2487"/>
      <c r="MCF416" s="2487"/>
      <c r="MCG416" s="2487"/>
      <c r="MCH416" s="2487"/>
      <c r="MCI416" s="2487"/>
      <c r="MCJ416" s="2487"/>
      <c r="MCK416" s="2487"/>
      <c r="MCL416" s="2487"/>
      <c r="MCM416" s="2487"/>
      <c r="MCN416" s="2487"/>
      <c r="MCO416" s="2487"/>
      <c r="MCP416" s="2487"/>
      <c r="MCQ416" s="2487"/>
      <c r="MCR416" s="2487"/>
      <c r="MCS416" s="2487"/>
      <c r="MCT416" s="2487"/>
      <c r="MCU416" s="2487"/>
      <c r="MCV416" s="2487"/>
      <c r="MCW416" s="2487"/>
      <c r="MCX416" s="2487"/>
      <c r="MCY416" s="2487"/>
      <c r="MCZ416" s="2487"/>
      <c r="MDA416" s="2487"/>
      <c r="MDB416" s="2487"/>
      <c r="MDC416" s="2487"/>
      <c r="MDD416" s="2487"/>
      <c r="MDE416" s="2487"/>
      <c r="MDF416" s="2487"/>
      <c r="MDG416" s="2487"/>
      <c r="MDH416" s="2487"/>
      <c r="MDI416" s="2487"/>
      <c r="MDJ416" s="2487"/>
      <c r="MDK416" s="2487"/>
      <c r="MDL416" s="2487"/>
      <c r="MDM416" s="2487"/>
      <c r="MDN416" s="2487"/>
      <c r="MDO416" s="2487"/>
      <c r="MDP416" s="2487"/>
      <c r="MDQ416" s="2487"/>
      <c r="MDR416" s="2487"/>
      <c r="MDS416" s="2487"/>
      <c r="MDT416" s="2487"/>
      <c r="MDU416" s="2487"/>
      <c r="MDV416" s="2487"/>
      <c r="MDW416" s="2487"/>
      <c r="MDX416" s="2487"/>
      <c r="MDY416" s="2487"/>
      <c r="MDZ416" s="2487"/>
      <c r="MEA416" s="2487"/>
      <c r="MEB416" s="2487"/>
      <c r="MEC416" s="2487"/>
      <c r="MED416" s="2487"/>
      <c r="MEE416" s="2487"/>
      <c r="MEF416" s="2487"/>
      <c r="MEG416" s="2487"/>
      <c r="MEH416" s="2487"/>
      <c r="MEI416" s="2487"/>
      <c r="MEJ416" s="2487"/>
      <c r="MEK416" s="2487"/>
      <c r="MEL416" s="2487"/>
      <c r="MEM416" s="2487"/>
      <c r="MEN416" s="2487"/>
      <c r="MEO416" s="2487"/>
      <c r="MEP416" s="2487"/>
      <c r="MEQ416" s="2487"/>
      <c r="MER416" s="2487"/>
      <c r="MES416" s="2487"/>
      <c r="MET416" s="2487"/>
      <c r="MEU416" s="2487"/>
      <c r="MEV416" s="2487"/>
      <c r="MEW416" s="2487"/>
      <c r="MEX416" s="2487"/>
      <c r="MEY416" s="2487"/>
      <c r="MEZ416" s="2487"/>
      <c r="MFA416" s="2487"/>
      <c r="MFB416" s="2487"/>
      <c r="MFC416" s="2487"/>
      <c r="MFD416" s="2487"/>
      <c r="MFE416" s="2487"/>
      <c r="MFF416" s="2487"/>
      <c r="MFG416" s="2487"/>
      <c r="MFH416" s="2487"/>
      <c r="MFI416" s="2487"/>
      <c r="MFJ416" s="2487"/>
      <c r="MFK416" s="2487"/>
      <c r="MFL416" s="2487"/>
      <c r="MFM416" s="2487"/>
      <c r="MFN416" s="2487"/>
      <c r="MFO416" s="2487"/>
      <c r="MFP416" s="2487"/>
      <c r="MFQ416" s="2487"/>
      <c r="MFR416" s="2487"/>
      <c r="MFS416" s="2487"/>
      <c r="MFT416" s="2487"/>
      <c r="MFU416" s="2487"/>
      <c r="MFV416" s="2487"/>
      <c r="MFW416" s="2487"/>
      <c r="MFX416" s="2487"/>
      <c r="MFY416" s="2487"/>
      <c r="MFZ416" s="2487"/>
      <c r="MGA416" s="2487"/>
      <c r="MGB416" s="2487"/>
      <c r="MGC416" s="2487"/>
      <c r="MGD416" s="2487"/>
      <c r="MGE416" s="2487"/>
      <c r="MGF416" s="2487"/>
      <c r="MGG416" s="2487"/>
      <c r="MGH416" s="2487"/>
      <c r="MGI416" s="2487"/>
      <c r="MGJ416" s="2487"/>
      <c r="MGK416" s="2487"/>
      <c r="MGL416" s="2487"/>
      <c r="MGM416" s="2487"/>
      <c r="MGN416" s="2487"/>
      <c r="MGO416" s="2487"/>
      <c r="MGP416" s="2487"/>
      <c r="MGQ416" s="2487"/>
      <c r="MGR416" s="2487"/>
      <c r="MGS416" s="2487"/>
      <c r="MGT416" s="2487"/>
      <c r="MGU416" s="2487"/>
      <c r="MGV416" s="2487"/>
      <c r="MGW416" s="2487"/>
      <c r="MGX416" s="2487"/>
      <c r="MGY416" s="2487"/>
      <c r="MGZ416" s="2487"/>
      <c r="MHA416" s="2487"/>
      <c r="MHB416" s="2487"/>
      <c r="MHC416" s="2487"/>
      <c r="MHD416" s="2487"/>
      <c r="MHE416" s="2487"/>
      <c r="MHF416" s="2487"/>
      <c r="MHG416" s="2487"/>
      <c r="MHH416" s="2487"/>
      <c r="MHI416" s="2487"/>
      <c r="MHJ416" s="2487"/>
      <c r="MHK416" s="2487"/>
      <c r="MHL416" s="2487"/>
      <c r="MHM416" s="2487"/>
      <c r="MHN416" s="2487"/>
      <c r="MHO416" s="2487"/>
      <c r="MHP416" s="2487"/>
      <c r="MHQ416" s="2487"/>
      <c r="MHR416" s="2487"/>
      <c r="MHS416" s="2487"/>
      <c r="MHT416" s="2487"/>
      <c r="MHU416" s="2487"/>
      <c r="MHV416" s="2487"/>
      <c r="MHW416" s="2487"/>
      <c r="MHX416" s="2487"/>
      <c r="MHY416" s="2487"/>
      <c r="MHZ416" s="2487"/>
      <c r="MIA416" s="2487"/>
      <c r="MIB416" s="2487"/>
      <c r="MIC416" s="2487"/>
      <c r="MID416" s="2487"/>
      <c r="MIE416" s="2487"/>
      <c r="MIF416" s="2487"/>
      <c r="MIG416" s="2487"/>
      <c r="MIH416" s="2487"/>
      <c r="MII416" s="2487"/>
      <c r="MIJ416" s="2487"/>
      <c r="MIK416" s="2487"/>
      <c r="MIL416" s="2487"/>
      <c r="MIM416" s="2487"/>
      <c r="MIN416" s="2487"/>
      <c r="MIO416" s="2487"/>
      <c r="MIP416" s="2487"/>
      <c r="MIQ416" s="2487"/>
      <c r="MIR416" s="2487"/>
      <c r="MIS416" s="2487"/>
      <c r="MIT416" s="2487"/>
      <c r="MIU416" s="2487"/>
      <c r="MIV416" s="2487"/>
      <c r="MIW416" s="2487"/>
      <c r="MIX416" s="2487"/>
      <c r="MIY416" s="2487"/>
      <c r="MIZ416" s="2487"/>
      <c r="MJA416" s="2487"/>
      <c r="MJB416" s="2487"/>
      <c r="MJC416" s="2487"/>
      <c r="MJD416" s="2487"/>
      <c r="MJE416" s="2487"/>
      <c r="MJF416" s="2487"/>
      <c r="MJG416" s="2487"/>
      <c r="MJH416" s="2487"/>
      <c r="MJI416" s="2487"/>
      <c r="MJJ416" s="2487"/>
      <c r="MJK416" s="2487"/>
      <c r="MJL416" s="2487"/>
      <c r="MJM416" s="2487"/>
      <c r="MJN416" s="2487"/>
      <c r="MJO416" s="2487"/>
      <c r="MJP416" s="2487"/>
      <c r="MJQ416" s="2487"/>
      <c r="MJR416" s="2487"/>
      <c r="MJS416" s="2487"/>
      <c r="MJT416" s="2487"/>
      <c r="MJU416" s="2487"/>
      <c r="MJV416" s="2487"/>
      <c r="MJW416" s="2487"/>
      <c r="MJX416" s="2487"/>
      <c r="MJY416" s="2487"/>
      <c r="MJZ416" s="2487"/>
      <c r="MKA416" s="2487"/>
      <c r="MKB416" s="2487"/>
      <c r="MKC416" s="2487"/>
      <c r="MKD416" s="2487"/>
      <c r="MKE416" s="2487"/>
      <c r="MKF416" s="2487"/>
      <c r="MKG416" s="2487"/>
      <c r="MKH416" s="2487"/>
      <c r="MKI416" s="2487"/>
      <c r="MKJ416" s="2487"/>
      <c r="MKK416" s="2487"/>
      <c r="MKL416" s="2487"/>
      <c r="MKM416" s="2487"/>
      <c r="MKN416" s="2487"/>
      <c r="MKO416" s="2487"/>
      <c r="MKP416" s="2487"/>
      <c r="MKQ416" s="2487"/>
      <c r="MKR416" s="2487"/>
      <c r="MKS416" s="2487"/>
      <c r="MKT416" s="2487"/>
      <c r="MKU416" s="2487"/>
      <c r="MKV416" s="2487"/>
      <c r="MKW416" s="2487"/>
      <c r="MKX416" s="2487"/>
      <c r="MKY416" s="2487"/>
      <c r="MKZ416" s="2487"/>
      <c r="MLA416" s="2487"/>
      <c r="MLB416" s="2487"/>
      <c r="MLC416" s="2487"/>
      <c r="MLD416" s="2487"/>
      <c r="MLE416" s="2487"/>
      <c r="MLF416" s="2487"/>
      <c r="MLG416" s="2487"/>
      <c r="MLH416" s="2487"/>
      <c r="MLI416" s="2487"/>
      <c r="MLJ416" s="2487"/>
      <c r="MLK416" s="2487"/>
      <c r="MLL416" s="2487"/>
      <c r="MLM416" s="2487"/>
      <c r="MLN416" s="2487"/>
      <c r="MLO416" s="2487"/>
      <c r="MLP416" s="2487"/>
      <c r="MLQ416" s="2487"/>
      <c r="MLR416" s="2487"/>
      <c r="MLS416" s="2487"/>
      <c r="MLT416" s="2487"/>
      <c r="MLU416" s="2487"/>
      <c r="MLV416" s="2487"/>
      <c r="MLW416" s="2487"/>
      <c r="MLX416" s="2487"/>
      <c r="MLY416" s="2487"/>
      <c r="MLZ416" s="2487"/>
      <c r="MMA416" s="2487"/>
      <c r="MMB416" s="2487"/>
      <c r="MMC416" s="2487"/>
      <c r="MMD416" s="2487"/>
      <c r="MME416" s="2487"/>
      <c r="MMF416" s="2487"/>
      <c r="MMG416" s="2487"/>
      <c r="MMH416" s="2487"/>
      <c r="MMI416" s="2487"/>
      <c r="MMJ416" s="2487"/>
      <c r="MMK416" s="2487"/>
      <c r="MML416" s="2487"/>
      <c r="MMM416" s="2487"/>
      <c r="MMN416" s="2487"/>
      <c r="MMO416" s="2487"/>
      <c r="MMP416" s="2487"/>
      <c r="MMQ416" s="2487"/>
      <c r="MMR416" s="2487"/>
      <c r="MMS416" s="2487"/>
      <c r="MMT416" s="2487"/>
      <c r="MMU416" s="2487"/>
      <c r="MMV416" s="2487"/>
      <c r="MMW416" s="2487"/>
      <c r="MMX416" s="2487"/>
      <c r="MMY416" s="2487"/>
      <c r="MMZ416" s="2487"/>
      <c r="MNA416" s="2487"/>
      <c r="MNB416" s="2487"/>
      <c r="MNC416" s="2487"/>
      <c r="MND416" s="2487"/>
      <c r="MNE416" s="2487"/>
      <c r="MNF416" s="2487"/>
      <c r="MNG416" s="2487"/>
      <c r="MNH416" s="2487"/>
      <c r="MNI416" s="2487"/>
      <c r="MNJ416" s="2487"/>
      <c r="MNK416" s="2487"/>
      <c r="MNL416" s="2487"/>
      <c r="MNM416" s="2487"/>
      <c r="MNN416" s="2487"/>
      <c r="MNO416" s="2487"/>
      <c r="MNP416" s="2487"/>
      <c r="MNQ416" s="2487"/>
      <c r="MNR416" s="2487"/>
      <c r="MNS416" s="2487"/>
      <c r="MNT416" s="2487"/>
      <c r="MNU416" s="2487"/>
      <c r="MNV416" s="2487"/>
      <c r="MNW416" s="2487"/>
      <c r="MNX416" s="2487"/>
      <c r="MNY416" s="2487"/>
      <c r="MNZ416" s="2487"/>
      <c r="MOA416" s="2487"/>
      <c r="MOB416" s="2487"/>
      <c r="MOC416" s="2487"/>
      <c r="MOD416" s="2487"/>
      <c r="MOE416" s="2487"/>
      <c r="MOF416" s="2487"/>
      <c r="MOG416" s="2487"/>
      <c r="MOH416" s="2487"/>
      <c r="MOI416" s="2487"/>
      <c r="MOJ416" s="2487"/>
      <c r="MOK416" s="2487"/>
      <c r="MOL416" s="2487"/>
      <c r="MOM416" s="2487"/>
      <c r="MON416" s="2487"/>
      <c r="MOO416" s="2487"/>
      <c r="MOP416" s="2487"/>
      <c r="MOQ416" s="2487"/>
      <c r="MOR416" s="2487"/>
      <c r="MOS416" s="2487"/>
      <c r="MOT416" s="2487"/>
      <c r="MOU416" s="2487"/>
      <c r="MOV416" s="2487"/>
      <c r="MOW416" s="2487"/>
      <c r="MOX416" s="2487"/>
      <c r="MOY416" s="2487"/>
      <c r="MOZ416" s="2487"/>
      <c r="MPA416" s="2487"/>
      <c r="MPB416" s="2487"/>
      <c r="MPC416" s="2487"/>
      <c r="MPD416" s="2487"/>
      <c r="MPE416" s="2487"/>
      <c r="MPF416" s="2487"/>
      <c r="MPG416" s="2487"/>
      <c r="MPH416" s="2487"/>
      <c r="MPI416" s="2487"/>
      <c r="MPJ416" s="2487"/>
      <c r="MPK416" s="2487"/>
      <c r="MPL416" s="2487"/>
      <c r="MPM416" s="2487"/>
      <c r="MPN416" s="2487"/>
      <c r="MPO416" s="2487"/>
      <c r="MPP416" s="2487"/>
      <c r="MPQ416" s="2487"/>
      <c r="MPR416" s="2487"/>
      <c r="MPS416" s="2487"/>
      <c r="MPT416" s="2487"/>
      <c r="MPU416" s="2487"/>
      <c r="MPV416" s="2487"/>
      <c r="MPW416" s="2487"/>
      <c r="MPX416" s="2487"/>
      <c r="MPY416" s="2487"/>
      <c r="MPZ416" s="2487"/>
      <c r="MQA416" s="2487"/>
      <c r="MQB416" s="2487"/>
      <c r="MQC416" s="2487"/>
      <c r="MQD416" s="2487"/>
      <c r="MQE416" s="2487"/>
      <c r="MQF416" s="2487"/>
      <c r="MQG416" s="2487"/>
      <c r="MQH416" s="2487"/>
      <c r="MQI416" s="2487"/>
      <c r="MQJ416" s="2487"/>
      <c r="MQK416" s="2487"/>
      <c r="MQL416" s="2487"/>
      <c r="MQM416" s="2487"/>
      <c r="MQN416" s="2487"/>
      <c r="MQO416" s="2487"/>
      <c r="MQP416" s="2487"/>
      <c r="MQQ416" s="2487"/>
      <c r="MQR416" s="2487"/>
      <c r="MQS416" s="2487"/>
      <c r="MQT416" s="2487"/>
      <c r="MQU416" s="2487"/>
      <c r="MQV416" s="2487"/>
      <c r="MQW416" s="2487"/>
      <c r="MQX416" s="2487"/>
      <c r="MQY416" s="2487"/>
      <c r="MQZ416" s="2487"/>
      <c r="MRA416" s="2487"/>
      <c r="MRB416" s="2487"/>
      <c r="MRC416" s="2487"/>
      <c r="MRD416" s="2487"/>
      <c r="MRE416" s="2487"/>
      <c r="MRF416" s="2487"/>
      <c r="MRG416" s="2487"/>
      <c r="MRH416" s="2487"/>
      <c r="MRI416" s="2487"/>
      <c r="MRJ416" s="2487"/>
      <c r="MRK416" s="2487"/>
      <c r="MRL416" s="2487"/>
      <c r="MRM416" s="2487"/>
      <c r="MRN416" s="2487"/>
      <c r="MRO416" s="2487"/>
      <c r="MRP416" s="2487"/>
      <c r="MRQ416" s="2487"/>
      <c r="MRR416" s="2487"/>
      <c r="MRS416" s="2487"/>
      <c r="MRT416" s="2487"/>
      <c r="MRU416" s="2487"/>
      <c r="MRV416" s="2487"/>
      <c r="MRW416" s="2487"/>
      <c r="MRX416" s="2487"/>
      <c r="MRY416" s="2487"/>
      <c r="MRZ416" s="2487"/>
      <c r="MSA416" s="2487"/>
      <c r="MSB416" s="2487"/>
      <c r="MSC416" s="2487"/>
      <c r="MSD416" s="2487"/>
      <c r="MSE416" s="2487"/>
      <c r="MSF416" s="2487"/>
      <c r="MSG416" s="2487"/>
      <c r="MSH416" s="2487"/>
      <c r="MSI416" s="2487"/>
      <c r="MSJ416" s="2487"/>
      <c r="MSK416" s="2487"/>
      <c r="MSL416" s="2487"/>
      <c r="MSM416" s="2487"/>
      <c r="MSN416" s="2487"/>
      <c r="MSO416" s="2487"/>
      <c r="MSP416" s="2487"/>
      <c r="MSQ416" s="2487"/>
      <c r="MSR416" s="2487"/>
      <c r="MSS416" s="2487"/>
      <c r="MST416" s="2487"/>
      <c r="MSU416" s="2487"/>
      <c r="MSV416" s="2487"/>
      <c r="MSW416" s="2487"/>
      <c r="MSX416" s="2487"/>
      <c r="MSY416" s="2487"/>
      <c r="MSZ416" s="2487"/>
      <c r="MTA416" s="2487"/>
      <c r="MTB416" s="2487"/>
      <c r="MTC416" s="2487"/>
      <c r="MTD416" s="2487"/>
      <c r="MTE416" s="2487"/>
      <c r="MTF416" s="2487"/>
      <c r="MTG416" s="2487"/>
      <c r="MTH416" s="2487"/>
      <c r="MTI416" s="2487"/>
      <c r="MTJ416" s="2487"/>
      <c r="MTK416" s="2487"/>
      <c r="MTL416" s="2487"/>
      <c r="MTM416" s="2487"/>
      <c r="MTN416" s="2487"/>
      <c r="MTO416" s="2487"/>
      <c r="MTP416" s="2487"/>
      <c r="MTQ416" s="2487"/>
      <c r="MTR416" s="2487"/>
      <c r="MTS416" s="2487"/>
      <c r="MTT416" s="2487"/>
      <c r="MTU416" s="2487"/>
      <c r="MTV416" s="2487"/>
      <c r="MTW416" s="2487"/>
      <c r="MTX416" s="2487"/>
      <c r="MTY416" s="2487"/>
      <c r="MTZ416" s="2487"/>
      <c r="MUA416" s="2487"/>
      <c r="MUB416" s="2487"/>
      <c r="MUC416" s="2487"/>
      <c r="MUD416" s="2487"/>
      <c r="MUE416" s="2487"/>
      <c r="MUF416" s="2487"/>
      <c r="MUG416" s="2487"/>
      <c r="MUH416" s="2487"/>
      <c r="MUI416" s="2487"/>
      <c r="MUJ416" s="2487"/>
      <c r="MUK416" s="2487"/>
      <c r="MUL416" s="2487"/>
      <c r="MUM416" s="2487"/>
      <c r="MUN416" s="2487"/>
      <c r="MUO416" s="2487"/>
      <c r="MUP416" s="2487"/>
      <c r="MUQ416" s="2487"/>
      <c r="MUR416" s="2487"/>
      <c r="MUS416" s="2487"/>
      <c r="MUT416" s="2487"/>
      <c r="MUU416" s="2487"/>
      <c r="MUV416" s="2487"/>
      <c r="MUW416" s="2487"/>
      <c r="MUX416" s="2487"/>
      <c r="MUY416" s="2487"/>
      <c r="MUZ416" s="2487"/>
      <c r="MVA416" s="2487"/>
      <c r="MVB416" s="2487"/>
      <c r="MVC416" s="2487"/>
      <c r="MVD416" s="2487"/>
      <c r="MVE416" s="2487"/>
      <c r="MVF416" s="2487"/>
      <c r="MVG416" s="2487"/>
      <c r="MVH416" s="2487"/>
      <c r="MVI416" s="2487"/>
      <c r="MVJ416" s="2487"/>
      <c r="MVK416" s="2487"/>
      <c r="MVL416" s="2487"/>
      <c r="MVM416" s="2487"/>
      <c r="MVN416" s="2487"/>
      <c r="MVO416" s="2487"/>
      <c r="MVP416" s="2487"/>
      <c r="MVQ416" s="2487"/>
      <c r="MVR416" s="2487"/>
      <c r="MVS416" s="2487"/>
      <c r="MVT416" s="2487"/>
      <c r="MVU416" s="2487"/>
      <c r="MVV416" s="2487"/>
      <c r="MVW416" s="2487"/>
      <c r="MVX416" s="2487"/>
      <c r="MVY416" s="2487"/>
      <c r="MVZ416" s="2487"/>
      <c r="MWA416" s="2487"/>
      <c r="MWB416" s="2487"/>
      <c r="MWC416" s="2487"/>
      <c r="MWD416" s="2487"/>
      <c r="MWE416" s="2487"/>
      <c r="MWF416" s="2487"/>
      <c r="MWG416" s="2487"/>
      <c r="MWH416" s="2487"/>
      <c r="MWI416" s="2487"/>
      <c r="MWJ416" s="2487"/>
      <c r="MWK416" s="2487"/>
      <c r="MWL416" s="2487"/>
      <c r="MWM416" s="2487"/>
      <c r="MWN416" s="2487"/>
      <c r="MWO416" s="2487"/>
      <c r="MWP416" s="2487"/>
      <c r="MWQ416" s="2487"/>
      <c r="MWR416" s="2487"/>
      <c r="MWS416" s="2487"/>
      <c r="MWT416" s="2487"/>
      <c r="MWU416" s="2487"/>
      <c r="MWV416" s="2487"/>
      <c r="MWW416" s="2487"/>
      <c r="MWX416" s="2487"/>
      <c r="MWY416" s="2487"/>
      <c r="MWZ416" s="2487"/>
      <c r="MXA416" s="2487"/>
      <c r="MXB416" s="2487"/>
      <c r="MXC416" s="2487"/>
      <c r="MXD416" s="2487"/>
      <c r="MXE416" s="2487"/>
      <c r="MXF416" s="2487"/>
      <c r="MXG416" s="2487"/>
      <c r="MXH416" s="2487"/>
      <c r="MXI416" s="2487"/>
      <c r="MXJ416" s="2487"/>
      <c r="MXK416" s="2487"/>
      <c r="MXL416" s="2487"/>
      <c r="MXM416" s="2487"/>
      <c r="MXN416" s="2487"/>
      <c r="MXO416" s="2487"/>
      <c r="MXP416" s="2487"/>
      <c r="MXQ416" s="2487"/>
      <c r="MXR416" s="2487"/>
      <c r="MXS416" s="2487"/>
      <c r="MXT416" s="2487"/>
      <c r="MXU416" s="2487"/>
      <c r="MXV416" s="2487"/>
      <c r="MXW416" s="2487"/>
      <c r="MXX416" s="2487"/>
      <c r="MXY416" s="2487"/>
      <c r="MXZ416" s="2487"/>
      <c r="MYA416" s="2487"/>
      <c r="MYB416" s="2487"/>
      <c r="MYC416" s="2487"/>
      <c r="MYD416" s="2487"/>
      <c r="MYE416" s="2487"/>
      <c r="MYF416" s="2487"/>
      <c r="MYG416" s="2487"/>
      <c r="MYH416" s="2487"/>
      <c r="MYI416" s="2487"/>
      <c r="MYJ416" s="2487"/>
      <c r="MYK416" s="2487"/>
      <c r="MYL416" s="2487"/>
      <c r="MYM416" s="2487"/>
      <c r="MYN416" s="2487"/>
      <c r="MYO416" s="2487"/>
      <c r="MYP416" s="2487"/>
      <c r="MYQ416" s="2487"/>
      <c r="MYR416" s="2487"/>
      <c r="MYS416" s="2487"/>
      <c r="MYT416" s="2487"/>
      <c r="MYU416" s="2487"/>
      <c r="MYV416" s="2487"/>
      <c r="MYW416" s="2487"/>
      <c r="MYX416" s="2487"/>
      <c r="MYY416" s="2487"/>
      <c r="MYZ416" s="2487"/>
      <c r="MZA416" s="2487"/>
      <c r="MZB416" s="2487"/>
      <c r="MZC416" s="2487"/>
      <c r="MZD416" s="2487"/>
      <c r="MZE416" s="2487"/>
      <c r="MZF416" s="2487"/>
      <c r="MZG416" s="2487"/>
      <c r="MZH416" s="2487"/>
      <c r="MZI416" s="2487"/>
      <c r="MZJ416" s="2487"/>
      <c r="MZK416" s="2487"/>
      <c r="MZL416" s="2487"/>
      <c r="MZM416" s="2487"/>
      <c r="MZN416" s="2487"/>
      <c r="MZO416" s="2487"/>
      <c r="MZP416" s="2487"/>
      <c r="MZQ416" s="2487"/>
      <c r="MZR416" s="2487"/>
      <c r="MZS416" s="2487"/>
      <c r="MZT416" s="2487"/>
      <c r="MZU416" s="2487"/>
      <c r="MZV416" s="2487"/>
      <c r="MZW416" s="2487"/>
      <c r="MZX416" s="2487"/>
      <c r="MZY416" s="2487"/>
      <c r="MZZ416" s="2487"/>
      <c r="NAA416" s="2487"/>
      <c r="NAB416" s="2487"/>
      <c r="NAC416" s="2487"/>
      <c r="NAD416" s="2487"/>
      <c r="NAE416" s="2487"/>
      <c r="NAF416" s="2487"/>
      <c r="NAG416" s="2487"/>
      <c r="NAH416" s="2487"/>
      <c r="NAI416" s="2487"/>
      <c r="NAJ416" s="2487"/>
      <c r="NAK416" s="2487"/>
      <c r="NAL416" s="2487"/>
      <c r="NAM416" s="2487"/>
      <c r="NAN416" s="2487"/>
      <c r="NAO416" s="2487"/>
      <c r="NAP416" s="2487"/>
      <c r="NAQ416" s="2487"/>
      <c r="NAR416" s="2487"/>
      <c r="NAS416" s="2487"/>
      <c r="NAT416" s="2487"/>
      <c r="NAU416" s="2487"/>
      <c r="NAV416" s="2487"/>
      <c r="NAW416" s="2487"/>
      <c r="NAX416" s="2487"/>
      <c r="NAY416" s="2487"/>
      <c r="NAZ416" s="2487"/>
      <c r="NBA416" s="2487"/>
      <c r="NBB416" s="2487"/>
      <c r="NBC416" s="2487"/>
      <c r="NBD416" s="2487"/>
      <c r="NBE416" s="2487"/>
      <c r="NBF416" s="2487"/>
      <c r="NBG416" s="2487"/>
      <c r="NBH416" s="2487"/>
      <c r="NBI416" s="2487"/>
      <c r="NBJ416" s="2487"/>
      <c r="NBK416" s="2487"/>
      <c r="NBL416" s="2487"/>
      <c r="NBM416" s="2487"/>
      <c r="NBN416" s="2487"/>
      <c r="NBO416" s="2487"/>
      <c r="NBP416" s="2487"/>
      <c r="NBQ416" s="2487"/>
      <c r="NBR416" s="2487"/>
      <c r="NBS416" s="2487"/>
      <c r="NBT416" s="2487"/>
      <c r="NBU416" s="2487"/>
      <c r="NBV416" s="2487"/>
      <c r="NBW416" s="2487"/>
      <c r="NBX416" s="2487"/>
      <c r="NBY416" s="2487"/>
      <c r="NBZ416" s="2487"/>
      <c r="NCA416" s="2487"/>
      <c r="NCB416" s="2487"/>
      <c r="NCC416" s="2487"/>
      <c r="NCD416" s="2487"/>
      <c r="NCE416" s="2487"/>
      <c r="NCF416" s="2487"/>
      <c r="NCG416" s="2487"/>
      <c r="NCH416" s="2487"/>
      <c r="NCI416" s="2487"/>
      <c r="NCJ416" s="2487"/>
      <c r="NCK416" s="2487"/>
      <c r="NCL416" s="2487"/>
      <c r="NCM416" s="2487"/>
      <c r="NCN416" s="2487"/>
      <c r="NCO416" s="2487"/>
      <c r="NCP416" s="2487"/>
      <c r="NCQ416" s="2487"/>
      <c r="NCR416" s="2487"/>
      <c r="NCS416" s="2487"/>
      <c r="NCT416" s="2487"/>
      <c r="NCU416" s="2487"/>
      <c r="NCV416" s="2487"/>
      <c r="NCW416" s="2487"/>
      <c r="NCX416" s="2487"/>
      <c r="NCY416" s="2487"/>
      <c r="NCZ416" s="2487"/>
      <c r="NDA416" s="2487"/>
      <c r="NDB416" s="2487"/>
      <c r="NDC416" s="2487"/>
      <c r="NDD416" s="2487"/>
      <c r="NDE416" s="2487"/>
      <c r="NDF416" s="2487"/>
      <c r="NDG416" s="2487"/>
      <c r="NDH416" s="2487"/>
      <c r="NDI416" s="2487"/>
      <c r="NDJ416" s="2487"/>
      <c r="NDK416" s="2487"/>
      <c r="NDL416" s="2487"/>
      <c r="NDM416" s="2487"/>
      <c r="NDN416" s="2487"/>
      <c r="NDO416" s="2487"/>
      <c r="NDP416" s="2487"/>
      <c r="NDQ416" s="2487"/>
      <c r="NDR416" s="2487"/>
      <c r="NDS416" s="2487"/>
      <c r="NDT416" s="2487"/>
      <c r="NDU416" s="2487"/>
      <c r="NDV416" s="2487"/>
      <c r="NDW416" s="2487"/>
      <c r="NDX416" s="2487"/>
      <c r="NDY416" s="2487"/>
      <c r="NDZ416" s="2487"/>
      <c r="NEA416" s="2487"/>
      <c r="NEB416" s="2487"/>
      <c r="NEC416" s="2487"/>
      <c r="NED416" s="2487"/>
      <c r="NEE416" s="2487"/>
      <c r="NEF416" s="2487"/>
      <c r="NEG416" s="2487"/>
      <c r="NEH416" s="2487"/>
      <c r="NEI416" s="2487"/>
      <c r="NEJ416" s="2487"/>
      <c r="NEK416" s="2487"/>
      <c r="NEL416" s="2487"/>
      <c r="NEM416" s="2487"/>
      <c r="NEN416" s="2487"/>
      <c r="NEO416" s="2487"/>
      <c r="NEP416" s="2487"/>
      <c r="NEQ416" s="2487"/>
      <c r="NER416" s="2487"/>
      <c r="NES416" s="2487"/>
      <c r="NET416" s="2487"/>
      <c r="NEU416" s="2487"/>
      <c r="NEV416" s="2487"/>
      <c r="NEW416" s="2487"/>
      <c r="NEX416" s="2487"/>
      <c r="NEY416" s="2487"/>
      <c r="NEZ416" s="2487"/>
      <c r="NFA416" s="2487"/>
      <c r="NFB416" s="2487"/>
      <c r="NFC416" s="2487"/>
      <c r="NFD416" s="2487"/>
      <c r="NFE416" s="2487"/>
      <c r="NFF416" s="2487"/>
      <c r="NFG416" s="2487"/>
      <c r="NFH416" s="2487"/>
      <c r="NFI416" s="2487"/>
      <c r="NFJ416" s="2487"/>
      <c r="NFK416" s="2487"/>
      <c r="NFL416" s="2487"/>
      <c r="NFM416" s="2487"/>
      <c r="NFN416" s="2487"/>
      <c r="NFO416" s="2487"/>
      <c r="NFP416" s="2487"/>
      <c r="NFQ416" s="2487"/>
      <c r="NFR416" s="2487"/>
      <c r="NFS416" s="2487"/>
      <c r="NFT416" s="2487"/>
      <c r="NFU416" s="2487"/>
      <c r="NFV416" s="2487"/>
      <c r="NFW416" s="2487"/>
      <c r="NFX416" s="2487"/>
      <c r="NFY416" s="2487"/>
      <c r="NFZ416" s="2487"/>
      <c r="NGA416" s="2487"/>
      <c r="NGB416" s="2487"/>
      <c r="NGC416" s="2487"/>
      <c r="NGD416" s="2487"/>
      <c r="NGE416" s="2487"/>
      <c r="NGF416" s="2487"/>
      <c r="NGG416" s="2487"/>
      <c r="NGH416" s="2487"/>
      <c r="NGI416" s="2487"/>
      <c r="NGJ416" s="2487"/>
      <c r="NGK416" s="2487"/>
      <c r="NGL416" s="2487"/>
      <c r="NGM416" s="2487"/>
      <c r="NGN416" s="2487"/>
      <c r="NGO416" s="2487"/>
      <c r="NGP416" s="2487"/>
      <c r="NGQ416" s="2487"/>
      <c r="NGR416" s="2487"/>
      <c r="NGS416" s="2487"/>
      <c r="NGT416" s="2487"/>
      <c r="NGU416" s="2487"/>
      <c r="NGV416" s="2487"/>
      <c r="NGW416" s="2487"/>
      <c r="NGX416" s="2487"/>
      <c r="NGY416" s="2487"/>
      <c r="NGZ416" s="2487"/>
      <c r="NHA416" s="2487"/>
      <c r="NHB416" s="2487"/>
      <c r="NHC416" s="2487"/>
      <c r="NHD416" s="2487"/>
      <c r="NHE416" s="2487"/>
      <c r="NHF416" s="2487"/>
      <c r="NHG416" s="2487"/>
      <c r="NHH416" s="2487"/>
      <c r="NHI416" s="2487"/>
      <c r="NHJ416" s="2487"/>
      <c r="NHK416" s="2487"/>
      <c r="NHL416" s="2487"/>
      <c r="NHM416" s="2487"/>
      <c r="NHN416" s="2487"/>
      <c r="NHO416" s="2487"/>
      <c r="NHP416" s="2487"/>
      <c r="NHQ416" s="2487"/>
      <c r="NHR416" s="2487"/>
      <c r="NHS416" s="2487"/>
      <c r="NHT416" s="2487"/>
      <c r="NHU416" s="2487"/>
      <c r="NHV416" s="2487"/>
      <c r="NHW416" s="2487"/>
      <c r="NHX416" s="2487"/>
      <c r="NHY416" s="2487"/>
      <c r="NHZ416" s="2487"/>
      <c r="NIA416" s="2487"/>
      <c r="NIB416" s="2487"/>
      <c r="NIC416" s="2487"/>
      <c r="NID416" s="2487"/>
      <c r="NIE416" s="2487"/>
      <c r="NIF416" s="2487"/>
      <c r="NIG416" s="2487"/>
      <c r="NIH416" s="2487"/>
      <c r="NII416" s="2487"/>
      <c r="NIJ416" s="2487"/>
      <c r="NIK416" s="2487"/>
      <c r="NIL416" s="2487"/>
      <c r="NIM416" s="2487"/>
      <c r="NIN416" s="2487"/>
      <c r="NIO416" s="2487"/>
      <c r="NIP416" s="2487"/>
      <c r="NIQ416" s="2487"/>
      <c r="NIR416" s="2487"/>
      <c r="NIS416" s="2487"/>
      <c r="NIT416" s="2487"/>
      <c r="NIU416" s="2487"/>
      <c r="NIV416" s="2487"/>
      <c r="NIW416" s="2487"/>
      <c r="NIX416" s="2487"/>
      <c r="NIY416" s="2487"/>
      <c r="NIZ416" s="2487"/>
      <c r="NJA416" s="2487"/>
      <c r="NJB416" s="2487"/>
      <c r="NJC416" s="2487"/>
      <c r="NJD416" s="2487"/>
      <c r="NJE416" s="2487"/>
      <c r="NJF416" s="2487"/>
      <c r="NJG416" s="2487"/>
      <c r="NJH416" s="2487"/>
      <c r="NJI416" s="2487"/>
      <c r="NJJ416" s="2487"/>
      <c r="NJK416" s="2487"/>
      <c r="NJL416" s="2487"/>
      <c r="NJM416" s="2487"/>
      <c r="NJN416" s="2487"/>
      <c r="NJO416" s="2487"/>
      <c r="NJP416" s="2487"/>
      <c r="NJQ416" s="2487"/>
      <c r="NJR416" s="2487"/>
      <c r="NJS416" s="2487"/>
      <c r="NJT416" s="2487"/>
      <c r="NJU416" s="2487"/>
      <c r="NJV416" s="2487"/>
      <c r="NJW416" s="2487"/>
      <c r="NJX416" s="2487"/>
      <c r="NJY416" s="2487"/>
      <c r="NJZ416" s="2487"/>
      <c r="NKA416" s="2487"/>
      <c r="NKB416" s="2487"/>
      <c r="NKC416" s="2487"/>
      <c r="NKD416" s="2487"/>
      <c r="NKE416" s="2487"/>
      <c r="NKF416" s="2487"/>
      <c r="NKG416" s="2487"/>
      <c r="NKH416" s="2487"/>
      <c r="NKI416" s="2487"/>
      <c r="NKJ416" s="2487"/>
      <c r="NKK416" s="2487"/>
      <c r="NKL416" s="2487"/>
      <c r="NKM416" s="2487"/>
      <c r="NKN416" s="2487"/>
      <c r="NKO416" s="2487"/>
      <c r="NKP416" s="2487"/>
      <c r="NKQ416" s="2487"/>
      <c r="NKR416" s="2487"/>
      <c r="NKS416" s="2487"/>
      <c r="NKT416" s="2487"/>
      <c r="NKU416" s="2487"/>
      <c r="NKV416" s="2487"/>
      <c r="NKW416" s="2487"/>
      <c r="NKX416" s="2487"/>
      <c r="NKY416" s="2487"/>
      <c r="NKZ416" s="2487"/>
      <c r="NLA416" s="2487"/>
      <c r="NLB416" s="2487"/>
      <c r="NLC416" s="2487"/>
      <c r="NLD416" s="2487"/>
      <c r="NLE416" s="2487"/>
      <c r="NLF416" s="2487"/>
      <c r="NLG416" s="2487"/>
      <c r="NLH416" s="2487"/>
      <c r="NLI416" s="2487"/>
      <c r="NLJ416" s="2487"/>
      <c r="NLK416" s="2487"/>
      <c r="NLL416" s="2487"/>
      <c r="NLM416" s="2487"/>
      <c r="NLN416" s="2487"/>
      <c r="NLO416" s="2487"/>
      <c r="NLP416" s="2487"/>
      <c r="NLQ416" s="2487"/>
      <c r="NLR416" s="2487"/>
      <c r="NLS416" s="2487"/>
      <c r="NLT416" s="2487"/>
      <c r="NLU416" s="2487"/>
      <c r="NLV416" s="2487"/>
      <c r="NLW416" s="2487"/>
      <c r="NLX416" s="2487"/>
      <c r="NLY416" s="2487"/>
      <c r="NLZ416" s="2487"/>
      <c r="NMA416" s="2487"/>
      <c r="NMB416" s="2487"/>
      <c r="NMC416" s="2487"/>
      <c r="NMD416" s="2487"/>
      <c r="NME416" s="2487"/>
      <c r="NMF416" s="2487"/>
      <c r="NMG416" s="2487"/>
      <c r="NMH416" s="2487"/>
      <c r="NMI416" s="2487"/>
      <c r="NMJ416" s="2487"/>
      <c r="NMK416" s="2487"/>
      <c r="NML416" s="2487"/>
      <c r="NMM416" s="2487"/>
      <c r="NMN416" s="2487"/>
      <c r="NMO416" s="2487"/>
      <c r="NMP416" s="2487"/>
      <c r="NMQ416" s="2487"/>
      <c r="NMR416" s="2487"/>
      <c r="NMS416" s="2487"/>
      <c r="NMT416" s="2487"/>
      <c r="NMU416" s="2487"/>
      <c r="NMV416" s="2487"/>
      <c r="NMW416" s="2487"/>
      <c r="NMX416" s="2487"/>
      <c r="NMY416" s="2487"/>
      <c r="NMZ416" s="2487"/>
      <c r="NNA416" s="2487"/>
      <c r="NNB416" s="2487"/>
      <c r="NNC416" s="2487"/>
      <c r="NND416" s="2487"/>
      <c r="NNE416" s="2487"/>
      <c r="NNF416" s="2487"/>
      <c r="NNG416" s="2487"/>
      <c r="NNH416" s="2487"/>
      <c r="NNI416" s="2487"/>
      <c r="NNJ416" s="2487"/>
      <c r="NNK416" s="2487"/>
      <c r="NNL416" s="2487"/>
      <c r="NNM416" s="2487"/>
      <c r="NNN416" s="2487"/>
      <c r="NNO416" s="2487"/>
      <c r="NNP416" s="2487"/>
      <c r="NNQ416" s="2487"/>
      <c r="NNR416" s="2487"/>
      <c r="NNS416" s="2487"/>
      <c r="NNT416" s="2487"/>
      <c r="NNU416" s="2487"/>
      <c r="NNV416" s="2487"/>
      <c r="NNW416" s="2487"/>
      <c r="NNX416" s="2487"/>
      <c r="NNY416" s="2487"/>
      <c r="NNZ416" s="2487"/>
      <c r="NOA416" s="2487"/>
      <c r="NOB416" s="2487"/>
      <c r="NOC416" s="2487"/>
      <c r="NOD416" s="2487"/>
      <c r="NOE416" s="2487"/>
      <c r="NOF416" s="2487"/>
      <c r="NOG416" s="2487"/>
      <c r="NOH416" s="2487"/>
      <c r="NOI416" s="2487"/>
      <c r="NOJ416" s="2487"/>
      <c r="NOK416" s="2487"/>
      <c r="NOL416" s="2487"/>
      <c r="NOM416" s="2487"/>
      <c r="NON416" s="2487"/>
      <c r="NOO416" s="2487"/>
      <c r="NOP416" s="2487"/>
      <c r="NOQ416" s="2487"/>
      <c r="NOR416" s="2487"/>
      <c r="NOS416" s="2487"/>
      <c r="NOT416" s="2487"/>
      <c r="NOU416" s="2487"/>
      <c r="NOV416" s="2487"/>
      <c r="NOW416" s="2487"/>
      <c r="NOX416" s="2487"/>
      <c r="NOY416" s="2487"/>
      <c r="NOZ416" s="2487"/>
      <c r="NPA416" s="2487"/>
      <c r="NPB416" s="2487"/>
      <c r="NPC416" s="2487"/>
      <c r="NPD416" s="2487"/>
      <c r="NPE416" s="2487"/>
      <c r="NPF416" s="2487"/>
      <c r="NPG416" s="2487"/>
      <c r="NPH416" s="2487"/>
      <c r="NPI416" s="2487"/>
      <c r="NPJ416" s="2487"/>
      <c r="NPK416" s="2487"/>
      <c r="NPL416" s="2487"/>
      <c r="NPM416" s="2487"/>
      <c r="NPN416" s="2487"/>
      <c r="NPO416" s="2487"/>
      <c r="NPP416" s="2487"/>
      <c r="NPQ416" s="2487"/>
      <c r="NPR416" s="2487"/>
      <c r="NPS416" s="2487"/>
      <c r="NPT416" s="2487"/>
      <c r="NPU416" s="2487"/>
      <c r="NPV416" s="2487"/>
      <c r="NPW416" s="2487"/>
      <c r="NPX416" s="2487"/>
      <c r="NPY416" s="2487"/>
      <c r="NPZ416" s="2487"/>
      <c r="NQA416" s="2487"/>
      <c r="NQB416" s="2487"/>
      <c r="NQC416" s="2487"/>
      <c r="NQD416" s="2487"/>
      <c r="NQE416" s="2487"/>
      <c r="NQF416" s="2487"/>
      <c r="NQG416" s="2487"/>
      <c r="NQH416" s="2487"/>
      <c r="NQI416" s="2487"/>
      <c r="NQJ416" s="2487"/>
      <c r="NQK416" s="2487"/>
      <c r="NQL416" s="2487"/>
      <c r="NQM416" s="2487"/>
      <c r="NQN416" s="2487"/>
      <c r="NQO416" s="2487"/>
      <c r="NQP416" s="2487"/>
      <c r="NQQ416" s="2487"/>
      <c r="NQR416" s="2487"/>
      <c r="NQS416" s="2487"/>
      <c r="NQT416" s="2487"/>
      <c r="NQU416" s="2487"/>
      <c r="NQV416" s="2487"/>
      <c r="NQW416" s="2487"/>
      <c r="NQX416" s="2487"/>
      <c r="NQY416" s="2487"/>
      <c r="NQZ416" s="2487"/>
      <c r="NRA416" s="2487"/>
      <c r="NRB416" s="2487"/>
      <c r="NRC416" s="2487"/>
      <c r="NRD416" s="2487"/>
      <c r="NRE416" s="2487"/>
      <c r="NRF416" s="2487"/>
      <c r="NRG416" s="2487"/>
      <c r="NRH416" s="2487"/>
      <c r="NRI416" s="2487"/>
      <c r="NRJ416" s="2487"/>
      <c r="NRK416" s="2487"/>
      <c r="NRL416" s="2487"/>
      <c r="NRM416" s="2487"/>
      <c r="NRN416" s="2487"/>
      <c r="NRO416" s="2487"/>
      <c r="NRP416" s="2487"/>
      <c r="NRQ416" s="2487"/>
      <c r="NRR416" s="2487"/>
      <c r="NRS416" s="2487"/>
      <c r="NRT416" s="2487"/>
      <c r="NRU416" s="2487"/>
      <c r="NRV416" s="2487"/>
      <c r="NRW416" s="2487"/>
      <c r="NRX416" s="2487"/>
      <c r="NRY416" s="2487"/>
      <c r="NRZ416" s="2487"/>
      <c r="NSA416" s="2487"/>
      <c r="NSB416" s="2487"/>
      <c r="NSC416" s="2487"/>
      <c r="NSD416" s="2487"/>
      <c r="NSE416" s="2487"/>
      <c r="NSF416" s="2487"/>
      <c r="NSG416" s="2487"/>
      <c r="NSH416" s="2487"/>
      <c r="NSI416" s="2487"/>
      <c r="NSJ416" s="2487"/>
      <c r="NSK416" s="2487"/>
      <c r="NSL416" s="2487"/>
      <c r="NSM416" s="2487"/>
      <c r="NSN416" s="2487"/>
      <c r="NSO416" s="2487"/>
      <c r="NSP416" s="2487"/>
      <c r="NSQ416" s="2487"/>
      <c r="NSR416" s="2487"/>
      <c r="NSS416" s="2487"/>
      <c r="NST416" s="2487"/>
      <c r="NSU416" s="2487"/>
      <c r="NSV416" s="2487"/>
      <c r="NSW416" s="2487"/>
      <c r="NSX416" s="2487"/>
      <c r="NSY416" s="2487"/>
      <c r="NSZ416" s="2487"/>
      <c r="NTA416" s="2487"/>
      <c r="NTB416" s="2487"/>
      <c r="NTC416" s="2487"/>
      <c r="NTD416" s="2487"/>
      <c r="NTE416" s="2487"/>
      <c r="NTF416" s="2487"/>
      <c r="NTG416" s="2487"/>
      <c r="NTH416" s="2487"/>
      <c r="NTI416" s="2487"/>
      <c r="NTJ416" s="2487"/>
      <c r="NTK416" s="2487"/>
      <c r="NTL416" s="2487"/>
      <c r="NTM416" s="2487"/>
      <c r="NTN416" s="2487"/>
      <c r="NTO416" s="2487"/>
      <c r="NTP416" s="2487"/>
      <c r="NTQ416" s="2487"/>
      <c r="NTR416" s="2487"/>
      <c r="NTS416" s="2487"/>
      <c r="NTT416" s="2487"/>
      <c r="NTU416" s="2487"/>
      <c r="NTV416" s="2487"/>
      <c r="NTW416" s="2487"/>
      <c r="NTX416" s="2487"/>
      <c r="NTY416" s="2487"/>
      <c r="NTZ416" s="2487"/>
      <c r="NUA416" s="2487"/>
      <c r="NUB416" s="2487"/>
      <c r="NUC416" s="2487"/>
      <c r="NUD416" s="2487"/>
      <c r="NUE416" s="2487"/>
      <c r="NUF416" s="2487"/>
      <c r="NUG416" s="2487"/>
      <c r="NUH416" s="2487"/>
      <c r="NUI416" s="2487"/>
      <c r="NUJ416" s="2487"/>
      <c r="NUK416" s="2487"/>
      <c r="NUL416" s="2487"/>
      <c r="NUM416" s="2487"/>
      <c r="NUN416" s="2487"/>
      <c r="NUO416" s="2487"/>
      <c r="NUP416" s="2487"/>
      <c r="NUQ416" s="2487"/>
      <c r="NUR416" s="2487"/>
      <c r="NUS416" s="2487"/>
      <c r="NUT416" s="2487"/>
      <c r="NUU416" s="2487"/>
      <c r="NUV416" s="2487"/>
      <c r="NUW416" s="2487"/>
      <c r="NUX416" s="2487"/>
      <c r="NUY416" s="2487"/>
      <c r="NUZ416" s="2487"/>
      <c r="NVA416" s="2487"/>
      <c r="NVB416" s="2487"/>
      <c r="NVC416" s="2487"/>
      <c r="NVD416" s="2487"/>
      <c r="NVE416" s="2487"/>
      <c r="NVF416" s="2487"/>
      <c r="NVG416" s="2487"/>
      <c r="NVH416" s="2487"/>
      <c r="NVI416" s="2487"/>
      <c r="NVJ416" s="2487"/>
      <c r="NVK416" s="2487"/>
      <c r="NVL416" s="2487"/>
      <c r="NVM416" s="2487"/>
      <c r="NVN416" s="2487"/>
      <c r="NVO416" s="2487"/>
      <c r="NVP416" s="2487"/>
      <c r="NVQ416" s="2487"/>
      <c r="NVR416" s="2487"/>
      <c r="NVS416" s="2487"/>
      <c r="NVT416" s="2487"/>
      <c r="NVU416" s="2487"/>
      <c r="NVV416" s="2487"/>
      <c r="NVW416" s="2487"/>
      <c r="NVX416" s="2487"/>
      <c r="NVY416" s="2487"/>
      <c r="NVZ416" s="2487"/>
      <c r="NWA416" s="2487"/>
      <c r="NWB416" s="2487"/>
      <c r="NWC416" s="2487"/>
      <c r="NWD416" s="2487"/>
      <c r="NWE416" s="2487"/>
      <c r="NWF416" s="2487"/>
      <c r="NWG416" s="2487"/>
      <c r="NWH416" s="2487"/>
      <c r="NWI416" s="2487"/>
      <c r="NWJ416" s="2487"/>
      <c r="NWK416" s="2487"/>
      <c r="NWL416" s="2487"/>
      <c r="NWM416" s="2487"/>
      <c r="NWN416" s="2487"/>
      <c r="NWO416" s="2487"/>
      <c r="NWP416" s="2487"/>
      <c r="NWQ416" s="2487"/>
      <c r="NWR416" s="2487"/>
      <c r="NWS416" s="2487"/>
      <c r="NWT416" s="2487"/>
      <c r="NWU416" s="2487"/>
      <c r="NWV416" s="2487"/>
      <c r="NWW416" s="2487"/>
      <c r="NWX416" s="2487"/>
      <c r="NWY416" s="2487"/>
      <c r="NWZ416" s="2487"/>
      <c r="NXA416" s="2487"/>
      <c r="NXB416" s="2487"/>
      <c r="NXC416" s="2487"/>
      <c r="NXD416" s="2487"/>
      <c r="NXE416" s="2487"/>
      <c r="NXF416" s="2487"/>
      <c r="NXG416" s="2487"/>
      <c r="NXH416" s="2487"/>
      <c r="NXI416" s="2487"/>
      <c r="NXJ416" s="2487"/>
      <c r="NXK416" s="2487"/>
      <c r="NXL416" s="2487"/>
      <c r="NXM416" s="2487"/>
      <c r="NXN416" s="2487"/>
      <c r="NXO416" s="2487"/>
      <c r="NXP416" s="2487"/>
      <c r="NXQ416" s="2487"/>
      <c r="NXR416" s="2487"/>
      <c r="NXS416" s="2487"/>
      <c r="NXT416" s="2487"/>
      <c r="NXU416" s="2487"/>
      <c r="NXV416" s="2487"/>
      <c r="NXW416" s="2487"/>
      <c r="NXX416" s="2487"/>
      <c r="NXY416" s="2487"/>
      <c r="NXZ416" s="2487"/>
      <c r="NYA416" s="2487"/>
      <c r="NYB416" s="2487"/>
      <c r="NYC416" s="2487"/>
      <c r="NYD416" s="2487"/>
      <c r="NYE416" s="2487"/>
      <c r="NYF416" s="2487"/>
      <c r="NYG416" s="2487"/>
      <c r="NYH416" s="2487"/>
      <c r="NYI416" s="2487"/>
      <c r="NYJ416" s="2487"/>
      <c r="NYK416" s="2487"/>
      <c r="NYL416" s="2487"/>
      <c r="NYM416" s="2487"/>
      <c r="NYN416" s="2487"/>
      <c r="NYO416" s="2487"/>
      <c r="NYP416" s="2487"/>
      <c r="NYQ416" s="2487"/>
      <c r="NYR416" s="2487"/>
      <c r="NYS416" s="2487"/>
      <c r="NYT416" s="2487"/>
      <c r="NYU416" s="2487"/>
      <c r="NYV416" s="2487"/>
      <c r="NYW416" s="2487"/>
      <c r="NYX416" s="2487"/>
      <c r="NYY416" s="2487"/>
      <c r="NYZ416" s="2487"/>
      <c r="NZA416" s="2487"/>
      <c r="NZB416" s="2487"/>
      <c r="NZC416" s="2487"/>
      <c r="NZD416" s="2487"/>
      <c r="NZE416" s="2487"/>
      <c r="NZF416" s="2487"/>
      <c r="NZG416" s="2487"/>
      <c r="NZH416" s="2487"/>
      <c r="NZI416" s="2487"/>
      <c r="NZJ416" s="2487"/>
      <c r="NZK416" s="2487"/>
      <c r="NZL416" s="2487"/>
      <c r="NZM416" s="2487"/>
      <c r="NZN416" s="2487"/>
      <c r="NZO416" s="2487"/>
      <c r="NZP416" s="2487"/>
      <c r="NZQ416" s="2487"/>
      <c r="NZR416" s="2487"/>
      <c r="NZS416" s="2487"/>
      <c r="NZT416" s="2487"/>
      <c r="NZU416" s="2487"/>
      <c r="NZV416" s="2487"/>
      <c r="NZW416" s="2487"/>
      <c r="NZX416" s="2487"/>
      <c r="NZY416" s="2487"/>
      <c r="NZZ416" s="2487"/>
      <c r="OAA416" s="2487"/>
      <c r="OAB416" s="2487"/>
      <c r="OAC416" s="2487"/>
      <c r="OAD416" s="2487"/>
      <c r="OAE416" s="2487"/>
      <c r="OAF416" s="2487"/>
      <c r="OAG416" s="2487"/>
      <c r="OAH416" s="2487"/>
      <c r="OAI416" s="2487"/>
      <c r="OAJ416" s="2487"/>
      <c r="OAK416" s="2487"/>
      <c r="OAL416" s="2487"/>
      <c r="OAM416" s="2487"/>
      <c r="OAN416" s="2487"/>
      <c r="OAO416" s="2487"/>
      <c r="OAP416" s="2487"/>
      <c r="OAQ416" s="2487"/>
      <c r="OAR416" s="2487"/>
      <c r="OAS416" s="2487"/>
      <c r="OAT416" s="2487"/>
      <c r="OAU416" s="2487"/>
      <c r="OAV416" s="2487"/>
      <c r="OAW416" s="2487"/>
      <c r="OAX416" s="2487"/>
      <c r="OAY416" s="2487"/>
      <c r="OAZ416" s="2487"/>
      <c r="OBA416" s="2487"/>
      <c r="OBB416" s="2487"/>
      <c r="OBC416" s="2487"/>
      <c r="OBD416" s="2487"/>
      <c r="OBE416" s="2487"/>
      <c r="OBF416" s="2487"/>
      <c r="OBG416" s="2487"/>
      <c r="OBH416" s="2487"/>
      <c r="OBI416" s="2487"/>
      <c r="OBJ416" s="2487"/>
      <c r="OBK416" s="2487"/>
      <c r="OBL416" s="2487"/>
      <c r="OBM416" s="2487"/>
      <c r="OBN416" s="2487"/>
      <c r="OBO416" s="2487"/>
      <c r="OBP416" s="2487"/>
      <c r="OBQ416" s="2487"/>
      <c r="OBR416" s="2487"/>
      <c r="OBS416" s="2487"/>
      <c r="OBT416" s="2487"/>
      <c r="OBU416" s="2487"/>
      <c r="OBV416" s="2487"/>
      <c r="OBW416" s="2487"/>
      <c r="OBX416" s="2487"/>
      <c r="OBY416" s="2487"/>
      <c r="OBZ416" s="2487"/>
      <c r="OCA416" s="2487"/>
      <c r="OCB416" s="2487"/>
      <c r="OCC416" s="2487"/>
      <c r="OCD416" s="2487"/>
      <c r="OCE416" s="2487"/>
      <c r="OCF416" s="2487"/>
      <c r="OCG416" s="2487"/>
      <c r="OCH416" s="2487"/>
      <c r="OCI416" s="2487"/>
      <c r="OCJ416" s="2487"/>
      <c r="OCK416" s="2487"/>
      <c r="OCL416" s="2487"/>
      <c r="OCM416" s="2487"/>
      <c r="OCN416" s="2487"/>
      <c r="OCO416" s="2487"/>
      <c r="OCP416" s="2487"/>
      <c r="OCQ416" s="2487"/>
      <c r="OCR416" s="2487"/>
      <c r="OCS416" s="2487"/>
      <c r="OCT416" s="2487"/>
      <c r="OCU416" s="2487"/>
      <c r="OCV416" s="2487"/>
      <c r="OCW416" s="2487"/>
      <c r="OCX416" s="2487"/>
      <c r="OCY416" s="2487"/>
      <c r="OCZ416" s="2487"/>
      <c r="ODA416" s="2487"/>
      <c r="ODB416" s="2487"/>
      <c r="ODC416" s="2487"/>
      <c r="ODD416" s="2487"/>
      <c r="ODE416" s="2487"/>
      <c r="ODF416" s="2487"/>
      <c r="ODG416" s="2487"/>
      <c r="ODH416" s="2487"/>
      <c r="ODI416" s="2487"/>
      <c r="ODJ416" s="2487"/>
      <c r="ODK416" s="2487"/>
      <c r="ODL416" s="2487"/>
      <c r="ODM416" s="2487"/>
      <c r="ODN416" s="2487"/>
      <c r="ODO416" s="2487"/>
      <c r="ODP416" s="2487"/>
      <c r="ODQ416" s="2487"/>
      <c r="ODR416" s="2487"/>
      <c r="ODS416" s="2487"/>
      <c r="ODT416" s="2487"/>
      <c r="ODU416" s="2487"/>
      <c r="ODV416" s="2487"/>
      <c r="ODW416" s="2487"/>
      <c r="ODX416" s="2487"/>
      <c r="ODY416" s="2487"/>
      <c r="ODZ416" s="2487"/>
      <c r="OEA416" s="2487"/>
      <c r="OEB416" s="2487"/>
      <c r="OEC416" s="2487"/>
      <c r="OED416" s="2487"/>
      <c r="OEE416" s="2487"/>
      <c r="OEF416" s="2487"/>
      <c r="OEG416" s="2487"/>
      <c r="OEH416" s="2487"/>
      <c r="OEI416" s="2487"/>
      <c r="OEJ416" s="2487"/>
      <c r="OEK416" s="2487"/>
      <c r="OEL416" s="2487"/>
      <c r="OEM416" s="2487"/>
      <c r="OEN416" s="2487"/>
      <c r="OEO416" s="2487"/>
      <c r="OEP416" s="2487"/>
      <c r="OEQ416" s="2487"/>
      <c r="OER416" s="2487"/>
      <c r="OES416" s="2487"/>
      <c r="OET416" s="2487"/>
      <c r="OEU416" s="2487"/>
      <c r="OEV416" s="2487"/>
      <c r="OEW416" s="2487"/>
      <c r="OEX416" s="2487"/>
      <c r="OEY416" s="2487"/>
      <c r="OEZ416" s="2487"/>
      <c r="OFA416" s="2487"/>
      <c r="OFB416" s="2487"/>
      <c r="OFC416" s="2487"/>
      <c r="OFD416" s="2487"/>
      <c r="OFE416" s="2487"/>
      <c r="OFF416" s="2487"/>
      <c r="OFG416" s="2487"/>
      <c r="OFH416" s="2487"/>
      <c r="OFI416" s="2487"/>
      <c r="OFJ416" s="2487"/>
      <c r="OFK416" s="2487"/>
      <c r="OFL416" s="2487"/>
      <c r="OFM416" s="2487"/>
      <c r="OFN416" s="2487"/>
      <c r="OFO416" s="2487"/>
      <c r="OFP416" s="2487"/>
      <c r="OFQ416" s="2487"/>
      <c r="OFR416" s="2487"/>
      <c r="OFS416" s="2487"/>
      <c r="OFT416" s="2487"/>
      <c r="OFU416" s="2487"/>
      <c r="OFV416" s="2487"/>
      <c r="OFW416" s="2487"/>
      <c r="OFX416" s="2487"/>
      <c r="OFY416" s="2487"/>
      <c r="OFZ416" s="2487"/>
      <c r="OGA416" s="2487"/>
      <c r="OGB416" s="2487"/>
      <c r="OGC416" s="2487"/>
      <c r="OGD416" s="2487"/>
      <c r="OGE416" s="2487"/>
      <c r="OGF416" s="2487"/>
      <c r="OGG416" s="2487"/>
      <c r="OGH416" s="2487"/>
      <c r="OGI416" s="2487"/>
      <c r="OGJ416" s="2487"/>
      <c r="OGK416" s="2487"/>
      <c r="OGL416" s="2487"/>
      <c r="OGM416" s="2487"/>
      <c r="OGN416" s="2487"/>
      <c r="OGO416" s="2487"/>
      <c r="OGP416" s="2487"/>
      <c r="OGQ416" s="2487"/>
      <c r="OGR416" s="2487"/>
      <c r="OGS416" s="2487"/>
      <c r="OGT416" s="2487"/>
      <c r="OGU416" s="2487"/>
      <c r="OGV416" s="2487"/>
      <c r="OGW416" s="2487"/>
      <c r="OGX416" s="2487"/>
      <c r="OGY416" s="2487"/>
      <c r="OGZ416" s="2487"/>
      <c r="OHA416" s="2487"/>
      <c r="OHB416" s="2487"/>
      <c r="OHC416" s="2487"/>
      <c r="OHD416" s="2487"/>
      <c r="OHE416" s="2487"/>
      <c r="OHF416" s="2487"/>
      <c r="OHG416" s="2487"/>
      <c r="OHH416" s="2487"/>
      <c r="OHI416" s="2487"/>
      <c r="OHJ416" s="2487"/>
      <c r="OHK416" s="2487"/>
      <c r="OHL416" s="2487"/>
      <c r="OHM416" s="2487"/>
      <c r="OHN416" s="2487"/>
      <c r="OHO416" s="2487"/>
      <c r="OHP416" s="2487"/>
      <c r="OHQ416" s="2487"/>
      <c r="OHR416" s="2487"/>
      <c r="OHS416" s="2487"/>
      <c r="OHT416" s="2487"/>
      <c r="OHU416" s="2487"/>
      <c r="OHV416" s="2487"/>
      <c r="OHW416" s="2487"/>
      <c r="OHX416" s="2487"/>
      <c r="OHY416" s="2487"/>
      <c r="OHZ416" s="2487"/>
      <c r="OIA416" s="2487"/>
      <c r="OIB416" s="2487"/>
      <c r="OIC416" s="2487"/>
      <c r="OID416" s="2487"/>
      <c r="OIE416" s="2487"/>
      <c r="OIF416" s="2487"/>
      <c r="OIG416" s="2487"/>
      <c r="OIH416" s="2487"/>
      <c r="OII416" s="2487"/>
      <c r="OIJ416" s="2487"/>
      <c r="OIK416" s="2487"/>
      <c r="OIL416" s="2487"/>
      <c r="OIM416" s="2487"/>
      <c r="OIN416" s="2487"/>
      <c r="OIO416" s="2487"/>
      <c r="OIP416" s="2487"/>
      <c r="OIQ416" s="2487"/>
      <c r="OIR416" s="2487"/>
      <c r="OIS416" s="2487"/>
      <c r="OIT416" s="2487"/>
      <c r="OIU416" s="2487"/>
      <c r="OIV416" s="2487"/>
      <c r="OIW416" s="2487"/>
      <c r="OIX416" s="2487"/>
      <c r="OIY416" s="2487"/>
      <c r="OIZ416" s="2487"/>
      <c r="OJA416" s="2487"/>
      <c r="OJB416" s="2487"/>
      <c r="OJC416" s="2487"/>
      <c r="OJD416" s="2487"/>
      <c r="OJE416" s="2487"/>
      <c r="OJF416" s="2487"/>
      <c r="OJG416" s="2487"/>
      <c r="OJH416" s="2487"/>
      <c r="OJI416" s="2487"/>
      <c r="OJJ416" s="2487"/>
      <c r="OJK416" s="2487"/>
      <c r="OJL416" s="2487"/>
      <c r="OJM416" s="2487"/>
      <c r="OJN416" s="2487"/>
      <c r="OJO416" s="2487"/>
      <c r="OJP416" s="2487"/>
      <c r="OJQ416" s="2487"/>
      <c r="OJR416" s="2487"/>
      <c r="OJS416" s="2487"/>
      <c r="OJT416" s="2487"/>
      <c r="OJU416" s="2487"/>
      <c r="OJV416" s="2487"/>
      <c r="OJW416" s="2487"/>
      <c r="OJX416" s="2487"/>
      <c r="OJY416" s="2487"/>
      <c r="OJZ416" s="2487"/>
      <c r="OKA416" s="2487"/>
      <c r="OKB416" s="2487"/>
      <c r="OKC416" s="2487"/>
      <c r="OKD416" s="2487"/>
      <c r="OKE416" s="2487"/>
      <c r="OKF416" s="2487"/>
      <c r="OKG416" s="2487"/>
      <c r="OKH416" s="2487"/>
      <c r="OKI416" s="2487"/>
      <c r="OKJ416" s="2487"/>
      <c r="OKK416" s="2487"/>
      <c r="OKL416" s="2487"/>
      <c r="OKM416" s="2487"/>
      <c r="OKN416" s="2487"/>
      <c r="OKO416" s="2487"/>
      <c r="OKP416" s="2487"/>
      <c r="OKQ416" s="2487"/>
      <c r="OKR416" s="2487"/>
      <c r="OKS416" s="2487"/>
      <c r="OKT416" s="2487"/>
      <c r="OKU416" s="2487"/>
      <c r="OKV416" s="2487"/>
      <c r="OKW416" s="2487"/>
      <c r="OKX416" s="2487"/>
      <c r="OKY416" s="2487"/>
      <c r="OKZ416" s="2487"/>
      <c r="OLA416" s="2487"/>
      <c r="OLB416" s="2487"/>
      <c r="OLC416" s="2487"/>
      <c r="OLD416" s="2487"/>
      <c r="OLE416" s="2487"/>
      <c r="OLF416" s="2487"/>
      <c r="OLG416" s="2487"/>
      <c r="OLH416" s="2487"/>
      <c r="OLI416" s="2487"/>
      <c r="OLJ416" s="2487"/>
      <c r="OLK416" s="2487"/>
      <c r="OLL416" s="2487"/>
      <c r="OLM416" s="2487"/>
      <c r="OLN416" s="2487"/>
      <c r="OLO416" s="2487"/>
      <c r="OLP416" s="2487"/>
      <c r="OLQ416" s="2487"/>
      <c r="OLR416" s="2487"/>
      <c r="OLS416" s="2487"/>
      <c r="OLT416" s="2487"/>
      <c r="OLU416" s="2487"/>
      <c r="OLV416" s="2487"/>
      <c r="OLW416" s="2487"/>
      <c r="OLX416" s="2487"/>
      <c r="OLY416" s="2487"/>
      <c r="OLZ416" s="2487"/>
      <c r="OMA416" s="2487"/>
      <c r="OMB416" s="2487"/>
      <c r="OMC416" s="2487"/>
      <c r="OMD416" s="2487"/>
      <c r="OME416" s="2487"/>
      <c r="OMF416" s="2487"/>
      <c r="OMG416" s="2487"/>
      <c r="OMH416" s="2487"/>
      <c r="OMI416" s="2487"/>
      <c r="OMJ416" s="2487"/>
      <c r="OMK416" s="2487"/>
      <c r="OML416" s="2487"/>
      <c r="OMM416" s="2487"/>
      <c r="OMN416" s="2487"/>
      <c r="OMO416" s="2487"/>
      <c r="OMP416" s="2487"/>
      <c r="OMQ416" s="2487"/>
      <c r="OMR416" s="2487"/>
      <c r="OMS416" s="2487"/>
      <c r="OMT416" s="2487"/>
      <c r="OMU416" s="2487"/>
      <c r="OMV416" s="2487"/>
      <c r="OMW416" s="2487"/>
      <c r="OMX416" s="2487"/>
      <c r="OMY416" s="2487"/>
      <c r="OMZ416" s="2487"/>
      <c r="ONA416" s="2487"/>
      <c r="ONB416" s="2487"/>
      <c r="ONC416" s="2487"/>
      <c r="OND416" s="2487"/>
      <c r="ONE416" s="2487"/>
      <c r="ONF416" s="2487"/>
      <c r="ONG416" s="2487"/>
      <c r="ONH416" s="2487"/>
      <c r="ONI416" s="2487"/>
      <c r="ONJ416" s="2487"/>
      <c r="ONK416" s="2487"/>
      <c r="ONL416" s="2487"/>
      <c r="ONM416" s="2487"/>
      <c r="ONN416" s="2487"/>
      <c r="ONO416" s="2487"/>
      <c r="ONP416" s="2487"/>
      <c r="ONQ416" s="2487"/>
      <c r="ONR416" s="2487"/>
      <c r="ONS416" s="2487"/>
      <c r="ONT416" s="2487"/>
      <c r="ONU416" s="2487"/>
      <c r="ONV416" s="2487"/>
      <c r="ONW416" s="2487"/>
      <c r="ONX416" s="2487"/>
      <c r="ONY416" s="2487"/>
      <c r="ONZ416" s="2487"/>
      <c r="OOA416" s="2487"/>
      <c r="OOB416" s="2487"/>
      <c r="OOC416" s="2487"/>
      <c r="OOD416" s="2487"/>
      <c r="OOE416" s="2487"/>
      <c r="OOF416" s="2487"/>
      <c r="OOG416" s="2487"/>
      <c r="OOH416" s="2487"/>
      <c r="OOI416" s="2487"/>
      <c r="OOJ416" s="2487"/>
      <c r="OOK416" s="2487"/>
      <c r="OOL416" s="2487"/>
      <c r="OOM416" s="2487"/>
      <c r="OON416" s="2487"/>
      <c r="OOO416" s="2487"/>
      <c r="OOP416" s="2487"/>
      <c r="OOQ416" s="2487"/>
      <c r="OOR416" s="2487"/>
      <c r="OOS416" s="2487"/>
      <c r="OOT416" s="2487"/>
      <c r="OOU416" s="2487"/>
      <c r="OOV416" s="2487"/>
      <c r="OOW416" s="2487"/>
      <c r="OOX416" s="2487"/>
      <c r="OOY416" s="2487"/>
      <c r="OOZ416" s="2487"/>
      <c r="OPA416" s="2487"/>
      <c r="OPB416" s="2487"/>
      <c r="OPC416" s="2487"/>
      <c r="OPD416" s="2487"/>
      <c r="OPE416" s="2487"/>
      <c r="OPF416" s="2487"/>
      <c r="OPG416" s="2487"/>
      <c r="OPH416" s="2487"/>
      <c r="OPI416" s="2487"/>
      <c r="OPJ416" s="2487"/>
      <c r="OPK416" s="2487"/>
      <c r="OPL416" s="2487"/>
      <c r="OPM416" s="2487"/>
      <c r="OPN416" s="2487"/>
      <c r="OPO416" s="2487"/>
      <c r="OPP416" s="2487"/>
      <c r="OPQ416" s="2487"/>
      <c r="OPR416" s="2487"/>
      <c r="OPS416" s="2487"/>
      <c r="OPT416" s="2487"/>
      <c r="OPU416" s="2487"/>
      <c r="OPV416" s="2487"/>
      <c r="OPW416" s="2487"/>
      <c r="OPX416" s="2487"/>
      <c r="OPY416" s="2487"/>
      <c r="OPZ416" s="2487"/>
      <c r="OQA416" s="2487"/>
      <c r="OQB416" s="2487"/>
      <c r="OQC416" s="2487"/>
      <c r="OQD416" s="2487"/>
      <c r="OQE416" s="2487"/>
      <c r="OQF416" s="2487"/>
      <c r="OQG416" s="2487"/>
      <c r="OQH416" s="2487"/>
      <c r="OQI416" s="2487"/>
      <c r="OQJ416" s="2487"/>
      <c r="OQK416" s="2487"/>
      <c r="OQL416" s="2487"/>
      <c r="OQM416" s="2487"/>
      <c r="OQN416" s="2487"/>
      <c r="OQO416" s="2487"/>
      <c r="OQP416" s="2487"/>
      <c r="OQQ416" s="2487"/>
      <c r="OQR416" s="2487"/>
      <c r="OQS416" s="2487"/>
      <c r="OQT416" s="2487"/>
      <c r="OQU416" s="2487"/>
      <c r="OQV416" s="2487"/>
      <c r="OQW416" s="2487"/>
      <c r="OQX416" s="2487"/>
      <c r="OQY416" s="2487"/>
      <c r="OQZ416" s="2487"/>
      <c r="ORA416" s="2487"/>
      <c r="ORB416" s="2487"/>
      <c r="ORC416" s="2487"/>
      <c r="ORD416" s="2487"/>
      <c r="ORE416" s="2487"/>
      <c r="ORF416" s="2487"/>
      <c r="ORG416" s="2487"/>
      <c r="ORH416" s="2487"/>
      <c r="ORI416" s="2487"/>
      <c r="ORJ416" s="2487"/>
      <c r="ORK416" s="2487"/>
      <c r="ORL416" s="2487"/>
      <c r="ORM416" s="2487"/>
      <c r="ORN416" s="2487"/>
      <c r="ORO416" s="2487"/>
      <c r="ORP416" s="2487"/>
      <c r="ORQ416" s="2487"/>
      <c r="ORR416" s="2487"/>
      <c r="ORS416" s="2487"/>
      <c r="ORT416" s="2487"/>
      <c r="ORU416" s="2487"/>
      <c r="ORV416" s="2487"/>
      <c r="ORW416" s="2487"/>
      <c r="ORX416" s="2487"/>
      <c r="ORY416" s="2487"/>
      <c r="ORZ416" s="2487"/>
      <c r="OSA416" s="2487"/>
      <c r="OSB416" s="2487"/>
      <c r="OSC416" s="2487"/>
      <c r="OSD416" s="2487"/>
      <c r="OSE416" s="2487"/>
      <c r="OSF416" s="2487"/>
      <c r="OSG416" s="2487"/>
      <c r="OSH416" s="2487"/>
      <c r="OSI416" s="2487"/>
      <c r="OSJ416" s="2487"/>
      <c r="OSK416" s="2487"/>
      <c r="OSL416" s="2487"/>
      <c r="OSM416" s="2487"/>
      <c r="OSN416" s="2487"/>
      <c r="OSO416" s="2487"/>
      <c r="OSP416" s="2487"/>
      <c r="OSQ416" s="2487"/>
      <c r="OSR416" s="2487"/>
      <c r="OSS416" s="2487"/>
      <c r="OST416" s="2487"/>
      <c r="OSU416" s="2487"/>
      <c r="OSV416" s="2487"/>
      <c r="OSW416" s="2487"/>
      <c r="OSX416" s="2487"/>
      <c r="OSY416" s="2487"/>
      <c r="OSZ416" s="2487"/>
      <c r="OTA416" s="2487"/>
      <c r="OTB416" s="2487"/>
      <c r="OTC416" s="2487"/>
      <c r="OTD416" s="2487"/>
      <c r="OTE416" s="2487"/>
      <c r="OTF416" s="2487"/>
      <c r="OTG416" s="2487"/>
      <c r="OTH416" s="2487"/>
      <c r="OTI416" s="2487"/>
      <c r="OTJ416" s="2487"/>
      <c r="OTK416" s="2487"/>
      <c r="OTL416" s="2487"/>
      <c r="OTM416" s="2487"/>
      <c r="OTN416" s="2487"/>
      <c r="OTO416" s="2487"/>
      <c r="OTP416" s="2487"/>
      <c r="OTQ416" s="2487"/>
      <c r="OTR416" s="2487"/>
      <c r="OTS416" s="2487"/>
      <c r="OTT416" s="2487"/>
      <c r="OTU416" s="2487"/>
      <c r="OTV416" s="2487"/>
      <c r="OTW416" s="2487"/>
      <c r="OTX416" s="2487"/>
      <c r="OTY416" s="2487"/>
      <c r="OTZ416" s="2487"/>
      <c r="OUA416" s="2487"/>
      <c r="OUB416" s="2487"/>
      <c r="OUC416" s="2487"/>
      <c r="OUD416" s="2487"/>
      <c r="OUE416" s="2487"/>
      <c r="OUF416" s="2487"/>
      <c r="OUG416" s="2487"/>
      <c r="OUH416" s="2487"/>
      <c r="OUI416" s="2487"/>
      <c r="OUJ416" s="2487"/>
      <c r="OUK416" s="2487"/>
      <c r="OUL416" s="2487"/>
      <c r="OUM416" s="2487"/>
      <c r="OUN416" s="2487"/>
      <c r="OUO416" s="2487"/>
      <c r="OUP416" s="2487"/>
      <c r="OUQ416" s="2487"/>
      <c r="OUR416" s="2487"/>
      <c r="OUS416" s="2487"/>
      <c r="OUT416" s="2487"/>
      <c r="OUU416" s="2487"/>
      <c r="OUV416" s="2487"/>
      <c r="OUW416" s="2487"/>
      <c r="OUX416" s="2487"/>
      <c r="OUY416" s="2487"/>
      <c r="OUZ416" s="2487"/>
      <c r="OVA416" s="2487"/>
      <c r="OVB416" s="2487"/>
      <c r="OVC416" s="2487"/>
      <c r="OVD416" s="2487"/>
      <c r="OVE416" s="2487"/>
      <c r="OVF416" s="2487"/>
      <c r="OVG416" s="2487"/>
      <c r="OVH416" s="2487"/>
      <c r="OVI416" s="2487"/>
      <c r="OVJ416" s="2487"/>
      <c r="OVK416" s="2487"/>
      <c r="OVL416" s="2487"/>
      <c r="OVM416" s="2487"/>
      <c r="OVN416" s="2487"/>
      <c r="OVO416" s="2487"/>
      <c r="OVP416" s="2487"/>
      <c r="OVQ416" s="2487"/>
      <c r="OVR416" s="2487"/>
      <c r="OVS416" s="2487"/>
      <c r="OVT416" s="2487"/>
      <c r="OVU416" s="2487"/>
      <c r="OVV416" s="2487"/>
      <c r="OVW416" s="2487"/>
      <c r="OVX416" s="2487"/>
      <c r="OVY416" s="2487"/>
      <c r="OVZ416" s="2487"/>
      <c r="OWA416" s="2487"/>
      <c r="OWB416" s="2487"/>
      <c r="OWC416" s="2487"/>
      <c r="OWD416" s="2487"/>
      <c r="OWE416" s="2487"/>
      <c r="OWF416" s="2487"/>
      <c r="OWG416" s="2487"/>
      <c r="OWH416" s="2487"/>
      <c r="OWI416" s="2487"/>
      <c r="OWJ416" s="2487"/>
      <c r="OWK416" s="2487"/>
      <c r="OWL416" s="2487"/>
      <c r="OWM416" s="2487"/>
      <c r="OWN416" s="2487"/>
      <c r="OWO416" s="2487"/>
      <c r="OWP416" s="2487"/>
      <c r="OWQ416" s="2487"/>
      <c r="OWR416" s="2487"/>
      <c r="OWS416" s="2487"/>
      <c r="OWT416" s="2487"/>
      <c r="OWU416" s="2487"/>
      <c r="OWV416" s="2487"/>
      <c r="OWW416" s="2487"/>
      <c r="OWX416" s="2487"/>
      <c r="OWY416" s="2487"/>
      <c r="OWZ416" s="2487"/>
      <c r="OXA416" s="2487"/>
      <c r="OXB416" s="2487"/>
      <c r="OXC416" s="2487"/>
      <c r="OXD416" s="2487"/>
      <c r="OXE416" s="2487"/>
      <c r="OXF416" s="2487"/>
      <c r="OXG416" s="2487"/>
      <c r="OXH416" s="2487"/>
      <c r="OXI416" s="2487"/>
      <c r="OXJ416" s="2487"/>
      <c r="OXK416" s="2487"/>
      <c r="OXL416" s="2487"/>
      <c r="OXM416" s="2487"/>
      <c r="OXN416" s="2487"/>
      <c r="OXO416" s="2487"/>
      <c r="OXP416" s="2487"/>
      <c r="OXQ416" s="2487"/>
      <c r="OXR416" s="2487"/>
      <c r="OXS416" s="2487"/>
      <c r="OXT416" s="2487"/>
      <c r="OXU416" s="2487"/>
      <c r="OXV416" s="2487"/>
      <c r="OXW416" s="2487"/>
      <c r="OXX416" s="2487"/>
      <c r="OXY416" s="2487"/>
      <c r="OXZ416" s="2487"/>
      <c r="OYA416" s="2487"/>
      <c r="OYB416" s="2487"/>
      <c r="OYC416" s="2487"/>
      <c r="OYD416" s="2487"/>
      <c r="OYE416" s="2487"/>
      <c r="OYF416" s="2487"/>
      <c r="OYG416" s="2487"/>
      <c r="OYH416" s="2487"/>
      <c r="OYI416" s="2487"/>
      <c r="OYJ416" s="2487"/>
      <c r="OYK416" s="2487"/>
      <c r="OYL416" s="2487"/>
      <c r="OYM416" s="2487"/>
      <c r="OYN416" s="2487"/>
      <c r="OYO416" s="2487"/>
      <c r="OYP416" s="2487"/>
      <c r="OYQ416" s="2487"/>
      <c r="OYR416" s="2487"/>
      <c r="OYS416" s="2487"/>
      <c r="OYT416" s="2487"/>
      <c r="OYU416" s="2487"/>
      <c r="OYV416" s="2487"/>
      <c r="OYW416" s="2487"/>
      <c r="OYX416" s="2487"/>
      <c r="OYY416" s="2487"/>
      <c r="OYZ416" s="2487"/>
      <c r="OZA416" s="2487"/>
      <c r="OZB416" s="2487"/>
      <c r="OZC416" s="2487"/>
      <c r="OZD416" s="2487"/>
      <c r="OZE416" s="2487"/>
      <c r="OZF416" s="2487"/>
      <c r="OZG416" s="2487"/>
      <c r="OZH416" s="2487"/>
      <c r="OZI416" s="2487"/>
      <c r="OZJ416" s="2487"/>
      <c r="OZK416" s="2487"/>
      <c r="OZL416" s="2487"/>
      <c r="OZM416" s="2487"/>
      <c r="OZN416" s="2487"/>
      <c r="OZO416" s="2487"/>
      <c r="OZP416" s="2487"/>
      <c r="OZQ416" s="2487"/>
      <c r="OZR416" s="2487"/>
      <c r="OZS416" s="2487"/>
      <c r="OZT416" s="2487"/>
      <c r="OZU416" s="2487"/>
      <c r="OZV416" s="2487"/>
      <c r="OZW416" s="2487"/>
      <c r="OZX416" s="2487"/>
      <c r="OZY416" s="2487"/>
      <c r="OZZ416" s="2487"/>
      <c r="PAA416" s="2487"/>
      <c r="PAB416" s="2487"/>
      <c r="PAC416" s="2487"/>
      <c r="PAD416" s="2487"/>
      <c r="PAE416" s="2487"/>
      <c r="PAF416" s="2487"/>
      <c r="PAG416" s="2487"/>
      <c r="PAH416" s="2487"/>
      <c r="PAI416" s="2487"/>
      <c r="PAJ416" s="2487"/>
      <c r="PAK416" s="2487"/>
      <c r="PAL416" s="2487"/>
      <c r="PAM416" s="2487"/>
      <c r="PAN416" s="2487"/>
      <c r="PAO416" s="2487"/>
      <c r="PAP416" s="2487"/>
      <c r="PAQ416" s="2487"/>
      <c r="PAR416" s="2487"/>
      <c r="PAS416" s="2487"/>
      <c r="PAT416" s="2487"/>
      <c r="PAU416" s="2487"/>
      <c r="PAV416" s="2487"/>
      <c r="PAW416" s="2487"/>
      <c r="PAX416" s="2487"/>
      <c r="PAY416" s="2487"/>
      <c r="PAZ416" s="2487"/>
      <c r="PBA416" s="2487"/>
      <c r="PBB416" s="2487"/>
      <c r="PBC416" s="2487"/>
      <c r="PBD416" s="2487"/>
      <c r="PBE416" s="2487"/>
      <c r="PBF416" s="2487"/>
      <c r="PBG416" s="2487"/>
      <c r="PBH416" s="2487"/>
      <c r="PBI416" s="2487"/>
      <c r="PBJ416" s="2487"/>
      <c r="PBK416" s="2487"/>
      <c r="PBL416" s="2487"/>
      <c r="PBM416" s="2487"/>
      <c r="PBN416" s="2487"/>
      <c r="PBO416" s="2487"/>
      <c r="PBP416" s="2487"/>
      <c r="PBQ416" s="2487"/>
      <c r="PBR416" s="2487"/>
      <c r="PBS416" s="2487"/>
      <c r="PBT416" s="2487"/>
      <c r="PBU416" s="2487"/>
      <c r="PBV416" s="2487"/>
      <c r="PBW416" s="2487"/>
      <c r="PBX416" s="2487"/>
      <c r="PBY416" s="2487"/>
      <c r="PBZ416" s="2487"/>
      <c r="PCA416" s="2487"/>
      <c r="PCB416" s="2487"/>
      <c r="PCC416" s="2487"/>
      <c r="PCD416" s="2487"/>
      <c r="PCE416" s="2487"/>
      <c r="PCF416" s="2487"/>
      <c r="PCG416" s="2487"/>
      <c r="PCH416" s="2487"/>
      <c r="PCI416" s="2487"/>
      <c r="PCJ416" s="2487"/>
      <c r="PCK416" s="2487"/>
      <c r="PCL416" s="2487"/>
      <c r="PCM416" s="2487"/>
      <c r="PCN416" s="2487"/>
      <c r="PCO416" s="2487"/>
      <c r="PCP416" s="2487"/>
      <c r="PCQ416" s="2487"/>
      <c r="PCR416" s="2487"/>
      <c r="PCS416" s="2487"/>
      <c r="PCT416" s="2487"/>
      <c r="PCU416" s="2487"/>
      <c r="PCV416" s="2487"/>
      <c r="PCW416" s="2487"/>
      <c r="PCX416" s="2487"/>
      <c r="PCY416" s="2487"/>
      <c r="PCZ416" s="2487"/>
      <c r="PDA416" s="2487"/>
      <c r="PDB416" s="2487"/>
      <c r="PDC416" s="2487"/>
      <c r="PDD416" s="2487"/>
      <c r="PDE416" s="2487"/>
      <c r="PDF416" s="2487"/>
      <c r="PDG416" s="2487"/>
      <c r="PDH416" s="2487"/>
      <c r="PDI416" s="2487"/>
      <c r="PDJ416" s="2487"/>
      <c r="PDK416" s="2487"/>
      <c r="PDL416" s="2487"/>
      <c r="PDM416" s="2487"/>
      <c r="PDN416" s="2487"/>
      <c r="PDO416" s="2487"/>
      <c r="PDP416" s="2487"/>
      <c r="PDQ416" s="2487"/>
      <c r="PDR416" s="2487"/>
      <c r="PDS416" s="2487"/>
      <c r="PDT416" s="2487"/>
      <c r="PDU416" s="2487"/>
      <c r="PDV416" s="2487"/>
      <c r="PDW416" s="2487"/>
      <c r="PDX416" s="2487"/>
      <c r="PDY416" s="2487"/>
      <c r="PDZ416" s="2487"/>
      <c r="PEA416" s="2487"/>
      <c r="PEB416" s="2487"/>
      <c r="PEC416" s="2487"/>
      <c r="PED416" s="2487"/>
      <c r="PEE416" s="2487"/>
      <c r="PEF416" s="2487"/>
      <c r="PEG416" s="2487"/>
      <c r="PEH416" s="2487"/>
      <c r="PEI416" s="2487"/>
      <c r="PEJ416" s="2487"/>
      <c r="PEK416" s="2487"/>
      <c r="PEL416" s="2487"/>
      <c r="PEM416" s="2487"/>
      <c r="PEN416" s="2487"/>
      <c r="PEO416" s="2487"/>
      <c r="PEP416" s="2487"/>
      <c r="PEQ416" s="2487"/>
      <c r="PER416" s="2487"/>
      <c r="PES416" s="2487"/>
      <c r="PET416" s="2487"/>
      <c r="PEU416" s="2487"/>
      <c r="PEV416" s="2487"/>
      <c r="PEW416" s="2487"/>
      <c r="PEX416" s="2487"/>
      <c r="PEY416" s="2487"/>
      <c r="PEZ416" s="2487"/>
      <c r="PFA416" s="2487"/>
      <c r="PFB416" s="2487"/>
      <c r="PFC416" s="2487"/>
      <c r="PFD416" s="2487"/>
      <c r="PFE416" s="2487"/>
      <c r="PFF416" s="2487"/>
      <c r="PFG416" s="2487"/>
      <c r="PFH416" s="2487"/>
      <c r="PFI416" s="2487"/>
      <c r="PFJ416" s="2487"/>
      <c r="PFK416" s="2487"/>
      <c r="PFL416" s="2487"/>
      <c r="PFM416" s="2487"/>
      <c r="PFN416" s="2487"/>
      <c r="PFO416" s="2487"/>
      <c r="PFP416" s="2487"/>
      <c r="PFQ416" s="2487"/>
      <c r="PFR416" s="2487"/>
      <c r="PFS416" s="2487"/>
      <c r="PFT416" s="2487"/>
      <c r="PFU416" s="2487"/>
      <c r="PFV416" s="2487"/>
      <c r="PFW416" s="2487"/>
      <c r="PFX416" s="2487"/>
      <c r="PFY416" s="2487"/>
      <c r="PFZ416" s="2487"/>
      <c r="PGA416" s="2487"/>
      <c r="PGB416" s="2487"/>
      <c r="PGC416" s="2487"/>
      <c r="PGD416" s="2487"/>
      <c r="PGE416" s="2487"/>
      <c r="PGF416" s="2487"/>
      <c r="PGG416" s="2487"/>
      <c r="PGH416" s="2487"/>
      <c r="PGI416" s="2487"/>
      <c r="PGJ416" s="2487"/>
      <c r="PGK416" s="2487"/>
      <c r="PGL416" s="2487"/>
      <c r="PGM416" s="2487"/>
      <c r="PGN416" s="2487"/>
      <c r="PGO416" s="2487"/>
      <c r="PGP416" s="2487"/>
      <c r="PGQ416" s="2487"/>
      <c r="PGR416" s="2487"/>
      <c r="PGS416" s="2487"/>
      <c r="PGT416" s="2487"/>
      <c r="PGU416" s="2487"/>
      <c r="PGV416" s="2487"/>
      <c r="PGW416" s="2487"/>
      <c r="PGX416" s="2487"/>
      <c r="PGY416" s="2487"/>
      <c r="PGZ416" s="2487"/>
      <c r="PHA416" s="2487"/>
      <c r="PHB416" s="2487"/>
      <c r="PHC416" s="2487"/>
      <c r="PHD416" s="2487"/>
      <c r="PHE416" s="2487"/>
      <c r="PHF416" s="2487"/>
      <c r="PHG416" s="2487"/>
      <c r="PHH416" s="2487"/>
      <c r="PHI416" s="2487"/>
      <c r="PHJ416" s="2487"/>
      <c r="PHK416" s="2487"/>
      <c r="PHL416" s="2487"/>
      <c r="PHM416" s="2487"/>
      <c r="PHN416" s="2487"/>
      <c r="PHO416" s="2487"/>
      <c r="PHP416" s="2487"/>
      <c r="PHQ416" s="2487"/>
      <c r="PHR416" s="2487"/>
      <c r="PHS416" s="2487"/>
      <c r="PHT416" s="2487"/>
      <c r="PHU416" s="2487"/>
      <c r="PHV416" s="2487"/>
      <c r="PHW416" s="2487"/>
      <c r="PHX416" s="2487"/>
      <c r="PHY416" s="2487"/>
      <c r="PHZ416" s="2487"/>
      <c r="PIA416" s="2487"/>
      <c r="PIB416" s="2487"/>
      <c r="PIC416" s="2487"/>
      <c r="PID416" s="2487"/>
      <c r="PIE416" s="2487"/>
      <c r="PIF416" s="2487"/>
      <c r="PIG416" s="2487"/>
      <c r="PIH416" s="2487"/>
      <c r="PII416" s="2487"/>
      <c r="PIJ416" s="2487"/>
      <c r="PIK416" s="2487"/>
      <c r="PIL416" s="2487"/>
      <c r="PIM416" s="2487"/>
      <c r="PIN416" s="2487"/>
      <c r="PIO416" s="2487"/>
      <c r="PIP416" s="2487"/>
      <c r="PIQ416" s="2487"/>
      <c r="PIR416" s="2487"/>
      <c r="PIS416" s="2487"/>
      <c r="PIT416" s="2487"/>
      <c r="PIU416" s="2487"/>
      <c r="PIV416" s="2487"/>
      <c r="PIW416" s="2487"/>
      <c r="PIX416" s="2487"/>
      <c r="PIY416" s="2487"/>
      <c r="PIZ416" s="2487"/>
      <c r="PJA416" s="2487"/>
      <c r="PJB416" s="2487"/>
      <c r="PJC416" s="2487"/>
      <c r="PJD416" s="2487"/>
      <c r="PJE416" s="2487"/>
      <c r="PJF416" s="2487"/>
      <c r="PJG416" s="2487"/>
      <c r="PJH416" s="2487"/>
      <c r="PJI416" s="2487"/>
      <c r="PJJ416" s="2487"/>
      <c r="PJK416" s="2487"/>
      <c r="PJL416" s="2487"/>
      <c r="PJM416" s="2487"/>
      <c r="PJN416" s="2487"/>
      <c r="PJO416" s="2487"/>
      <c r="PJP416" s="2487"/>
      <c r="PJQ416" s="2487"/>
      <c r="PJR416" s="2487"/>
      <c r="PJS416" s="2487"/>
      <c r="PJT416" s="2487"/>
      <c r="PJU416" s="2487"/>
      <c r="PJV416" s="2487"/>
      <c r="PJW416" s="2487"/>
      <c r="PJX416" s="2487"/>
      <c r="PJY416" s="2487"/>
      <c r="PJZ416" s="2487"/>
      <c r="PKA416" s="2487"/>
      <c r="PKB416" s="2487"/>
      <c r="PKC416" s="2487"/>
      <c r="PKD416" s="2487"/>
      <c r="PKE416" s="2487"/>
      <c r="PKF416" s="2487"/>
      <c r="PKG416" s="2487"/>
      <c r="PKH416" s="2487"/>
      <c r="PKI416" s="2487"/>
      <c r="PKJ416" s="2487"/>
      <c r="PKK416" s="2487"/>
      <c r="PKL416" s="2487"/>
      <c r="PKM416" s="2487"/>
      <c r="PKN416" s="2487"/>
      <c r="PKO416" s="2487"/>
      <c r="PKP416" s="2487"/>
      <c r="PKQ416" s="2487"/>
      <c r="PKR416" s="2487"/>
      <c r="PKS416" s="2487"/>
      <c r="PKT416" s="2487"/>
      <c r="PKU416" s="2487"/>
      <c r="PKV416" s="2487"/>
      <c r="PKW416" s="2487"/>
      <c r="PKX416" s="2487"/>
      <c r="PKY416" s="2487"/>
      <c r="PKZ416" s="2487"/>
      <c r="PLA416" s="2487"/>
      <c r="PLB416" s="2487"/>
      <c r="PLC416" s="2487"/>
      <c r="PLD416" s="2487"/>
      <c r="PLE416" s="2487"/>
      <c r="PLF416" s="2487"/>
      <c r="PLG416" s="2487"/>
      <c r="PLH416" s="2487"/>
      <c r="PLI416" s="2487"/>
      <c r="PLJ416" s="2487"/>
      <c r="PLK416" s="2487"/>
      <c r="PLL416" s="2487"/>
      <c r="PLM416" s="2487"/>
      <c r="PLN416" s="2487"/>
      <c r="PLO416" s="2487"/>
      <c r="PLP416" s="2487"/>
      <c r="PLQ416" s="2487"/>
      <c r="PLR416" s="2487"/>
      <c r="PLS416" s="2487"/>
      <c r="PLT416" s="2487"/>
      <c r="PLU416" s="2487"/>
      <c r="PLV416" s="2487"/>
      <c r="PLW416" s="2487"/>
      <c r="PLX416" s="2487"/>
      <c r="PLY416" s="2487"/>
      <c r="PLZ416" s="2487"/>
      <c r="PMA416" s="2487"/>
      <c r="PMB416" s="2487"/>
      <c r="PMC416" s="2487"/>
      <c r="PMD416" s="2487"/>
      <c r="PME416" s="2487"/>
      <c r="PMF416" s="2487"/>
      <c r="PMG416" s="2487"/>
      <c r="PMH416" s="2487"/>
      <c r="PMI416" s="2487"/>
      <c r="PMJ416" s="2487"/>
      <c r="PMK416" s="2487"/>
      <c r="PML416" s="2487"/>
      <c r="PMM416" s="2487"/>
      <c r="PMN416" s="2487"/>
      <c r="PMO416" s="2487"/>
      <c r="PMP416" s="2487"/>
      <c r="PMQ416" s="2487"/>
      <c r="PMR416" s="2487"/>
      <c r="PMS416" s="2487"/>
      <c r="PMT416" s="2487"/>
      <c r="PMU416" s="2487"/>
      <c r="PMV416" s="2487"/>
      <c r="PMW416" s="2487"/>
      <c r="PMX416" s="2487"/>
      <c r="PMY416" s="2487"/>
      <c r="PMZ416" s="2487"/>
      <c r="PNA416" s="2487"/>
      <c r="PNB416" s="2487"/>
      <c r="PNC416" s="2487"/>
      <c r="PND416" s="2487"/>
      <c r="PNE416" s="2487"/>
      <c r="PNF416" s="2487"/>
      <c r="PNG416" s="2487"/>
      <c r="PNH416" s="2487"/>
      <c r="PNI416" s="2487"/>
      <c r="PNJ416" s="2487"/>
      <c r="PNK416" s="2487"/>
      <c r="PNL416" s="2487"/>
      <c r="PNM416" s="2487"/>
      <c r="PNN416" s="2487"/>
      <c r="PNO416" s="2487"/>
      <c r="PNP416" s="2487"/>
      <c r="PNQ416" s="2487"/>
      <c r="PNR416" s="2487"/>
      <c r="PNS416" s="2487"/>
      <c r="PNT416" s="2487"/>
      <c r="PNU416" s="2487"/>
      <c r="PNV416" s="2487"/>
      <c r="PNW416" s="2487"/>
      <c r="PNX416" s="2487"/>
      <c r="PNY416" s="2487"/>
      <c r="PNZ416" s="2487"/>
      <c r="POA416" s="2487"/>
      <c r="POB416" s="2487"/>
      <c r="POC416" s="2487"/>
      <c r="POD416" s="2487"/>
      <c r="POE416" s="2487"/>
      <c r="POF416" s="2487"/>
      <c r="POG416" s="2487"/>
      <c r="POH416" s="2487"/>
      <c r="POI416" s="2487"/>
      <c r="POJ416" s="2487"/>
      <c r="POK416" s="2487"/>
      <c r="POL416" s="2487"/>
      <c r="POM416" s="2487"/>
      <c r="PON416" s="2487"/>
      <c r="POO416" s="2487"/>
      <c r="POP416" s="2487"/>
      <c r="POQ416" s="2487"/>
      <c r="POR416" s="2487"/>
      <c r="POS416" s="2487"/>
      <c r="POT416" s="2487"/>
      <c r="POU416" s="2487"/>
      <c r="POV416" s="2487"/>
      <c r="POW416" s="2487"/>
      <c r="POX416" s="2487"/>
      <c r="POY416" s="2487"/>
      <c r="POZ416" s="2487"/>
      <c r="PPA416" s="2487"/>
      <c r="PPB416" s="2487"/>
      <c r="PPC416" s="2487"/>
      <c r="PPD416" s="2487"/>
      <c r="PPE416" s="2487"/>
      <c r="PPF416" s="2487"/>
      <c r="PPG416" s="2487"/>
      <c r="PPH416" s="2487"/>
      <c r="PPI416" s="2487"/>
      <c r="PPJ416" s="2487"/>
      <c r="PPK416" s="2487"/>
      <c r="PPL416" s="2487"/>
      <c r="PPM416" s="2487"/>
      <c r="PPN416" s="2487"/>
      <c r="PPO416" s="2487"/>
      <c r="PPP416" s="2487"/>
      <c r="PPQ416" s="2487"/>
      <c r="PPR416" s="2487"/>
      <c r="PPS416" s="2487"/>
      <c r="PPT416" s="2487"/>
      <c r="PPU416" s="2487"/>
      <c r="PPV416" s="2487"/>
      <c r="PPW416" s="2487"/>
      <c r="PPX416" s="2487"/>
      <c r="PPY416" s="2487"/>
      <c r="PPZ416" s="2487"/>
      <c r="PQA416" s="2487"/>
      <c r="PQB416" s="2487"/>
      <c r="PQC416" s="2487"/>
      <c r="PQD416" s="2487"/>
      <c r="PQE416" s="2487"/>
      <c r="PQF416" s="2487"/>
      <c r="PQG416" s="2487"/>
      <c r="PQH416" s="2487"/>
      <c r="PQI416" s="2487"/>
      <c r="PQJ416" s="2487"/>
      <c r="PQK416" s="2487"/>
      <c r="PQL416" s="2487"/>
      <c r="PQM416" s="2487"/>
      <c r="PQN416" s="2487"/>
      <c r="PQO416" s="2487"/>
      <c r="PQP416" s="2487"/>
      <c r="PQQ416" s="2487"/>
      <c r="PQR416" s="2487"/>
      <c r="PQS416" s="2487"/>
      <c r="PQT416" s="2487"/>
      <c r="PQU416" s="2487"/>
      <c r="PQV416" s="2487"/>
      <c r="PQW416" s="2487"/>
      <c r="PQX416" s="2487"/>
      <c r="PQY416" s="2487"/>
      <c r="PQZ416" s="2487"/>
      <c r="PRA416" s="2487"/>
      <c r="PRB416" s="2487"/>
      <c r="PRC416" s="2487"/>
      <c r="PRD416" s="2487"/>
      <c r="PRE416" s="2487"/>
      <c r="PRF416" s="2487"/>
      <c r="PRG416" s="2487"/>
      <c r="PRH416" s="2487"/>
      <c r="PRI416" s="2487"/>
      <c r="PRJ416" s="2487"/>
      <c r="PRK416" s="2487"/>
      <c r="PRL416" s="2487"/>
      <c r="PRM416" s="2487"/>
      <c r="PRN416" s="2487"/>
      <c r="PRO416" s="2487"/>
      <c r="PRP416" s="2487"/>
      <c r="PRQ416" s="2487"/>
      <c r="PRR416" s="2487"/>
      <c r="PRS416" s="2487"/>
      <c r="PRT416" s="2487"/>
      <c r="PRU416" s="2487"/>
      <c r="PRV416" s="2487"/>
      <c r="PRW416" s="2487"/>
      <c r="PRX416" s="2487"/>
      <c r="PRY416" s="2487"/>
      <c r="PRZ416" s="2487"/>
      <c r="PSA416" s="2487"/>
      <c r="PSB416" s="2487"/>
      <c r="PSC416" s="2487"/>
      <c r="PSD416" s="2487"/>
      <c r="PSE416" s="2487"/>
      <c r="PSF416" s="2487"/>
      <c r="PSG416" s="2487"/>
      <c r="PSH416" s="2487"/>
      <c r="PSI416" s="2487"/>
      <c r="PSJ416" s="2487"/>
      <c r="PSK416" s="2487"/>
      <c r="PSL416" s="2487"/>
      <c r="PSM416" s="2487"/>
      <c r="PSN416" s="2487"/>
      <c r="PSO416" s="2487"/>
      <c r="PSP416" s="2487"/>
      <c r="PSQ416" s="2487"/>
      <c r="PSR416" s="2487"/>
      <c r="PSS416" s="2487"/>
      <c r="PST416" s="2487"/>
      <c r="PSU416" s="2487"/>
      <c r="PSV416" s="2487"/>
      <c r="PSW416" s="2487"/>
      <c r="PSX416" s="2487"/>
      <c r="PSY416" s="2487"/>
      <c r="PSZ416" s="2487"/>
      <c r="PTA416" s="2487"/>
      <c r="PTB416" s="2487"/>
      <c r="PTC416" s="2487"/>
      <c r="PTD416" s="2487"/>
      <c r="PTE416" s="2487"/>
      <c r="PTF416" s="2487"/>
      <c r="PTG416" s="2487"/>
      <c r="PTH416" s="2487"/>
      <c r="PTI416" s="2487"/>
      <c r="PTJ416" s="2487"/>
      <c r="PTK416" s="2487"/>
      <c r="PTL416" s="2487"/>
      <c r="PTM416" s="2487"/>
      <c r="PTN416" s="2487"/>
      <c r="PTO416" s="2487"/>
      <c r="PTP416" s="2487"/>
      <c r="PTQ416" s="2487"/>
      <c r="PTR416" s="2487"/>
      <c r="PTS416" s="2487"/>
      <c r="PTT416" s="2487"/>
      <c r="PTU416" s="2487"/>
      <c r="PTV416" s="2487"/>
      <c r="PTW416" s="2487"/>
      <c r="PTX416" s="2487"/>
      <c r="PTY416" s="2487"/>
      <c r="PTZ416" s="2487"/>
      <c r="PUA416" s="2487"/>
      <c r="PUB416" s="2487"/>
      <c r="PUC416" s="2487"/>
      <c r="PUD416" s="2487"/>
      <c r="PUE416" s="2487"/>
      <c r="PUF416" s="2487"/>
      <c r="PUG416" s="2487"/>
      <c r="PUH416" s="2487"/>
      <c r="PUI416" s="2487"/>
      <c r="PUJ416" s="2487"/>
      <c r="PUK416" s="2487"/>
      <c r="PUL416" s="2487"/>
      <c r="PUM416" s="2487"/>
      <c r="PUN416" s="2487"/>
      <c r="PUO416" s="2487"/>
      <c r="PUP416" s="2487"/>
      <c r="PUQ416" s="2487"/>
      <c r="PUR416" s="2487"/>
      <c r="PUS416" s="2487"/>
      <c r="PUT416" s="2487"/>
      <c r="PUU416" s="2487"/>
      <c r="PUV416" s="2487"/>
      <c r="PUW416" s="2487"/>
      <c r="PUX416" s="2487"/>
      <c r="PUY416" s="2487"/>
      <c r="PUZ416" s="2487"/>
      <c r="PVA416" s="2487"/>
      <c r="PVB416" s="2487"/>
      <c r="PVC416" s="2487"/>
      <c r="PVD416" s="2487"/>
      <c r="PVE416" s="2487"/>
      <c r="PVF416" s="2487"/>
      <c r="PVG416" s="2487"/>
      <c r="PVH416" s="2487"/>
      <c r="PVI416" s="2487"/>
      <c r="PVJ416" s="2487"/>
      <c r="PVK416" s="2487"/>
      <c r="PVL416" s="2487"/>
      <c r="PVM416" s="2487"/>
      <c r="PVN416" s="2487"/>
      <c r="PVO416" s="2487"/>
      <c r="PVP416" s="2487"/>
      <c r="PVQ416" s="2487"/>
      <c r="PVR416" s="2487"/>
      <c r="PVS416" s="2487"/>
      <c r="PVT416" s="2487"/>
      <c r="PVU416" s="2487"/>
      <c r="PVV416" s="2487"/>
      <c r="PVW416" s="2487"/>
      <c r="PVX416" s="2487"/>
      <c r="PVY416" s="2487"/>
      <c r="PVZ416" s="2487"/>
      <c r="PWA416" s="2487"/>
      <c r="PWB416" s="2487"/>
      <c r="PWC416" s="2487"/>
      <c r="PWD416" s="2487"/>
      <c r="PWE416" s="2487"/>
      <c r="PWF416" s="2487"/>
      <c r="PWG416" s="2487"/>
      <c r="PWH416" s="2487"/>
      <c r="PWI416" s="2487"/>
      <c r="PWJ416" s="2487"/>
      <c r="PWK416" s="2487"/>
      <c r="PWL416" s="2487"/>
      <c r="PWM416" s="2487"/>
      <c r="PWN416" s="2487"/>
      <c r="PWO416" s="2487"/>
      <c r="PWP416" s="2487"/>
      <c r="PWQ416" s="2487"/>
      <c r="PWR416" s="2487"/>
      <c r="PWS416" s="2487"/>
      <c r="PWT416" s="2487"/>
      <c r="PWU416" s="2487"/>
      <c r="PWV416" s="2487"/>
      <c r="PWW416" s="2487"/>
      <c r="PWX416" s="2487"/>
      <c r="PWY416" s="2487"/>
      <c r="PWZ416" s="2487"/>
      <c r="PXA416" s="2487"/>
      <c r="PXB416" s="2487"/>
      <c r="PXC416" s="2487"/>
      <c r="PXD416" s="2487"/>
      <c r="PXE416" s="2487"/>
      <c r="PXF416" s="2487"/>
      <c r="PXG416" s="2487"/>
      <c r="PXH416" s="2487"/>
      <c r="PXI416" s="2487"/>
      <c r="PXJ416" s="2487"/>
      <c r="PXK416" s="2487"/>
      <c r="PXL416" s="2487"/>
      <c r="PXM416" s="2487"/>
      <c r="PXN416" s="2487"/>
      <c r="PXO416" s="2487"/>
      <c r="PXP416" s="2487"/>
      <c r="PXQ416" s="2487"/>
      <c r="PXR416" s="2487"/>
      <c r="PXS416" s="2487"/>
      <c r="PXT416" s="2487"/>
      <c r="PXU416" s="2487"/>
      <c r="PXV416" s="2487"/>
      <c r="PXW416" s="2487"/>
      <c r="PXX416" s="2487"/>
      <c r="PXY416" s="2487"/>
      <c r="PXZ416" s="2487"/>
      <c r="PYA416" s="2487"/>
      <c r="PYB416" s="2487"/>
      <c r="PYC416" s="2487"/>
      <c r="PYD416" s="2487"/>
      <c r="PYE416" s="2487"/>
      <c r="PYF416" s="2487"/>
      <c r="PYG416" s="2487"/>
      <c r="PYH416" s="2487"/>
      <c r="PYI416" s="2487"/>
      <c r="PYJ416" s="2487"/>
      <c r="PYK416" s="2487"/>
      <c r="PYL416" s="2487"/>
      <c r="PYM416" s="2487"/>
      <c r="PYN416" s="2487"/>
      <c r="PYO416" s="2487"/>
      <c r="PYP416" s="2487"/>
      <c r="PYQ416" s="2487"/>
      <c r="PYR416" s="2487"/>
      <c r="PYS416" s="2487"/>
      <c r="PYT416" s="2487"/>
      <c r="PYU416" s="2487"/>
      <c r="PYV416" s="2487"/>
      <c r="PYW416" s="2487"/>
      <c r="PYX416" s="2487"/>
      <c r="PYY416" s="2487"/>
      <c r="PYZ416" s="2487"/>
      <c r="PZA416" s="2487"/>
      <c r="PZB416" s="2487"/>
      <c r="PZC416" s="2487"/>
      <c r="PZD416" s="2487"/>
      <c r="PZE416" s="2487"/>
      <c r="PZF416" s="2487"/>
      <c r="PZG416" s="2487"/>
      <c r="PZH416" s="2487"/>
      <c r="PZI416" s="2487"/>
      <c r="PZJ416" s="2487"/>
      <c r="PZK416" s="2487"/>
      <c r="PZL416" s="2487"/>
      <c r="PZM416" s="2487"/>
      <c r="PZN416" s="2487"/>
      <c r="PZO416" s="2487"/>
      <c r="PZP416" s="2487"/>
      <c r="PZQ416" s="2487"/>
      <c r="PZR416" s="2487"/>
      <c r="PZS416" s="2487"/>
      <c r="PZT416" s="2487"/>
      <c r="PZU416" s="2487"/>
      <c r="PZV416" s="2487"/>
      <c r="PZW416" s="2487"/>
      <c r="PZX416" s="2487"/>
      <c r="PZY416" s="2487"/>
      <c r="PZZ416" s="2487"/>
      <c r="QAA416" s="2487"/>
      <c r="QAB416" s="2487"/>
      <c r="QAC416" s="2487"/>
      <c r="QAD416" s="2487"/>
      <c r="QAE416" s="2487"/>
      <c r="QAF416" s="2487"/>
      <c r="QAG416" s="2487"/>
      <c r="QAH416" s="2487"/>
      <c r="QAI416" s="2487"/>
      <c r="QAJ416" s="2487"/>
      <c r="QAK416" s="2487"/>
      <c r="QAL416" s="2487"/>
      <c r="QAM416" s="2487"/>
      <c r="QAN416" s="2487"/>
      <c r="QAO416" s="2487"/>
      <c r="QAP416" s="2487"/>
      <c r="QAQ416" s="2487"/>
      <c r="QAR416" s="2487"/>
      <c r="QAS416" s="2487"/>
      <c r="QAT416" s="2487"/>
      <c r="QAU416" s="2487"/>
      <c r="QAV416" s="2487"/>
      <c r="QAW416" s="2487"/>
      <c r="QAX416" s="2487"/>
      <c r="QAY416" s="2487"/>
      <c r="QAZ416" s="2487"/>
      <c r="QBA416" s="2487"/>
      <c r="QBB416" s="2487"/>
      <c r="QBC416" s="2487"/>
      <c r="QBD416" s="2487"/>
      <c r="QBE416" s="2487"/>
      <c r="QBF416" s="2487"/>
      <c r="QBG416" s="2487"/>
      <c r="QBH416" s="2487"/>
      <c r="QBI416" s="2487"/>
      <c r="QBJ416" s="2487"/>
      <c r="QBK416" s="2487"/>
      <c r="QBL416" s="2487"/>
      <c r="QBM416" s="2487"/>
      <c r="QBN416" s="2487"/>
      <c r="QBO416" s="2487"/>
      <c r="QBP416" s="2487"/>
      <c r="QBQ416" s="2487"/>
      <c r="QBR416" s="2487"/>
      <c r="QBS416" s="2487"/>
      <c r="QBT416" s="2487"/>
      <c r="QBU416" s="2487"/>
      <c r="QBV416" s="2487"/>
      <c r="QBW416" s="2487"/>
      <c r="QBX416" s="2487"/>
      <c r="QBY416" s="2487"/>
      <c r="QBZ416" s="2487"/>
      <c r="QCA416" s="2487"/>
      <c r="QCB416" s="2487"/>
      <c r="QCC416" s="2487"/>
      <c r="QCD416" s="2487"/>
      <c r="QCE416" s="2487"/>
      <c r="QCF416" s="2487"/>
      <c r="QCG416" s="2487"/>
      <c r="QCH416" s="2487"/>
      <c r="QCI416" s="2487"/>
      <c r="QCJ416" s="2487"/>
      <c r="QCK416" s="2487"/>
      <c r="QCL416" s="2487"/>
      <c r="QCM416" s="2487"/>
      <c r="QCN416" s="2487"/>
      <c r="QCO416" s="2487"/>
      <c r="QCP416" s="2487"/>
      <c r="QCQ416" s="2487"/>
      <c r="QCR416" s="2487"/>
      <c r="QCS416" s="2487"/>
      <c r="QCT416" s="2487"/>
      <c r="QCU416" s="2487"/>
      <c r="QCV416" s="2487"/>
      <c r="QCW416" s="2487"/>
      <c r="QCX416" s="2487"/>
      <c r="QCY416" s="2487"/>
      <c r="QCZ416" s="2487"/>
      <c r="QDA416" s="2487"/>
      <c r="QDB416" s="2487"/>
      <c r="QDC416" s="2487"/>
      <c r="QDD416" s="2487"/>
      <c r="QDE416" s="2487"/>
      <c r="QDF416" s="2487"/>
      <c r="QDG416" s="2487"/>
      <c r="QDH416" s="2487"/>
      <c r="QDI416" s="2487"/>
      <c r="QDJ416" s="2487"/>
      <c r="QDK416" s="2487"/>
      <c r="QDL416" s="2487"/>
      <c r="QDM416" s="2487"/>
      <c r="QDN416" s="2487"/>
      <c r="QDO416" s="2487"/>
      <c r="QDP416" s="2487"/>
      <c r="QDQ416" s="2487"/>
      <c r="QDR416" s="2487"/>
      <c r="QDS416" s="2487"/>
      <c r="QDT416" s="2487"/>
      <c r="QDU416" s="2487"/>
      <c r="QDV416" s="2487"/>
      <c r="QDW416" s="2487"/>
      <c r="QDX416" s="2487"/>
      <c r="QDY416" s="2487"/>
      <c r="QDZ416" s="2487"/>
      <c r="QEA416" s="2487"/>
      <c r="QEB416" s="2487"/>
      <c r="QEC416" s="2487"/>
      <c r="QED416" s="2487"/>
      <c r="QEE416" s="2487"/>
      <c r="QEF416" s="2487"/>
      <c r="QEG416" s="2487"/>
      <c r="QEH416" s="2487"/>
      <c r="QEI416" s="2487"/>
      <c r="QEJ416" s="2487"/>
      <c r="QEK416" s="2487"/>
      <c r="QEL416" s="2487"/>
      <c r="QEM416" s="2487"/>
      <c r="QEN416" s="2487"/>
      <c r="QEO416" s="2487"/>
      <c r="QEP416" s="2487"/>
      <c r="QEQ416" s="2487"/>
      <c r="QER416" s="2487"/>
      <c r="QES416" s="2487"/>
      <c r="QET416" s="2487"/>
      <c r="QEU416" s="2487"/>
      <c r="QEV416" s="2487"/>
      <c r="QEW416" s="2487"/>
      <c r="QEX416" s="2487"/>
      <c r="QEY416" s="2487"/>
      <c r="QEZ416" s="2487"/>
      <c r="QFA416" s="2487"/>
      <c r="QFB416" s="2487"/>
      <c r="QFC416" s="2487"/>
      <c r="QFD416" s="2487"/>
      <c r="QFE416" s="2487"/>
      <c r="QFF416" s="2487"/>
      <c r="QFG416" s="2487"/>
      <c r="QFH416" s="2487"/>
      <c r="QFI416" s="2487"/>
      <c r="QFJ416" s="2487"/>
      <c r="QFK416" s="2487"/>
      <c r="QFL416" s="2487"/>
      <c r="QFM416" s="2487"/>
      <c r="QFN416" s="2487"/>
      <c r="QFO416" s="2487"/>
      <c r="QFP416" s="2487"/>
      <c r="QFQ416" s="2487"/>
      <c r="QFR416" s="2487"/>
      <c r="QFS416" s="2487"/>
      <c r="QFT416" s="2487"/>
      <c r="QFU416" s="2487"/>
      <c r="QFV416" s="2487"/>
      <c r="QFW416" s="2487"/>
      <c r="QFX416" s="2487"/>
      <c r="QFY416" s="2487"/>
      <c r="QFZ416" s="2487"/>
      <c r="QGA416" s="2487"/>
      <c r="QGB416" s="2487"/>
      <c r="QGC416" s="2487"/>
      <c r="QGD416" s="2487"/>
      <c r="QGE416" s="2487"/>
      <c r="QGF416" s="2487"/>
      <c r="QGG416" s="2487"/>
      <c r="QGH416" s="2487"/>
      <c r="QGI416" s="2487"/>
      <c r="QGJ416" s="2487"/>
      <c r="QGK416" s="2487"/>
      <c r="QGL416" s="2487"/>
      <c r="QGM416" s="2487"/>
      <c r="QGN416" s="2487"/>
      <c r="QGO416" s="2487"/>
      <c r="QGP416" s="2487"/>
      <c r="QGQ416" s="2487"/>
      <c r="QGR416" s="2487"/>
      <c r="QGS416" s="2487"/>
      <c r="QGT416" s="2487"/>
      <c r="QGU416" s="2487"/>
      <c r="QGV416" s="2487"/>
      <c r="QGW416" s="2487"/>
      <c r="QGX416" s="2487"/>
      <c r="QGY416" s="2487"/>
      <c r="QGZ416" s="2487"/>
      <c r="QHA416" s="2487"/>
      <c r="QHB416" s="2487"/>
      <c r="QHC416" s="2487"/>
      <c r="QHD416" s="2487"/>
      <c r="QHE416" s="2487"/>
      <c r="QHF416" s="2487"/>
      <c r="QHG416" s="2487"/>
      <c r="QHH416" s="2487"/>
      <c r="QHI416" s="2487"/>
      <c r="QHJ416" s="2487"/>
      <c r="QHK416" s="2487"/>
      <c r="QHL416" s="2487"/>
      <c r="QHM416" s="2487"/>
      <c r="QHN416" s="2487"/>
      <c r="QHO416" s="2487"/>
      <c r="QHP416" s="2487"/>
      <c r="QHQ416" s="2487"/>
      <c r="QHR416" s="2487"/>
      <c r="QHS416" s="2487"/>
      <c r="QHT416" s="2487"/>
      <c r="QHU416" s="2487"/>
      <c r="QHV416" s="2487"/>
      <c r="QHW416" s="2487"/>
      <c r="QHX416" s="2487"/>
      <c r="QHY416" s="2487"/>
      <c r="QHZ416" s="2487"/>
      <c r="QIA416" s="2487"/>
      <c r="QIB416" s="2487"/>
      <c r="QIC416" s="2487"/>
      <c r="QID416" s="2487"/>
      <c r="QIE416" s="2487"/>
      <c r="QIF416" s="2487"/>
      <c r="QIG416" s="2487"/>
      <c r="QIH416" s="2487"/>
      <c r="QII416" s="2487"/>
      <c r="QIJ416" s="2487"/>
      <c r="QIK416" s="2487"/>
      <c r="QIL416" s="2487"/>
      <c r="QIM416" s="2487"/>
      <c r="QIN416" s="2487"/>
      <c r="QIO416" s="2487"/>
      <c r="QIP416" s="2487"/>
      <c r="QIQ416" s="2487"/>
      <c r="QIR416" s="2487"/>
      <c r="QIS416" s="2487"/>
      <c r="QIT416" s="2487"/>
      <c r="QIU416" s="2487"/>
      <c r="QIV416" s="2487"/>
      <c r="QIW416" s="2487"/>
      <c r="QIX416" s="2487"/>
      <c r="QIY416" s="2487"/>
      <c r="QIZ416" s="2487"/>
      <c r="QJA416" s="2487"/>
      <c r="QJB416" s="2487"/>
      <c r="QJC416" s="2487"/>
      <c r="QJD416" s="2487"/>
      <c r="QJE416" s="2487"/>
      <c r="QJF416" s="2487"/>
      <c r="QJG416" s="2487"/>
      <c r="QJH416" s="2487"/>
      <c r="QJI416" s="2487"/>
      <c r="QJJ416" s="2487"/>
      <c r="QJK416" s="2487"/>
      <c r="QJL416" s="2487"/>
      <c r="QJM416" s="2487"/>
      <c r="QJN416" s="2487"/>
      <c r="QJO416" s="2487"/>
      <c r="QJP416" s="2487"/>
      <c r="QJQ416" s="2487"/>
      <c r="QJR416" s="2487"/>
      <c r="QJS416" s="2487"/>
      <c r="QJT416" s="2487"/>
      <c r="QJU416" s="2487"/>
      <c r="QJV416" s="2487"/>
      <c r="QJW416" s="2487"/>
      <c r="QJX416" s="2487"/>
      <c r="QJY416" s="2487"/>
      <c r="QJZ416" s="2487"/>
      <c r="QKA416" s="2487"/>
      <c r="QKB416" s="2487"/>
      <c r="QKC416" s="2487"/>
      <c r="QKD416" s="2487"/>
      <c r="QKE416" s="2487"/>
      <c r="QKF416" s="2487"/>
      <c r="QKG416" s="2487"/>
      <c r="QKH416" s="2487"/>
      <c r="QKI416" s="2487"/>
      <c r="QKJ416" s="2487"/>
      <c r="QKK416" s="2487"/>
      <c r="QKL416" s="2487"/>
      <c r="QKM416" s="2487"/>
      <c r="QKN416" s="2487"/>
      <c r="QKO416" s="2487"/>
      <c r="QKP416" s="2487"/>
      <c r="QKQ416" s="2487"/>
      <c r="QKR416" s="2487"/>
      <c r="QKS416" s="2487"/>
      <c r="QKT416" s="2487"/>
      <c r="QKU416" s="2487"/>
      <c r="QKV416" s="2487"/>
      <c r="QKW416" s="2487"/>
      <c r="QKX416" s="2487"/>
      <c r="QKY416" s="2487"/>
      <c r="QKZ416" s="2487"/>
      <c r="QLA416" s="2487"/>
      <c r="QLB416" s="2487"/>
      <c r="QLC416" s="2487"/>
      <c r="QLD416" s="2487"/>
      <c r="QLE416" s="2487"/>
      <c r="QLF416" s="2487"/>
      <c r="QLG416" s="2487"/>
      <c r="QLH416" s="2487"/>
      <c r="QLI416" s="2487"/>
      <c r="QLJ416" s="2487"/>
      <c r="QLK416" s="2487"/>
      <c r="QLL416" s="2487"/>
      <c r="QLM416" s="2487"/>
      <c r="QLN416" s="2487"/>
      <c r="QLO416" s="2487"/>
      <c r="QLP416" s="2487"/>
      <c r="QLQ416" s="2487"/>
      <c r="QLR416" s="2487"/>
      <c r="QLS416" s="2487"/>
      <c r="QLT416" s="2487"/>
      <c r="QLU416" s="2487"/>
      <c r="QLV416" s="2487"/>
      <c r="QLW416" s="2487"/>
      <c r="QLX416" s="2487"/>
      <c r="QLY416" s="2487"/>
      <c r="QLZ416" s="2487"/>
      <c r="QMA416" s="2487"/>
      <c r="QMB416" s="2487"/>
      <c r="QMC416" s="2487"/>
      <c r="QMD416" s="2487"/>
      <c r="QME416" s="2487"/>
      <c r="QMF416" s="2487"/>
      <c r="QMG416" s="2487"/>
      <c r="QMH416" s="2487"/>
      <c r="QMI416" s="2487"/>
      <c r="QMJ416" s="2487"/>
      <c r="QMK416" s="2487"/>
      <c r="QML416" s="2487"/>
      <c r="QMM416" s="2487"/>
      <c r="QMN416" s="2487"/>
      <c r="QMO416" s="2487"/>
      <c r="QMP416" s="2487"/>
      <c r="QMQ416" s="2487"/>
      <c r="QMR416" s="2487"/>
      <c r="QMS416" s="2487"/>
      <c r="QMT416" s="2487"/>
      <c r="QMU416" s="2487"/>
      <c r="QMV416" s="2487"/>
      <c r="QMW416" s="2487"/>
      <c r="QMX416" s="2487"/>
      <c r="QMY416" s="2487"/>
      <c r="QMZ416" s="2487"/>
      <c r="QNA416" s="2487"/>
      <c r="QNB416" s="2487"/>
      <c r="QNC416" s="2487"/>
      <c r="QND416" s="2487"/>
      <c r="QNE416" s="2487"/>
      <c r="QNF416" s="2487"/>
      <c r="QNG416" s="2487"/>
      <c r="QNH416" s="2487"/>
      <c r="QNI416" s="2487"/>
      <c r="QNJ416" s="2487"/>
      <c r="QNK416" s="2487"/>
      <c r="QNL416" s="2487"/>
      <c r="QNM416" s="2487"/>
      <c r="QNN416" s="2487"/>
      <c r="QNO416" s="2487"/>
      <c r="QNP416" s="2487"/>
      <c r="QNQ416" s="2487"/>
      <c r="QNR416" s="2487"/>
      <c r="QNS416" s="2487"/>
      <c r="QNT416" s="2487"/>
      <c r="QNU416" s="2487"/>
      <c r="QNV416" s="2487"/>
      <c r="QNW416" s="2487"/>
      <c r="QNX416" s="2487"/>
      <c r="QNY416" s="2487"/>
      <c r="QNZ416" s="2487"/>
      <c r="QOA416" s="2487"/>
      <c r="QOB416" s="2487"/>
      <c r="QOC416" s="2487"/>
      <c r="QOD416" s="2487"/>
      <c r="QOE416" s="2487"/>
      <c r="QOF416" s="2487"/>
      <c r="QOG416" s="2487"/>
      <c r="QOH416" s="2487"/>
      <c r="QOI416" s="2487"/>
      <c r="QOJ416" s="2487"/>
      <c r="QOK416" s="2487"/>
      <c r="QOL416" s="2487"/>
      <c r="QOM416" s="2487"/>
      <c r="QON416" s="2487"/>
      <c r="QOO416" s="2487"/>
      <c r="QOP416" s="2487"/>
      <c r="QOQ416" s="2487"/>
      <c r="QOR416" s="2487"/>
      <c r="QOS416" s="2487"/>
      <c r="QOT416" s="2487"/>
      <c r="QOU416" s="2487"/>
      <c r="QOV416" s="2487"/>
      <c r="QOW416" s="2487"/>
      <c r="QOX416" s="2487"/>
      <c r="QOY416" s="2487"/>
      <c r="QOZ416" s="2487"/>
      <c r="QPA416" s="2487"/>
      <c r="QPB416" s="2487"/>
      <c r="QPC416" s="2487"/>
      <c r="QPD416" s="2487"/>
      <c r="QPE416" s="2487"/>
      <c r="QPF416" s="2487"/>
      <c r="QPG416" s="2487"/>
      <c r="QPH416" s="2487"/>
      <c r="QPI416" s="2487"/>
      <c r="QPJ416" s="2487"/>
      <c r="QPK416" s="2487"/>
      <c r="QPL416" s="2487"/>
      <c r="QPM416" s="2487"/>
      <c r="QPN416" s="2487"/>
      <c r="QPO416" s="2487"/>
      <c r="QPP416" s="2487"/>
      <c r="QPQ416" s="2487"/>
      <c r="QPR416" s="2487"/>
      <c r="QPS416" s="2487"/>
      <c r="QPT416" s="2487"/>
      <c r="QPU416" s="2487"/>
      <c r="QPV416" s="2487"/>
      <c r="QPW416" s="2487"/>
      <c r="QPX416" s="2487"/>
      <c r="QPY416" s="2487"/>
      <c r="QPZ416" s="2487"/>
      <c r="QQA416" s="2487"/>
      <c r="QQB416" s="2487"/>
      <c r="QQC416" s="2487"/>
      <c r="QQD416" s="2487"/>
      <c r="QQE416" s="2487"/>
      <c r="QQF416" s="2487"/>
      <c r="QQG416" s="2487"/>
      <c r="QQH416" s="2487"/>
      <c r="QQI416" s="2487"/>
      <c r="QQJ416" s="2487"/>
      <c r="QQK416" s="2487"/>
      <c r="QQL416" s="2487"/>
      <c r="QQM416" s="2487"/>
      <c r="QQN416" s="2487"/>
      <c r="QQO416" s="2487"/>
      <c r="QQP416" s="2487"/>
      <c r="QQQ416" s="2487"/>
      <c r="QQR416" s="2487"/>
      <c r="QQS416" s="2487"/>
      <c r="QQT416" s="2487"/>
      <c r="QQU416" s="2487"/>
      <c r="QQV416" s="2487"/>
      <c r="QQW416" s="2487"/>
      <c r="QQX416" s="2487"/>
      <c r="QQY416" s="2487"/>
      <c r="QQZ416" s="2487"/>
      <c r="QRA416" s="2487"/>
      <c r="QRB416" s="2487"/>
      <c r="QRC416" s="2487"/>
      <c r="QRD416" s="2487"/>
      <c r="QRE416" s="2487"/>
      <c r="QRF416" s="2487"/>
      <c r="QRG416" s="2487"/>
      <c r="QRH416" s="2487"/>
      <c r="QRI416" s="2487"/>
      <c r="QRJ416" s="2487"/>
      <c r="QRK416" s="2487"/>
      <c r="QRL416" s="2487"/>
      <c r="QRM416" s="2487"/>
      <c r="QRN416" s="2487"/>
      <c r="QRO416" s="2487"/>
      <c r="QRP416" s="2487"/>
      <c r="QRQ416" s="2487"/>
      <c r="QRR416" s="2487"/>
      <c r="QRS416" s="2487"/>
      <c r="QRT416" s="2487"/>
      <c r="QRU416" s="2487"/>
      <c r="QRV416" s="2487"/>
      <c r="QRW416" s="2487"/>
      <c r="QRX416" s="2487"/>
      <c r="QRY416" s="2487"/>
      <c r="QRZ416" s="2487"/>
      <c r="QSA416" s="2487"/>
      <c r="QSB416" s="2487"/>
      <c r="QSC416" s="2487"/>
      <c r="QSD416" s="2487"/>
      <c r="QSE416" s="2487"/>
      <c r="QSF416" s="2487"/>
      <c r="QSG416" s="2487"/>
      <c r="QSH416" s="2487"/>
      <c r="QSI416" s="2487"/>
      <c r="QSJ416" s="2487"/>
      <c r="QSK416" s="2487"/>
      <c r="QSL416" s="2487"/>
      <c r="QSM416" s="2487"/>
      <c r="QSN416" s="2487"/>
      <c r="QSO416" s="2487"/>
      <c r="QSP416" s="2487"/>
      <c r="QSQ416" s="2487"/>
      <c r="QSR416" s="2487"/>
      <c r="QSS416" s="2487"/>
      <c r="QST416" s="2487"/>
      <c r="QSU416" s="2487"/>
      <c r="QSV416" s="2487"/>
      <c r="QSW416" s="2487"/>
      <c r="QSX416" s="2487"/>
      <c r="QSY416" s="2487"/>
      <c r="QSZ416" s="2487"/>
      <c r="QTA416" s="2487"/>
      <c r="QTB416" s="2487"/>
      <c r="QTC416" s="2487"/>
      <c r="QTD416" s="2487"/>
      <c r="QTE416" s="2487"/>
      <c r="QTF416" s="2487"/>
      <c r="QTG416" s="2487"/>
      <c r="QTH416" s="2487"/>
      <c r="QTI416" s="2487"/>
      <c r="QTJ416" s="2487"/>
      <c r="QTK416" s="2487"/>
      <c r="QTL416" s="2487"/>
      <c r="QTM416" s="2487"/>
      <c r="QTN416" s="2487"/>
      <c r="QTO416" s="2487"/>
      <c r="QTP416" s="2487"/>
      <c r="QTQ416" s="2487"/>
      <c r="QTR416" s="2487"/>
      <c r="QTS416" s="2487"/>
      <c r="QTT416" s="2487"/>
      <c r="QTU416" s="2487"/>
      <c r="QTV416" s="2487"/>
      <c r="QTW416" s="2487"/>
      <c r="QTX416" s="2487"/>
      <c r="QTY416" s="2487"/>
      <c r="QTZ416" s="2487"/>
      <c r="QUA416" s="2487"/>
      <c r="QUB416" s="2487"/>
      <c r="QUC416" s="2487"/>
      <c r="QUD416" s="2487"/>
      <c r="QUE416" s="2487"/>
      <c r="QUF416" s="2487"/>
      <c r="QUG416" s="2487"/>
      <c r="QUH416" s="2487"/>
      <c r="QUI416" s="2487"/>
      <c r="QUJ416" s="2487"/>
      <c r="QUK416" s="2487"/>
      <c r="QUL416" s="2487"/>
      <c r="QUM416" s="2487"/>
      <c r="QUN416" s="2487"/>
      <c r="QUO416" s="2487"/>
      <c r="QUP416" s="2487"/>
      <c r="QUQ416" s="2487"/>
      <c r="QUR416" s="2487"/>
      <c r="QUS416" s="2487"/>
      <c r="QUT416" s="2487"/>
      <c r="QUU416" s="2487"/>
      <c r="QUV416" s="2487"/>
      <c r="QUW416" s="2487"/>
      <c r="QUX416" s="2487"/>
      <c r="QUY416" s="2487"/>
      <c r="QUZ416" s="2487"/>
      <c r="QVA416" s="2487"/>
      <c r="QVB416" s="2487"/>
      <c r="QVC416" s="2487"/>
      <c r="QVD416" s="2487"/>
      <c r="QVE416" s="2487"/>
      <c r="QVF416" s="2487"/>
      <c r="QVG416" s="2487"/>
      <c r="QVH416" s="2487"/>
      <c r="QVI416" s="2487"/>
      <c r="QVJ416" s="2487"/>
      <c r="QVK416" s="2487"/>
      <c r="QVL416" s="2487"/>
      <c r="QVM416" s="2487"/>
      <c r="QVN416" s="2487"/>
      <c r="QVO416" s="2487"/>
      <c r="QVP416" s="2487"/>
      <c r="QVQ416" s="2487"/>
      <c r="QVR416" s="2487"/>
      <c r="QVS416" s="2487"/>
      <c r="QVT416" s="2487"/>
      <c r="QVU416" s="2487"/>
      <c r="QVV416" s="2487"/>
      <c r="QVW416" s="2487"/>
      <c r="QVX416" s="2487"/>
      <c r="QVY416" s="2487"/>
      <c r="QVZ416" s="2487"/>
      <c r="QWA416" s="2487"/>
      <c r="QWB416" s="2487"/>
      <c r="QWC416" s="2487"/>
      <c r="QWD416" s="2487"/>
      <c r="QWE416" s="2487"/>
      <c r="QWF416" s="2487"/>
      <c r="QWG416" s="2487"/>
      <c r="QWH416" s="2487"/>
      <c r="QWI416" s="2487"/>
      <c r="QWJ416" s="2487"/>
      <c r="QWK416" s="2487"/>
      <c r="QWL416" s="2487"/>
      <c r="QWM416" s="2487"/>
      <c r="QWN416" s="2487"/>
      <c r="QWO416" s="2487"/>
      <c r="QWP416" s="2487"/>
      <c r="QWQ416" s="2487"/>
      <c r="QWR416" s="2487"/>
      <c r="QWS416" s="2487"/>
      <c r="QWT416" s="2487"/>
      <c r="QWU416" s="2487"/>
      <c r="QWV416" s="2487"/>
      <c r="QWW416" s="2487"/>
      <c r="QWX416" s="2487"/>
      <c r="QWY416" s="2487"/>
      <c r="QWZ416" s="2487"/>
      <c r="QXA416" s="2487"/>
      <c r="QXB416" s="2487"/>
      <c r="QXC416" s="2487"/>
      <c r="QXD416" s="2487"/>
      <c r="QXE416" s="2487"/>
      <c r="QXF416" s="2487"/>
      <c r="QXG416" s="2487"/>
      <c r="QXH416" s="2487"/>
      <c r="QXI416" s="2487"/>
      <c r="QXJ416" s="2487"/>
      <c r="QXK416" s="2487"/>
      <c r="QXL416" s="2487"/>
      <c r="QXM416" s="2487"/>
      <c r="QXN416" s="2487"/>
      <c r="QXO416" s="2487"/>
      <c r="QXP416" s="2487"/>
      <c r="QXQ416" s="2487"/>
      <c r="QXR416" s="2487"/>
      <c r="QXS416" s="2487"/>
      <c r="QXT416" s="2487"/>
      <c r="QXU416" s="2487"/>
      <c r="QXV416" s="2487"/>
      <c r="QXW416" s="2487"/>
      <c r="QXX416" s="2487"/>
      <c r="QXY416" s="2487"/>
      <c r="QXZ416" s="2487"/>
      <c r="QYA416" s="2487"/>
      <c r="QYB416" s="2487"/>
      <c r="QYC416" s="2487"/>
      <c r="QYD416" s="2487"/>
      <c r="QYE416" s="2487"/>
      <c r="QYF416" s="2487"/>
      <c r="QYG416" s="2487"/>
      <c r="QYH416" s="2487"/>
      <c r="QYI416" s="2487"/>
      <c r="QYJ416" s="2487"/>
      <c r="QYK416" s="2487"/>
      <c r="QYL416" s="2487"/>
      <c r="QYM416" s="2487"/>
      <c r="QYN416" s="2487"/>
      <c r="QYO416" s="2487"/>
      <c r="QYP416" s="2487"/>
      <c r="QYQ416" s="2487"/>
      <c r="QYR416" s="2487"/>
      <c r="QYS416" s="2487"/>
      <c r="QYT416" s="2487"/>
      <c r="QYU416" s="2487"/>
      <c r="QYV416" s="2487"/>
      <c r="QYW416" s="2487"/>
      <c r="QYX416" s="2487"/>
      <c r="QYY416" s="2487"/>
      <c r="QYZ416" s="2487"/>
      <c r="QZA416" s="2487"/>
      <c r="QZB416" s="2487"/>
      <c r="QZC416" s="2487"/>
      <c r="QZD416" s="2487"/>
      <c r="QZE416" s="2487"/>
      <c r="QZF416" s="2487"/>
      <c r="QZG416" s="2487"/>
      <c r="QZH416" s="2487"/>
      <c r="QZI416" s="2487"/>
      <c r="QZJ416" s="2487"/>
      <c r="QZK416" s="2487"/>
      <c r="QZL416" s="2487"/>
      <c r="QZM416" s="2487"/>
      <c r="QZN416" s="2487"/>
      <c r="QZO416" s="2487"/>
      <c r="QZP416" s="2487"/>
      <c r="QZQ416" s="2487"/>
      <c r="QZR416" s="2487"/>
      <c r="QZS416" s="2487"/>
      <c r="QZT416" s="2487"/>
      <c r="QZU416" s="2487"/>
      <c r="QZV416" s="2487"/>
      <c r="QZW416" s="2487"/>
      <c r="QZX416" s="2487"/>
      <c r="QZY416" s="2487"/>
      <c r="QZZ416" s="2487"/>
      <c r="RAA416" s="2487"/>
      <c r="RAB416" s="2487"/>
      <c r="RAC416" s="2487"/>
      <c r="RAD416" s="2487"/>
      <c r="RAE416" s="2487"/>
      <c r="RAF416" s="2487"/>
      <c r="RAG416" s="2487"/>
      <c r="RAH416" s="2487"/>
      <c r="RAI416" s="2487"/>
      <c r="RAJ416" s="2487"/>
      <c r="RAK416" s="2487"/>
      <c r="RAL416" s="2487"/>
      <c r="RAM416" s="2487"/>
      <c r="RAN416" s="2487"/>
      <c r="RAO416" s="2487"/>
      <c r="RAP416" s="2487"/>
      <c r="RAQ416" s="2487"/>
      <c r="RAR416" s="2487"/>
      <c r="RAS416" s="2487"/>
      <c r="RAT416" s="2487"/>
      <c r="RAU416" s="2487"/>
      <c r="RAV416" s="2487"/>
      <c r="RAW416" s="2487"/>
      <c r="RAX416" s="2487"/>
      <c r="RAY416" s="2487"/>
      <c r="RAZ416" s="2487"/>
      <c r="RBA416" s="2487"/>
      <c r="RBB416" s="2487"/>
      <c r="RBC416" s="2487"/>
      <c r="RBD416" s="2487"/>
      <c r="RBE416" s="2487"/>
      <c r="RBF416" s="2487"/>
      <c r="RBG416" s="2487"/>
      <c r="RBH416" s="2487"/>
      <c r="RBI416" s="2487"/>
      <c r="RBJ416" s="2487"/>
      <c r="RBK416" s="2487"/>
      <c r="RBL416" s="2487"/>
      <c r="RBM416" s="2487"/>
      <c r="RBN416" s="2487"/>
      <c r="RBO416" s="2487"/>
      <c r="RBP416" s="2487"/>
      <c r="RBQ416" s="2487"/>
      <c r="RBR416" s="2487"/>
      <c r="RBS416" s="2487"/>
      <c r="RBT416" s="2487"/>
      <c r="RBU416" s="2487"/>
      <c r="RBV416" s="2487"/>
      <c r="RBW416" s="2487"/>
      <c r="RBX416" s="2487"/>
      <c r="RBY416" s="2487"/>
      <c r="RBZ416" s="2487"/>
      <c r="RCA416" s="2487"/>
      <c r="RCB416" s="2487"/>
      <c r="RCC416" s="2487"/>
      <c r="RCD416" s="2487"/>
      <c r="RCE416" s="2487"/>
      <c r="RCF416" s="2487"/>
      <c r="RCG416" s="2487"/>
      <c r="RCH416" s="2487"/>
      <c r="RCI416" s="2487"/>
      <c r="RCJ416" s="2487"/>
      <c r="RCK416" s="2487"/>
      <c r="RCL416" s="2487"/>
      <c r="RCM416" s="2487"/>
      <c r="RCN416" s="2487"/>
      <c r="RCO416" s="2487"/>
      <c r="RCP416" s="2487"/>
      <c r="RCQ416" s="2487"/>
      <c r="RCR416" s="2487"/>
      <c r="RCS416" s="2487"/>
      <c r="RCT416" s="2487"/>
      <c r="RCU416" s="2487"/>
      <c r="RCV416" s="2487"/>
      <c r="RCW416" s="2487"/>
      <c r="RCX416" s="2487"/>
      <c r="RCY416" s="2487"/>
      <c r="RCZ416" s="2487"/>
      <c r="RDA416" s="2487"/>
      <c r="RDB416" s="2487"/>
      <c r="RDC416" s="2487"/>
      <c r="RDD416" s="2487"/>
      <c r="RDE416" s="2487"/>
      <c r="RDF416" s="2487"/>
      <c r="RDG416" s="2487"/>
      <c r="RDH416" s="2487"/>
      <c r="RDI416" s="2487"/>
      <c r="RDJ416" s="2487"/>
      <c r="RDK416" s="2487"/>
      <c r="RDL416" s="2487"/>
      <c r="RDM416" s="2487"/>
      <c r="RDN416" s="2487"/>
      <c r="RDO416" s="2487"/>
      <c r="RDP416" s="2487"/>
      <c r="RDQ416" s="2487"/>
      <c r="RDR416" s="2487"/>
      <c r="RDS416" s="2487"/>
      <c r="RDT416" s="2487"/>
      <c r="RDU416" s="2487"/>
      <c r="RDV416" s="2487"/>
      <c r="RDW416" s="2487"/>
      <c r="RDX416" s="2487"/>
      <c r="RDY416" s="2487"/>
      <c r="RDZ416" s="2487"/>
      <c r="REA416" s="2487"/>
      <c r="REB416" s="2487"/>
      <c r="REC416" s="2487"/>
      <c r="RED416" s="2487"/>
      <c r="REE416" s="2487"/>
      <c r="REF416" s="2487"/>
      <c r="REG416" s="2487"/>
      <c r="REH416" s="2487"/>
      <c r="REI416" s="2487"/>
      <c r="REJ416" s="2487"/>
      <c r="REK416" s="2487"/>
      <c r="REL416" s="2487"/>
      <c r="REM416" s="2487"/>
      <c r="REN416" s="2487"/>
      <c r="REO416" s="2487"/>
      <c r="REP416" s="2487"/>
      <c r="REQ416" s="2487"/>
      <c r="RER416" s="2487"/>
      <c r="RES416" s="2487"/>
      <c r="RET416" s="2487"/>
      <c r="REU416" s="2487"/>
      <c r="REV416" s="2487"/>
      <c r="REW416" s="2487"/>
      <c r="REX416" s="2487"/>
      <c r="REY416" s="2487"/>
      <c r="REZ416" s="2487"/>
      <c r="RFA416" s="2487"/>
      <c r="RFB416" s="2487"/>
      <c r="RFC416" s="2487"/>
      <c r="RFD416" s="2487"/>
      <c r="RFE416" s="2487"/>
      <c r="RFF416" s="2487"/>
      <c r="RFG416" s="2487"/>
      <c r="RFH416" s="2487"/>
      <c r="RFI416" s="2487"/>
      <c r="RFJ416" s="2487"/>
      <c r="RFK416" s="2487"/>
      <c r="RFL416" s="2487"/>
      <c r="RFM416" s="2487"/>
      <c r="RFN416" s="2487"/>
      <c r="RFO416" s="2487"/>
      <c r="RFP416" s="2487"/>
      <c r="RFQ416" s="2487"/>
      <c r="RFR416" s="2487"/>
      <c r="RFS416" s="2487"/>
      <c r="RFT416" s="2487"/>
      <c r="RFU416" s="2487"/>
      <c r="RFV416" s="2487"/>
      <c r="RFW416" s="2487"/>
      <c r="RFX416" s="2487"/>
      <c r="RFY416" s="2487"/>
      <c r="RFZ416" s="2487"/>
      <c r="RGA416" s="2487"/>
      <c r="RGB416" s="2487"/>
      <c r="RGC416" s="2487"/>
      <c r="RGD416" s="2487"/>
      <c r="RGE416" s="2487"/>
      <c r="RGF416" s="2487"/>
      <c r="RGG416" s="2487"/>
      <c r="RGH416" s="2487"/>
      <c r="RGI416" s="2487"/>
      <c r="RGJ416" s="2487"/>
      <c r="RGK416" s="2487"/>
      <c r="RGL416" s="2487"/>
      <c r="RGM416" s="2487"/>
      <c r="RGN416" s="2487"/>
      <c r="RGO416" s="2487"/>
      <c r="RGP416" s="2487"/>
      <c r="RGQ416" s="2487"/>
      <c r="RGR416" s="2487"/>
      <c r="RGS416" s="2487"/>
      <c r="RGT416" s="2487"/>
      <c r="RGU416" s="2487"/>
      <c r="RGV416" s="2487"/>
      <c r="RGW416" s="2487"/>
      <c r="RGX416" s="2487"/>
      <c r="RGY416" s="2487"/>
      <c r="RGZ416" s="2487"/>
      <c r="RHA416" s="2487"/>
      <c r="RHB416" s="2487"/>
      <c r="RHC416" s="2487"/>
      <c r="RHD416" s="2487"/>
      <c r="RHE416" s="2487"/>
      <c r="RHF416" s="2487"/>
      <c r="RHG416" s="2487"/>
      <c r="RHH416" s="2487"/>
      <c r="RHI416" s="2487"/>
      <c r="RHJ416" s="2487"/>
      <c r="RHK416" s="2487"/>
      <c r="RHL416" s="2487"/>
      <c r="RHM416" s="2487"/>
      <c r="RHN416" s="2487"/>
      <c r="RHO416" s="2487"/>
      <c r="RHP416" s="2487"/>
      <c r="RHQ416" s="2487"/>
      <c r="RHR416" s="2487"/>
      <c r="RHS416" s="2487"/>
      <c r="RHT416" s="2487"/>
      <c r="RHU416" s="2487"/>
      <c r="RHV416" s="2487"/>
      <c r="RHW416" s="2487"/>
      <c r="RHX416" s="2487"/>
      <c r="RHY416" s="2487"/>
      <c r="RHZ416" s="2487"/>
      <c r="RIA416" s="2487"/>
      <c r="RIB416" s="2487"/>
      <c r="RIC416" s="2487"/>
      <c r="RID416" s="2487"/>
      <c r="RIE416" s="2487"/>
      <c r="RIF416" s="2487"/>
      <c r="RIG416" s="2487"/>
      <c r="RIH416" s="2487"/>
      <c r="RII416" s="2487"/>
      <c r="RIJ416" s="2487"/>
      <c r="RIK416" s="2487"/>
      <c r="RIL416" s="2487"/>
      <c r="RIM416" s="2487"/>
      <c r="RIN416" s="2487"/>
      <c r="RIO416" s="2487"/>
      <c r="RIP416" s="2487"/>
      <c r="RIQ416" s="2487"/>
      <c r="RIR416" s="2487"/>
      <c r="RIS416" s="2487"/>
      <c r="RIT416" s="2487"/>
      <c r="RIU416" s="2487"/>
      <c r="RIV416" s="2487"/>
      <c r="RIW416" s="2487"/>
      <c r="RIX416" s="2487"/>
      <c r="RIY416" s="2487"/>
      <c r="RIZ416" s="2487"/>
      <c r="RJA416" s="2487"/>
      <c r="RJB416" s="2487"/>
      <c r="RJC416" s="2487"/>
      <c r="RJD416" s="2487"/>
      <c r="RJE416" s="2487"/>
      <c r="RJF416" s="2487"/>
      <c r="RJG416" s="2487"/>
      <c r="RJH416" s="2487"/>
      <c r="RJI416" s="2487"/>
      <c r="RJJ416" s="2487"/>
      <c r="RJK416" s="2487"/>
      <c r="RJL416" s="2487"/>
      <c r="RJM416" s="2487"/>
      <c r="RJN416" s="2487"/>
      <c r="RJO416" s="2487"/>
      <c r="RJP416" s="2487"/>
      <c r="RJQ416" s="2487"/>
      <c r="RJR416" s="2487"/>
      <c r="RJS416" s="2487"/>
      <c r="RJT416" s="2487"/>
      <c r="RJU416" s="2487"/>
      <c r="RJV416" s="2487"/>
      <c r="RJW416" s="2487"/>
      <c r="RJX416" s="2487"/>
      <c r="RJY416" s="2487"/>
      <c r="RJZ416" s="2487"/>
      <c r="RKA416" s="2487"/>
      <c r="RKB416" s="2487"/>
      <c r="RKC416" s="2487"/>
      <c r="RKD416" s="2487"/>
      <c r="RKE416" s="2487"/>
      <c r="RKF416" s="2487"/>
      <c r="RKG416" s="2487"/>
      <c r="RKH416" s="2487"/>
      <c r="RKI416" s="2487"/>
      <c r="RKJ416" s="2487"/>
      <c r="RKK416" s="2487"/>
      <c r="RKL416" s="2487"/>
      <c r="RKM416" s="2487"/>
      <c r="RKN416" s="2487"/>
      <c r="RKO416" s="2487"/>
      <c r="RKP416" s="2487"/>
      <c r="RKQ416" s="2487"/>
      <c r="RKR416" s="2487"/>
      <c r="RKS416" s="2487"/>
      <c r="RKT416" s="2487"/>
      <c r="RKU416" s="2487"/>
      <c r="RKV416" s="2487"/>
      <c r="RKW416" s="2487"/>
      <c r="RKX416" s="2487"/>
      <c r="RKY416" s="2487"/>
      <c r="RKZ416" s="2487"/>
      <c r="RLA416" s="2487"/>
      <c r="RLB416" s="2487"/>
      <c r="RLC416" s="2487"/>
      <c r="RLD416" s="2487"/>
      <c r="RLE416" s="2487"/>
      <c r="RLF416" s="2487"/>
      <c r="RLG416" s="2487"/>
      <c r="RLH416" s="2487"/>
      <c r="RLI416" s="2487"/>
      <c r="RLJ416" s="2487"/>
      <c r="RLK416" s="2487"/>
      <c r="RLL416" s="2487"/>
      <c r="RLM416" s="2487"/>
      <c r="RLN416" s="2487"/>
      <c r="RLO416" s="2487"/>
      <c r="RLP416" s="2487"/>
      <c r="RLQ416" s="2487"/>
      <c r="RLR416" s="2487"/>
      <c r="RLS416" s="2487"/>
      <c r="RLT416" s="2487"/>
      <c r="RLU416" s="2487"/>
      <c r="RLV416" s="2487"/>
      <c r="RLW416" s="2487"/>
      <c r="RLX416" s="2487"/>
      <c r="RLY416" s="2487"/>
      <c r="RLZ416" s="2487"/>
      <c r="RMA416" s="2487"/>
      <c r="RMB416" s="2487"/>
      <c r="RMC416" s="2487"/>
      <c r="RMD416" s="2487"/>
      <c r="RME416" s="2487"/>
      <c r="RMF416" s="2487"/>
      <c r="RMG416" s="2487"/>
      <c r="RMH416" s="2487"/>
      <c r="RMI416" s="2487"/>
      <c r="RMJ416" s="2487"/>
      <c r="RMK416" s="2487"/>
      <c r="RML416" s="2487"/>
      <c r="RMM416" s="2487"/>
      <c r="RMN416" s="2487"/>
      <c r="RMO416" s="2487"/>
      <c r="RMP416" s="2487"/>
      <c r="RMQ416" s="2487"/>
      <c r="RMR416" s="2487"/>
      <c r="RMS416" s="2487"/>
      <c r="RMT416" s="2487"/>
      <c r="RMU416" s="2487"/>
      <c r="RMV416" s="2487"/>
      <c r="RMW416" s="2487"/>
      <c r="RMX416" s="2487"/>
      <c r="RMY416" s="2487"/>
      <c r="RMZ416" s="2487"/>
      <c r="RNA416" s="2487"/>
      <c r="RNB416" s="2487"/>
      <c r="RNC416" s="2487"/>
      <c r="RND416" s="2487"/>
      <c r="RNE416" s="2487"/>
      <c r="RNF416" s="2487"/>
      <c r="RNG416" s="2487"/>
      <c r="RNH416" s="2487"/>
      <c r="RNI416" s="2487"/>
      <c r="RNJ416" s="2487"/>
      <c r="RNK416" s="2487"/>
      <c r="RNL416" s="2487"/>
      <c r="RNM416" s="2487"/>
      <c r="RNN416" s="2487"/>
      <c r="RNO416" s="2487"/>
      <c r="RNP416" s="2487"/>
      <c r="RNQ416" s="2487"/>
      <c r="RNR416" s="2487"/>
      <c r="RNS416" s="2487"/>
      <c r="RNT416" s="2487"/>
      <c r="RNU416" s="2487"/>
      <c r="RNV416" s="2487"/>
      <c r="RNW416" s="2487"/>
      <c r="RNX416" s="2487"/>
      <c r="RNY416" s="2487"/>
      <c r="RNZ416" s="2487"/>
      <c r="ROA416" s="2487"/>
      <c r="ROB416" s="2487"/>
      <c r="ROC416" s="2487"/>
      <c r="ROD416" s="2487"/>
      <c r="ROE416" s="2487"/>
      <c r="ROF416" s="2487"/>
      <c r="ROG416" s="2487"/>
      <c r="ROH416" s="2487"/>
      <c r="ROI416" s="2487"/>
      <c r="ROJ416" s="2487"/>
      <c r="ROK416" s="2487"/>
      <c r="ROL416" s="2487"/>
      <c r="ROM416" s="2487"/>
      <c r="RON416" s="2487"/>
      <c r="ROO416" s="2487"/>
      <c r="ROP416" s="2487"/>
      <c r="ROQ416" s="2487"/>
      <c r="ROR416" s="2487"/>
      <c r="ROS416" s="2487"/>
      <c r="ROT416" s="2487"/>
      <c r="ROU416" s="2487"/>
      <c r="ROV416" s="2487"/>
      <c r="ROW416" s="2487"/>
      <c r="ROX416" s="2487"/>
      <c r="ROY416" s="2487"/>
      <c r="ROZ416" s="2487"/>
      <c r="RPA416" s="2487"/>
      <c r="RPB416" s="2487"/>
      <c r="RPC416" s="2487"/>
      <c r="RPD416" s="2487"/>
      <c r="RPE416" s="2487"/>
      <c r="RPF416" s="2487"/>
      <c r="RPG416" s="2487"/>
      <c r="RPH416" s="2487"/>
      <c r="RPI416" s="2487"/>
      <c r="RPJ416" s="2487"/>
      <c r="RPK416" s="2487"/>
      <c r="RPL416" s="2487"/>
      <c r="RPM416" s="2487"/>
      <c r="RPN416" s="2487"/>
      <c r="RPO416" s="2487"/>
      <c r="RPP416" s="2487"/>
      <c r="RPQ416" s="2487"/>
      <c r="RPR416" s="2487"/>
      <c r="RPS416" s="2487"/>
      <c r="RPT416" s="2487"/>
      <c r="RPU416" s="2487"/>
      <c r="RPV416" s="2487"/>
      <c r="RPW416" s="2487"/>
      <c r="RPX416" s="2487"/>
      <c r="RPY416" s="2487"/>
      <c r="RPZ416" s="2487"/>
      <c r="RQA416" s="2487"/>
      <c r="RQB416" s="2487"/>
      <c r="RQC416" s="2487"/>
      <c r="RQD416" s="2487"/>
      <c r="RQE416" s="2487"/>
      <c r="RQF416" s="2487"/>
      <c r="RQG416" s="2487"/>
      <c r="RQH416" s="2487"/>
      <c r="RQI416" s="2487"/>
      <c r="RQJ416" s="2487"/>
      <c r="RQK416" s="2487"/>
      <c r="RQL416" s="2487"/>
      <c r="RQM416" s="2487"/>
      <c r="RQN416" s="2487"/>
      <c r="RQO416" s="2487"/>
      <c r="RQP416" s="2487"/>
      <c r="RQQ416" s="2487"/>
      <c r="RQR416" s="2487"/>
      <c r="RQS416" s="2487"/>
      <c r="RQT416" s="2487"/>
      <c r="RQU416" s="2487"/>
      <c r="RQV416" s="2487"/>
      <c r="RQW416" s="2487"/>
      <c r="RQX416" s="2487"/>
      <c r="RQY416" s="2487"/>
      <c r="RQZ416" s="2487"/>
      <c r="RRA416" s="2487"/>
      <c r="RRB416" s="2487"/>
      <c r="RRC416" s="2487"/>
      <c r="RRD416" s="2487"/>
      <c r="RRE416" s="2487"/>
      <c r="RRF416" s="2487"/>
      <c r="RRG416" s="2487"/>
      <c r="RRH416" s="2487"/>
      <c r="RRI416" s="2487"/>
      <c r="RRJ416" s="2487"/>
      <c r="RRK416" s="2487"/>
      <c r="RRL416" s="2487"/>
      <c r="RRM416" s="2487"/>
      <c r="RRN416" s="2487"/>
      <c r="RRO416" s="2487"/>
      <c r="RRP416" s="2487"/>
      <c r="RRQ416" s="2487"/>
      <c r="RRR416" s="2487"/>
      <c r="RRS416" s="2487"/>
      <c r="RRT416" s="2487"/>
      <c r="RRU416" s="2487"/>
      <c r="RRV416" s="2487"/>
      <c r="RRW416" s="2487"/>
      <c r="RRX416" s="2487"/>
      <c r="RRY416" s="2487"/>
      <c r="RRZ416" s="2487"/>
      <c r="RSA416" s="2487"/>
      <c r="RSB416" s="2487"/>
      <c r="RSC416" s="2487"/>
      <c r="RSD416" s="2487"/>
      <c r="RSE416" s="2487"/>
      <c r="RSF416" s="2487"/>
      <c r="RSG416" s="2487"/>
      <c r="RSH416" s="2487"/>
      <c r="RSI416" s="2487"/>
      <c r="RSJ416" s="2487"/>
      <c r="RSK416" s="2487"/>
      <c r="RSL416" s="2487"/>
      <c r="RSM416" s="2487"/>
      <c r="RSN416" s="2487"/>
      <c r="RSO416" s="2487"/>
      <c r="RSP416" s="2487"/>
      <c r="RSQ416" s="2487"/>
      <c r="RSR416" s="2487"/>
      <c r="RSS416" s="2487"/>
      <c r="RST416" s="2487"/>
      <c r="RSU416" s="2487"/>
      <c r="RSV416" s="2487"/>
      <c r="RSW416" s="2487"/>
      <c r="RSX416" s="2487"/>
      <c r="RSY416" s="2487"/>
      <c r="RSZ416" s="2487"/>
      <c r="RTA416" s="2487"/>
      <c r="RTB416" s="2487"/>
      <c r="RTC416" s="2487"/>
      <c r="RTD416" s="2487"/>
      <c r="RTE416" s="2487"/>
      <c r="RTF416" s="2487"/>
      <c r="RTG416" s="2487"/>
      <c r="RTH416" s="2487"/>
      <c r="RTI416" s="2487"/>
      <c r="RTJ416" s="2487"/>
      <c r="RTK416" s="2487"/>
      <c r="RTL416" s="2487"/>
      <c r="RTM416" s="2487"/>
      <c r="RTN416" s="2487"/>
      <c r="RTO416" s="2487"/>
      <c r="RTP416" s="2487"/>
      <c r="RTQ416" s="2487"/>
      <c r="RTR416" s="2487"/>
      <c r="RTS416" s="2487"/>
      <c r="RTT416" s="2487"/>
      <c r="RTU416" s="2487"/>
      <c r="RTV416" s="2487"/>
      <c r="RTW416" s="2487"/>
      <c r="RTX416" s="2487"/>
      <c r="RTY416" s="2487"/>
      <c r="RTZ416" s="2487"/>
      <c r="RUA416" s="2487"/>
      <c r="RUB416" s="2487"/>
      <c r="RUC416" s="2487"/>
      <c r="RUD416" s="2487"/>
      <c r="RUE416" s="2487"/>
      <c r="RUF416" s="2487"/>
      <c r="RUG416" s="2487"/>
      <c r="RUH416" s="2487"/>
      <c r="RUI416" s="2487"/>
      <c r="RUJ416" s="2487"/>
      <c r="RUK416" s="2487"/>
      <c r="RUL416" s="2487"/>
      <c r="RUM416" s="2487"/>
      <c r="RUN416" s="2487"/>
      <c r="RUO416" s="2487"/>
      <c r="RUP416" s="2487"/>
      <c r="RUQ416" s="2487"/>
      <c r="RUR416" s="2487"/>
      <c r="RUS416" s="2487"/>
      <c r="RUT416" s="2487"/>
      <c r="RUU416" s="2487"/>
      <c r="RUV416" s="2487"/>
      <c r="RUW416" s="2487"/>
      <c r="RUX416" s="2487"/>
      <c r="RUY416" s="2487"/>
      <c r="RUZ416" s="2487"/>
      <c r="RVA416" s="2487"/>
      <c r="RVB416" s="2487"/>
      <c r="RVC416" s="2487"/>
      <c r="RVD416" s="2487"/>
      <c r="RVE416" s="2487"/>
      <c r="RVF416" s="2487"/>
      <c r="RVG416" s="2487"/>
      <c r="RVH416" s="2487"/>
      <c r="RVI416" s="2487"/>
      <c r="RVJ416" s="2487"/>
      <c r="RVK416" s="2487"/>
      <c r="RVL416" s="2487"/>
      <c r="RVM416" s="2487"/>
      <c r="RVN416" s="2487"/>
      <c r="RVO416" s="2487"/>
      <c r="RVP416" s="2487"/>
      <c r="RVQ416" s="2487"/>
      <c r="RVR416" s="2487"/>
      <c r="RVS416" s="2487"/>
      <c r="RVT416" s="2487"/>
      <c r="RVU416" s="2487"/>
      <c r="RVV416" s="2487"/>
      <c r="RVW416" s="2487"/>
      <c r="RVX416" s="2487"/>
      <c r="RVY416" s="2487"/>
      <c r="RVZ416" s="2487"/>
      <c r="RWA416" s="2487"/>
      <c r="RWB416" s="2487"/>
      <c r="RWC416" s="2487"/>
      <c r="RWD416" s="2487"/>
      <c r="RWE416" s="2487"/>
      <c r="RWF416" s="2487"/>
      <c r="RWG416" s="2487"/>
      <c r="RWH416" s="2487"/>
      <c r="RWI416" s="2487"/>
      <c r="RWJ416" s="2487"/>
      <c r="RWK416" s="2487"/>
      <c r="RWL416" s="2487"/>
      <c r="RWM416" s="2487"/>
      <c r="RWN416" s="2487"/>
      <c r="RWO416" s="2487"/>
      <c r="RWP416" s="2487"/>
      <c r="RWQ416" s="2487"/>
      <c r="RWR416" s="2487"/>
      <c r="RWS416" s="2487"/>
      <c r="RWT416" s="2487"/>
      <c r="RWU416" s="2487"/>
      <c r="RWV416" s="2487"/>
      <c r="RWW416" s="2487"/>
      <c r="RWX416" s="2487"/>
      <c r="RWY416" s="2487"/>
      <c r="RWZ416" s="2487"/>
      <c r="RXA416" s="2487"/>
      <c r="RXB416" s="2487"/>
      <c r="RXC416" s="2487"/>
      <c r="RXD416" s="2487"/>
      <c r="RXE416" s="2487"/>
      <c r="RXF416" s="2487"/>
      <c r="RXG416" s="2487"/>
      <c r="RXH416" s="2487"/>
      <c r="RXI416" s="2487"/>
      <c r="RXJ416" s="2487"/>
      <c r="RXK416" s="2487"/>
      <c r="RXL416" s="2487"/>
      <c r="RXM416" s="2487"/>
      <c r="RXN416" s="2487"/>
      <c r="RXO416" s="2487"/>
      <c r="RXP416" s="2487"/>
      <c r="RXQ416" s="2487"/>
      <c r="RXR416" s="2487"/>
      <c r="RXS416" s="2487"/>
      <c r="RXT416" s="2487"/>
      <c r="RXU416" s="2487"/>
      <c r="RXV416" s="2487"/>
      <c r="RXW416" s="2487"/>
      <c r="RXX416" s="2487"/>
      <c r="RXY416" s="2487"/>
      <c r="RXZ416" s="2487"/>
      <c r="RYA416" s="2487"/>
      <c r="RYB416" s="2487"/>
      <c r="RYC416" s="2487"/>
      <c r="RYD416" s="2487"/>
      <c r="RYE416" s="2487"/>
      <c r="RYF416" s="2487"/>
      <c r="RYG416" s="2487"/>
      <c r="RYH416" s="2487"/>
      <c r="RYI416" s="2487"/>
      <c r="RYJ416" s="2487"/>
      <c r="RYK416" s="2487"/>
      <c r="RYL416" s="2487"/>
      <c r="RYM416" s="2487"/>
      <c r="RYN416" s="2487"/>
      <c r="RYO416" s="2487"/>
      <c r="RYP416" s="2487"/>
      <c r="RYQ416" s="2487"/>
      <c r="RYR416" s="2487"/>
      <c r="RYS416" s="2487"/>
      <c r="RYT416" s="2487"/>
      <c r="RYU416" s="2487"/>
      <c r="RYV416" s="2487"/>
      <c r="RYW416" s="2487"/>
      <c r="RYX416" s="2487"/>
      <c r="RYY416" s="2487"/>
      <c r="RYZ416" s="2487"/>
      <c r="RZA416" s="2487"/>
      <c r="RZB416" s="2487"/>
      <c r="RZC416" s="2487"/>
      <c r="RZD416" s="2487"/>
      <c r="RZE416" s="2487"/>
      <c r="RZF416" s="2487"/>
      <c r="RZG416" s="2487"/>
      <c r="RZH416" s="2487"/>
      <c r="RZI416" s="2487"/>
      <c r="RZJ416" s="2487"/>
      <c r="RZK416" s="2487"/>
      <c r="RZL416" s="2487"/>
      <c r="RZM416" s="2487"/>
      <c r="RZN416" s="2487"/>
      <c r="RZO416" s="2487"/>
      <c r="RZP416" s="2487"/>
      <c r="RZQ416" s="2487"/>
      <c r="RZR416" s="2487"/>
      <c r="RZS416" s="2487"/>
      <c r="RZT416" s="2487"/>
      <c r="RZU416" s="2487"/>
      <c r="RZV416" s="2487"/>
      <c r="RZW416" s="2487"/>
      <c r="RZX416" s="2487"/>
      <c r="RZY416" s="2487"/>
      <c r="RZZ416" s="2487"/>
      <c r="SAA416" s="2487"/>
      <c r="SAB416" s="2487"/>
      <c r="SAC416" s="2487"/>
      <c r="SAD416" s="2487"/>
      <c r="SAE416" s="2487"/>
      <c r="SAF416" s="2487"/>
      <c r="SAG416" s="2487"/>
      <c r="SAH416" s="2487"/>
      <c r="SAI416" s="2487"/>
      <c r="SAJ416" s="2487"/>
      <c r="SAK416" s="2487"/>
      <c r="SAL416" s="2487"/>
      <c r="SAM416" s="2487"/>
      <c r="SAN416" s="2487"/>
      <c r="SAO416" s="2487"/>
      <c r="SAP416" s="2487"/>
      <c r="SAQ416" s="2487"/>
      <c r="SAR416" s="2487"/>
      <c r="SAS416" s="2487"/>
      <c r="SAT416" s="2487"/>
      <c r="SAU416" s="2487"/>
      <c r="SAV416" s="2487"/>
      <c r="SAW416" s="2487"/>
      <c r="SAX416" s="2487"/>
      <c r="SAY416" s="2487"/>
      <c r="SAZ416" s="2487"/>
      <c r="SBA416" s="2487"/>
      <c r="SBB416" s="2487"/>
      <c r="SBC416" s="2487"/>
      <c r="SBD416" s="2487"/>
      <c r="SBE416" s="2487"/>
      <c r="SBF416" s="2487"/>
      <c r="SBG416" s="2487"/>
      <c r="SBH416" s="2487"/>
      <c r="SBI416" s="2487"/>
      <c r="SBJ416" s="2487"/>
      <c r="SBK416" s="2487"/>
      <c r="SBL416" s="2487"/>
      <c r="SBM416" s="2487"/>
      <c r="SBN416" s="2487"/>
      <c r="SBO416" s="2487"/>
      <c r="SBP416" s="2487"/>
      <c r="SBQ416" s="2487"/>
      <c r="SBR416" s="2487"/>
      <c r="SBS416" s="2487"/>
      <c r="SBT416" s="2487"/>
      <c r="SBU416" s="2487"/>
      <c r="SBV416" s="2487"/>
      <c r="SBW416" s="2487"/>
      <c r="SBX416" s="2487"/>
      <c r="SBY416" s="2487"/>
      <c r="SBZ416" s="2487"/>
      <c r="SCA416" s="2487"/>
      <c r="SCB416" s="2487"/>
      <c r="SCC416" s="2487"/>
      <c r="SCD416" s="2487"/>
      <c r="SCE416" s="2487"/>
      <c r="SCF416" s="2487"/>
      <c r="SCG416" s="2487"/>
      <c r="SCH416" s="2487"/>
      <c r="SCI416" s="2487"/>
      <c r="SCJ416" s="2487"/>
      <c r="SCK416" s="2487"/>
      <c r="SCL416" s="2487"/>
      <c r="SCM416" s="2487"/>
      <c r="SCN416" s="2487"/>
      <c r="SCO416" s="2487"/>
      <c r="SCP416" s="2487"/>
      <c r="SCQ416" s="2487"/>
      <c r="SCR416" s="2487"/>
      <c r="SCS416" s="2487"/>
      <c r="SCT416" s="2487"/>
      <c r="SCU416" s="2487"/>
      <c r="SCV416" s="2487"/>
      <c r="SCW416" s="2487"/>
      <c r="SCX416" s="2487"/>
      <c r="SCY416" s="2487"/>
      <c r="SCZ416" s="2487"/>
      <c r="SDA416" s="2487"/>
      <c r="SDB416" s="2487"/>
      <c r="SDC416" s="2487"/>
      <c r="SDD416" s="2487"/>
      <c r="SDE416" s="2487"/>
      <c r="SDF416" s="2487"/>
      <c r="SDG416" s="2487"/>
      <c r="SDH416" s="2487"/>
      <c r="SDI416" s="2487"/>
      <c r="SDJ416" s="2487"/>
      <c r="SDK416" s="2487"/>
      <c r="SDL416" s="2487"/>
      <c r="SDM416" s="2487"/>
      <c r="SDN416" s="2487"/>
      <c r="SDO416" s="2487"/>
      <c r="SDP416" s="2487"/>
      <c r="SDQ416" s="2487"/>
      <c r="SDR416" s="2487"/>
      <c r="SDS416" s="2487"/>
      <c r="SDT416" s="2487"/>
      <c r="SDU416" s="2487"/>
      <c r="SDV416" s="2487"/>
      <c r="SDW416" s="2487"/>
      <c r="SDX416" s="2487"/>
      <c r="SDY416" s="2487"/>
      <c r="SDZ416" s="2487"/>
      <c r="SEA416" s="2487"/>
      <c r="SEB416" s="2487"/>
      <c r="SEC416" s="2487"/>
      <c r="SED416" s="2487"/>
      <c r="SEE416" s="2487"/>
      <c r="SEF416" s="2487"/>
      <c r="SEG416" s="2487"/>
      <c r="SEH416" s="2487"/>
      <c r="SEI416" s="2487"/>
      <c r="SEJ416" s="2487"/>
      <c r="SEK416" s="2487"/>
      <c r="SEL416" s="2487"/>
      <c r="SEM416" s="2487"/>
      <c r="SEN416" s="2487"/>
      <c r="SEO416" s="2487"/>
      <c r="SEP416" s="2487"/>
      <c r="SEQ416" s="2487"/>
      <c r="SER416" s="2487"/>
      <c r="SES416" s="2487"/>
      <c r="SET416" s="2487"/>
      <c r="SEU416" s="2487"/>
      <c r="SEV416" s="2487"/>
      <c r="SEW416" s="2487"/>
      <c r="SEX416" s="2487"/>
      <c r="SEY416" s="2487"/>
      <c r="SEZ416" s="2487"/>
      <c r="SFA416" s="2487"/>
      <c r="SFB416" s="2487"/>
      <c r="SFC416" s="2487"/>
      <c r="SFD416" s="2487"/>
      <c r="SFE416" s="2487"/>
      <c r="SFF416" s="2487"/>
      <c r="SFG416" s="2487"/>
      <c r="SFH416" s="2487"/>
      <c r="SFI416" s="2487"/>
      <c r="SFJ416" s="2487"/>
      <c r="SFK416" s="2487"/>
      <c r="SFL416" s="2487"/>
      <c r="SFM416" s="2487"/>
      <c r="SFN416" s="2487"/>
      <c r="SFO416" s="2487"/>
      <c r="SFP416" s="2487"/>
      <c r="SFQ416" s="2487"/>
      <c r="SFR416" s="2487"/>
      <c r="SFS416" s="2487"/>
      <c r="SFT416" s="2487"/>
      <c r="SFU416" s="2487"/>
      <c r="SFV416" s="2487"/>
      <c r="SFW416" s="2487"/>
      <c r="SFX416" s="2487"/>
      <c r="SFY416" s="2487"/>
      <c r="SFZ416" s="2487"/>
      <c r="SGA416" s="2487"/>
      <c r="SGB416" s="2487"/>
      <c r="SGC416" s="2487"/>
      <c r="SGD416" s="2487"/>
      <c r="SGE416" s="2487"/>
      <c r="SGF416" s="2487"/>
      <c r="SGG416" s="2487"/>
      <c r="SGH416" s="2487"/>
      <c r="SGI416" s="2487"/>
      <c r="SGJ416" s="2487"/>
      <c r="SGK416" s="2487"/>
      <c r="SGL416" s="2487"/>
      <c r="SGM416" s="2487"/>
      <c r="SGN416" s="2487"/>
      <c r="SGO416" s="2487"/>
      <c r="SGP416" s="2487"/>
      <c r="SGQ416" s="2487"/>
      <c r="SGR416" s="2487"/>
      <c r="SGS416" s="2487"/>
      <c r="SGT416" s="2487"/>
      <c r="SGU416" s="2487"/>
      <c r="SGV416" s="2487"/>
      <c r="SGW416" s="2487"/>
      <c r="SGX416" s="2487"/>
      <c r="SGY416" s="2487"/>
      <c r="SGZ416" s="2487"/>
      <c r="SHA416" s="2487"/>
      <c r="SHB416" s="2487"/>
      <c r="SHC416" s="2487"/>
      <c r="SHD416" s="2487"/>
      <c r="SHE416" s="2487"/>
      <c r="SHF416" s="2487"/>
      <c r="SHG416" s="2487"/>
      <c r="SHH416" s="2487"/>
      <c r="SHI416" s="2487"/>
      <c r="SHJ416" s="2487"/>
      <c r="SHK416" s="2487"/>
      <c r="SHL416" s="2487"/>
      <c r="SHM416" s="2487"/>
      <c r="SHN416" s="2487"/>
      <c r="SHO416" s="2487"/>
      <c r="SHP416" s="2487"/>
      <c r="SHQ416" s="2487"/>
      <c r="SHR416" s="2487"/>
      <c r="SHS416" s="2487"/>
      <c r="SHT416" s="2487"/>
      <c r="SHU416" s="2487"/>
      <c r="SHV416" s="2487"/>
      <c r="SHW416" s="2487"/>
      <c r="SHX416" s="2487"/>
      <c r="SHY416" s="2487"/>
      <c r="SHZ416" s="2487"/>
      <c r="SIA416" s="2487"/>
      <c r="SIB416" s="2487"/>
      <c r="SIC416" s="2487"/>
      <c r="SID416" s="2487"/>
      <c r="SIE416" s="2487"/>
      <c r="SIF416" s="2487"/>
      <c r="SIG416" s="2487"/>
      <c r="SIH416" s="2487"/>
      <c r="SII416" s="2487"/>
      <c r="SIJ416" s="2487"/>
      <c r="SIK416" s="2487"/>
      <c r="SIL416" s="2487"/>
      <c r="SIM416" s="2487"/>
      <c r="SIN416" s="2487"/>
      <c r="SIO416" s="2487"/>
      <c r="SIP416" s="2487"/>
      <c r="SIQ416" s="2487"/>
      <c r="SIR416" s="2487"/>
      <c r="SIS416" s="2487"/>
      <c r="SIT416" s="2487"/>
      <c r="SIU416" s="2487"/>
      <c r="SIV416" s="2487"/>
      <c r="SIW416" s="2487"/>
      <c r="SIX416" s="2487"/>
      <c r="SIY416" s="2487"/>
      <c r="SIZ416" s="2487"/>
      <c r="SJA416" s="2487"/>
      <c r="SJB416" s="2487"/>
      <c r="SJC416" s="2487"/>
      <c r="SJD416" s="2487"/>
      <c r="SJE416" s="2487"/>
      <c r="SJF416" s="2487"/>
      <c r="SJG416" s="2487"/>
      <c r="SJH416" s="2487"/>
      <c r="SJI416" s="2487"/>
      <c r="SJJ416" s="2487"/>
      <c r="SJK416" s="2487"/>
      <c r="SJL416" s="2487"/>
      <c r="SJM416" s="2487"/>
      <c r="SJN416" s="2487"/>
      <c r="SJO416" s="2487"/>
      <c r="SJP416" s="2487"/>
      <c r="SJQ416" s="2487"/>
      <c r="SJR416" s="2487"/>
      <c r="SJS416" s="2487"/>
      <c r="SJT416" s="2487"/>
      <c r="SJU416" s="2487"/>
      <c r="SJV416" s="2487"/>
      <c r="SJW416" s="2487"/>
      <c r="SJX416" s="2487"/>
      <c r="SJY416" s="2487"/>
      <c r="SJZ416" s="2487"/>
      <c r="SKA416" s="2487"/>
      <c r="SKB416" s="2487"/>
      <c r="SKC416" s="2487"/>
      <c r="SKD416" s="2487"/>
      <c r="SKE416" s="2487"/>
      <c r="SKF416" s="2487"/>
      <c r="SKG416" s="2487"/>
      <c r="SKH416" s="2487"/>
      <c r="SKI416" s="2487"/>
      <c r="SKJ416" s="2487"/>
      <c r="SKK416" s="2487"/>
      <c r="SKL416" s="2487"/>
      <c r="SKM416" s="2487"/>
      <c r="SKN416" s="2487"/>
      <c r="SKO416" s="2487"/>
      <c r="SKP416" s="2487"/>
      <c r="SKQ416" s="2487"/>
      <c r="SKR416" s="2487"/>
      <c r="SKS416" s="2487"/>
      <c r="SKT416" s="2487"/>
      <c r="SKU416" s="2487"/>
      <c r="SKV416" s="2487"/>
      <c r="SKW416" s="2487"/>
      <c r="SKX416" s="2487"/>
      <c r="SKY416" s="2487"/>
      <c r="SKZ416" s="2487"/>
      <c r="SLA416" s="2487"/>
      <c r="SLB416" s="2487"/>
      <c r="SLC416" s="2487"/>
      <c r="SLD416" s="2487"/>
      <c r="SLE416" s="2487"/>
      <c r="SLF416" s="2487"/>
      <c r="SLG416" s="2487"/>
      <c r="SLH416" s="2487"/>
      <c r="SLI416" s="2487"/>
      <c r="SLJ416" s="2487"/>
      <c r="SLK416" s="2487"/>
      <c r="SLL416" s="2487"/>
      <c r="SLM416" s="2487"/>
      <c r="SLN416" s="2487"/>
      <c r="SLO416" s="2487"/>
      <c r="SLP416" s="2487"/>
      <c r="SLQ416" s="2487"/>
      <c r="SLR416" s="2487"/>
      <c r="SLS416" s="2487"/>
      <c r="SLT416" s="2487"/>
      <c r="SLU416" s="2487"/>
      <c r="SLV416" s="2487"/>
      <c r="SLW416" s="2487"/>
      <c r="SLX416" s="2487"/>
      <c r="SLY416" s="2487"/>
      <c r="SLZ416" s="2487"/>
      <c r="SMA416" s="2487"/>
      <c r="SMB416" s="2487"/>
      <c r="SMC416" s="2487"/>
      <c r="SMD416" s="2487"/>
      <c r="SME416" s="2487"/>
      <c r="SMF416" s="2487"/>
      <c r="SMG416" s="2487"/>
      <c r="SMH416" s="2487"/>
      <c r="SMI416" s="2487"/>
      <c r="SMJ416" s="2487"/>
      <c r="SMK416" s="2487"/>
      <c r="SML416" s="2487"/>
      <c r="SMM416" s="2487"/>
      <c r="SMN416" s="2487"/>
      <c r="SMO416" s="2487"/>
      <c r="SMP416" s="2487"/>
      <c r="SMQ416" s="2487"/>
      <c r="SMR416" s="2487"/>
      <c r="SMS416" s="2487"/>
      <c r="SMT416" s="2487"/>
      <c r="SMU416" s="2487"/>
      <c r="SMV416" s="2487"/>
      <c r="SMW416" s="2487"/>
      <c r="SMX416" s="2487"/>
      <c r="SMY416" s="2487"/>
      <c r="SMZ416" s="2487"/>
      <c r="SNA416" s="2487"/>
      <c r="SNB416" s="2487"/>
      <c r="SNC416" s="2487"/>
      <c r="SND416" s="2487"/>
      <c r="SNE416" s="2487"/>
      <c r="SNF416" s="2487"/>
      <c r="SNG416" s="2487"/>
      <c r="SNH416" s="2487"/>
      <c r="SNI416" s="2487"/>
      <c r="SNJ416" s="2487"/>
      <c r="SNK416" s="2487"/>
      <c r="SNL416" s="2487"/>
      <c r="SNM416" s="2487"/>
      <c r="SNN416" s="2487"/>
      <c r="SNO416" s="2487"/>
      <c r="SNP416" s="2487"/>
      <c r="SNQ416" s="2487"/>
      <c r="SNR416" s="2487"/>
      <c r="SNS416" s="2487"/>
      <c r="SNT416" s="2487"/>
      <c r="SNU416" s="2487"/>
      <c r="SNV416" s="2487"/>
      <c r="SNW416" s="2487"/>
      <c r="SNX416" s="2487"/>
      <c r="SNY416" s="2487"/>
      <c r="SNZ416" s="2487"/>
      <c r="SOA416" s="2487"/>
      <c r="SOB416" s="2487"/>
      <c r="SOC416" s="2487"/>
      <c r="SOD416" s="2487"/>
      <c r="SOE416" s="2487"/>
      <c r="SOF416" s="2487"/>
      <c r="SOG416" s="2487"/>
      <c r="SOH416" s="2487"/>
      <c r="SOI416" s="2487"/>
      <c r="SOJ416" s="2487"/>
      <c r="SOK416" s="2487"/>
      <c r="SOL416" s="2487"/>
      <c r="SOM416" s="2487"/>
      <c r="SON416" s="2487"/>
      <c r="SOO416" s="2487"/>
      <c r="SOP416" s="2487"/>
      <c r="SOQ416" s="2487"/>
      <c r="SOR416" s="2487"/>
      <c r="SOS416" s="2487"/>
      <c r="SOT416" s="2487"/>
      <c r="SOU416" s="2487"/>
      <c r="SOV416" s="2487"/>
      <c r="SOW416" s="2487"/>
      <c r="SOX416" s="2487"/>
      <c r="SOY416" s="2487"/>
      <c r="SOZ416" s="2487"/>
      <c r="SPA416" s="2487"/>
      <c r="SPB416" s="2487"/>
      <c r="SPC416" s="2487"/>
      <c r="SPD416" s="2487"/>
      <c r="SPE416" s="2487"/>
      <c r="SPF416" s="2487"/>
      <c r="SPG416" s="2487"/>
      <c r="SPH416" s="2487"/>
      <c r="SPI416" s="2487"/>
      <c r="SPJ416" s="2487"/>
      <c r="SPK416" s="2487"/>
      <c r="SPL416" s="2487"/>
      <c r="SPM416" s="2487"/>
      <c r="SPN416" s="2487"/>
      <c r="SPO416" s="2487"/>
      <c r="SPP416" s="2487"/>
      <c r="SPQ416" s="2487"/>
      <c r="SPR416" s="2487"/>
      <c r="SPS416" s="2487"/>
      <c r="SPT416" s="2487"/>
      <c r="SPU416" s="2487"/>
      <c r="SPV416" s="2487"/>
      <c r="SPW416" s="2487"/>
      <c r="SPX416" s="2487"/>
      <c r="SPY416" s="2487"/>
      <c r="SPZ416" s="2487"/>
      <c r="SQA416" s="2487"/>
      <c r="SQB416" s="2487"/>
      <c r="SQC416" s="2487"/>
      <c r="SQD416" s="2487"/>
      <c r="SQE416" s="2487"/>
      <c r="SQF416" s="2487"/>
      <c r="SQG416" s="2487"/>
      <c r="SQH416" s="2487"/>
      <c r="SQI416" s="2487"/>
      <c r="SQJ416" s="2487"/>
      <c r="SQK416" s="2487"/>
      <c r="SQL416" s="2487"/>
      <c r="SQM416" s="2487"/>
      <c r="SQN416" s="2487"/>
      <c r="SQO416" s="2487"/>
      <c r="SQP416" s="2487"/>
      <c r="SQQ416" s="2487"/>
      <c r="SQR416" s="2487"/>
      <c r="SQS416" s="2487"/>
      <c r="SQT416" s="2487"/>
      <c r="SQU416" s="2487"/>
      <c r="SQV416" s="2487"/>
      <c r="SQW416" s="2487"/>
      <c r="SQX416" s="2487"/>
      <c r="SQY416" s="2487"/>
      <c r="SQZ416" s="2487"/>
      <c r="SRA416" s="2487"/>
      <c r="SRB416" s="2487"/>
      <c r="SRC416" s="2487"/>
      <c r="SRD416" s="2487"/>
      <c r="SRE416" s="2487"/>
      <c r="SRF416" s="2487"/>
      <c r="SRG416" s="2487"/>
      <c r="SRH416" s="2487"/>
      <c r="SRI416" s="2487"/>
      <c r="SRJ416" s="2487"/>
      <c r="SRK416" s="2487"/>
      <c r="SRL416" s="2487"/>
      <c r="SRM416" s="2487"/>
      <c r="SRN416" s="2487"/>
      <c r="SRO416" s="2487"/>
      <c r="SRP416" s="2487"/>
      <c r="SRQ416" s="2487"/>
      <c r="SRR416" s="2487"/>
      <c r="SRS416" s="2487"/>
      <c r="SRT416" s="2487"/>
      <c r="SRU416" s="2487"/>
      <c r="SRV416" s="2487"/>
      <c r="SRW416" s="2487"/>
      <c r="SRX416" s="2487"/>
      <c r="SRY416" s="2487"/>
      <c r="SRZ416" s="2487"/>
      <c r="SSA416" s="2487"/>
      <c r="SSB416" s="2487"/>
      <c r="SSC416" s="2487"/>
      <c r="SSD416" s="2487"/>
      <c r="SSE416" s="2487"/>
      <c r="SSF416" s="2487"/>
      <c r="SSG416" s="2487"/>
      <c r="SSH416" s="2487"/>
      <c r="SSI416" s="2487"/>
      <c r="SSJ416" s="2487"/>
      <c r="SSK416" s="2487"/>
      <c r="SSL416" s="2487"/>
      <c r="SSM416" s="2487"/>
      <c r="SSN416" s="2487"/>
      <c r="SSO416" s="2487"/>
      <c r="SSP416" s="2487"/>
      <c r="SSQ416" s="2487"/>
      <c r="SSR416" s="2487"/>
      <c r="SSS416" s="2487"/>
      <c r="SST416" s="2487"/>
      <c r="SSU416" s="2487"/>
      <c r="SSV416" s="2487"/>
      <c r="SSW416" s="2487"/>
      <c r="SSX416" s="2487"/>
      <c r="SSY416" s="2487"/>
      <c r="SSZ416" s="2487"/>
      <c r="STA416" s="2487"/>
      <c r="STB416" s="2487"/>
      <c r="STC416" s="2487"/>
      <c r="STD416" s="2487"/>
      <c r="STE416" s="2487"/>
      <c r="STF416" s="2487"/>
      <c r="STG416" s="2487"/>
      <c r="STH416" s="2487"/>
      <c r="STI416" s="2487"/>
      <c r="STJ416" s="2487"/>
      <c r="STK416" s="2487"/>
      <c r="STL416" s="2487"/>
      <c r="STM416" s="2487"/>
      <c r="STN416" s="2487"/>
      <c r="STO416" s="2487"/>
      <c r="STP416" s="2487"/>
      <c r="STQ416" s="2487"/>
      <c r="STR416" s="2487"/>
      <c r="STS416" s="2487"/>
      <c r="STT416" s="2487"/>
      <c r="STU416" s="2487"/>
      <c r="STV416" s="2487"/>
      <c r="STW416" s="2487"/>
      <c r="STX416" s="2487"/>
      <c r="STY416" s="2487"/>
      <c r="STZ416" s="2487"/>
      <c r="SUA416" s="2487"/>
      <c r="SUB416" s="2487"/>
      <c r="SUC416" s="2487"/>
      <c r="SUD416" s="2487"/>
      <c r="SUE416" s="2487"/>
      <c r="SUF416" s="2487"/>
      <c r="SUG416" s="2487"/>
      <c r="SUH416" s="2487"/>
      <c r="SUI416" s="2487"/>
      <c r="SUJ416" s="2487"/>
      <c r="SUK416" s="2487"/>
      <c r="SUL416" s="2487"/>
      <c r="SUM416" s="2487"/>
      <c r="SUN416" s="2487"/>
      <c r="SUO416" s="2487"/>
      <c r="SUP416" s="2487"/>
      <c r="SUQ416" s="2487"/>
      <c r="SUR416" s="2487"/>
      <c r="SUS416" s="2487"/>
      <c r="SUT416" s="2487"/>
      <c r="SUU416" s="2487"/>
      <c r="SUV416" s="2487"/>
      <c r="SUW416" s="2487"/>
      <c r="SUX416" s="2487"/>
      <c r="SUY416" s="2487"/>
      <c r="SUZ416" s="2487"/>
      <c r="SVA416" s="2487"/>
      <c r="SVB416" s="2487"/>
      <c r="SVC416" s="2487"/>
      <c r="SVD416" s="2487"/>
      <c r="SVE416" s="2487"/>
      <c r="SVF416" s="2487"/>
      <c r="SVG416" s="2487"/>
      <c r="SVH416" s="2487"/>
      <c r="SVI416" s="2487"/>
      <c r="SVJ416" s="2487"/>
      <c r="SVK416" s="2487"/>
      <c r="SVL416" s="2487"/>
      <c r="SVM416" s="2487"/>
      <c r="SVN416" s="2487"/>
      <c r="SVO416" s="2487"/>
      <c r="SVP416" s="2487"/>
      <c r="SVQ416" s="2487"/>
      <c r="SVR416" s="2487"/>
      <c r="SVS416" s="2487"/>
      <c r="SVT416" s="2487"/>
      <c r="SVU416" s="2487"/>
      <c r="SVV416" s="2487"/>
      <c r="SVW416" s="2487"/>
      <c r="SVX416" s="2487"/>
      <c r="SVY416" s="2487"/>
      <c r="SVZ416" s="2487"/>
      <c r="SWA416" s="2487"/>
      <c r="SWB416" s="2487"/>
      <c r="SWC416" s="2487"/>
      <c r="SWD416" s="2487"/>
      <c r="SWE416" s="2487"/>
      <c r="SWF416" s="2487"/>
      <c r="SWG416" s="2487"/>
      <c r="SWH416" s="2487"/>
      <c r="SWI416" s="2487"/>
      <c r="SWJ416" s="2487"/>
      <c r="SWK416" s="2487"/>
      <c r="SWL416" s="2487"/>
      <c r="SWM416" s="2487"/>
      <c r="SWN416" s="2487"/>
      <c r="SWO416" s="2487"/>
      <c r="SWP416" s="2487"/>
      <c r="SWQ416" s="2487"/>
      <c r="SWR416" s="2487"/>
      <c r="SWS416" s="2487"/>
      <c r="SWT416" s="2487"/>
      <c r="SWU416" s="2487"/>
      <c r="SWV416" s="2487"/>
      <c r="SWW416" s="2487"/>
      <c r="SWX416" s="2487"/>
      <c r="SWY416" s="2487"/>
      <c r="SWZ416" s="2487"/>
      <c r="SXA416" s="2487"/>
      <c r="SXB416" s="2487"/>
      <c r="SXC416" s="2487"/>
      <c r="SXD416" s="2487"/>
      <c r="SXE416" s="2487"/>
      <c r="SXF416" s="2487"/>
      <c r="SXG416" s="2487"/>
      <c r="SXH416" s="2487"/>
      <c r="SXI416" s="2487"/>
      <c r="SXJ416" s="2487"/>
      <c r="SXK416" s="2487"/>
      <c r="SXL416" s="2487"/>
      <c r="SXM416" s="2487"/>
      <c r="SXN416" s="2487"/>
      <c r="SXO416" s="2487"/>
      <c r="SXP416" s="2487"/>
      <c r="SXQ416" s="2487"/>
      <c r="SXR416" s="2487"/>
      <c r="SXS416" s="2487"/>
      <c r="SXT416" s="2487"/>
      <c r="SXU416" s="2487"/>
      <c r="SXV416" s="2487"/>
      <c r="SXW416" s="2487"/>
      <c r="SXX416" s="2487"/>
      <c r="SXY416" s="2487"/>
      <c r="SXZ416" s="2487"/>
      <c r="SYA416" s="2487"/>
      <c r="SYB416" s="2487"/>
      <c r="SYC416" s="2487"/>
      <c r="SYD416" s="2487"/>
      <c r="SYE416" s="2487"/>
      <c r="SYF416" s="2487"/>
      <c r="SYG416" s="2487"/>
      <c r="SYH416" s="2487"/>
      <c r="SYI416" s="2487"/>
      <c r="SYJ416" s="2487"/>
      <c r="SYK416" s="2487"/>
      <c r="SYL416" s="2487"/>
      <c r="SYM416" s="2487"/>
      <c r="SYN416" s="2487"/>
      <c r="SYO416" s="2487"/>
      <c r="SYP416" s="2487"/>
      <c r="SYQ416" s="2487"/>
      <c r="SYR416" s="2487"/>
      <c r="SYS416" s="2487"/>
      <c r="SYT416" s="2487"/>
      <c r="SYU416" s="2487"/>
      <c r="SYV416" s="2487"/>
      <c r="SYW416" s="2487"/>
      <c r="SYX416" s="2487"/>
      <c r="SYY416" s="2487"/>
      <c r="SYZ416" s="2487"/>
      <c r="SZA416" s="2487"/>
      <c r="SZB416" s="2487"/>
      <c r="SZC416" s="2487"/>
      <c r="SZD416" s="2487"/>
      <c r="SZE416" s="2487"/>
      <c r="SZF416" s="2487"/>
      <c r="SZG416" s="2487"/>
      <c r="SZH416" s="2487"/>
      <c r="SZI416" s="2487"/>
      <c r="SZJ416" s="2487"/>
      <c r="SZK416" s="2487"/>
      <c r="SZL416" s="2487"/>
      <c r="SZM416" s="2487"/>
      <c r="SZN416" s="2487"/>
      <c r="SZO416" s="2487"/>
      <c r="SZP416" s="2487"/>
      <c r="SZQ416" s="2487"/>
      <c r="SZR416" s="2487"/>
      <c r="SZS416" s="2487"/>
      <c r="SZT416" s="2487"/>
      <c r="SZU416" s="2487"/>
      <c r="SZV416" s="2487"/>
      <c r="SZW416" s="2487"/>
      <c r="SZX416" s="2487"/>
      <c r="SZY416" s="2487"/>
      <c r="SZZ416" s="2487"/>
      <c r="TAA416" s="2487"/>
      <c r="TAB416" s="2487"/>
      <c r="TAC416" s="2487"/>
      <c r="TAD416" s="2487"/>
      <c r="TAE416" s="2487"/>
      <c r="TAF416" s="2487"/>
      <c r="TAG416" s="2487"/>
      <c r="TAH416" s="2487"/>
      <c r="TAI416" s="2487"/>
      <c r="TAJ416" s="2487"/>
      <c r="TAK416" s="2487"/>
      <c r="TAL416" s="2487"/>
      <c r="TAM416" s="2487"/>
      <c r="TAN416" s="2487"/>
      <c r="TAO416" s="2487"/>
      <c r="TAP416" s="2487"/>
      <c r="TAQ416" s="2487"/>
      <c r="TAR416" s="2487"/>
      <c r="TAS416" s="2487"/>
      <c r="TAT416" s="2487"/>
      <c r="TAU416" s="2487"/>
      <c r="TAV416" s="2487"/>
      <c r="TAW416" s="2487"/>
      <c r="TAX416" s="2487"/>
      <c r="TAY416" s="2487"/>
      <c r="TAZ416" s="2487"/>
      <c r="TBA416" s="2487"/>
      <c r="TBB416" s="2487"/>
      <c r="TBC416" s="2487"/>
      <c r="TBD416" s="2487"/>
      <c r="TBE416" s="2487"/>
      <c r="TBF416" s="2487"/>
      <c r="TBG416" s="2487"/>
      <c r="TBH416" s="2487"/>
      <c r="TBI416" s="2487"/>
      <c r="TBJ416" s="2487"/>
      <c r="TBK416" s="2487"/>
      <c r="TBL416" s="2487"/>
      <c r="TBM416" s="2487"/>
      <c r="TBN416" s="2487"/>
      <c r="TBO416" s="2487"/>
      <c r="TBP416" s="2487"/>
      <c r="TBQ416" s="2487"/>
      <c r="TBR416" s="2487"/>
      <c r="TBS416" s="2487"/>
      <c r="TBT416" s="2487"/>
      <c r="TBU416" s="2487"/>
      <c r="TBV416" s="2487"/>
      <c r="TBW416" s="2487"/>
      <c r="TBX416" s="2487"/>
      <c r="TBY416" s="2487"/>
      <c r="TBZ416" s="2487"/>
      <c r="TCA416" s="2487"/>
      <c r="TCB416" s="2487"/>
      <c r="TCC416" s="2487"/>
      <c r="TCD416" s="2487"/>
      <c r="TCE416" s="2487"/>
      <c r="TCF416" s="2487"/>
      <c r="TCG416" s="2487"/>
      <c r="TCH416" s="2487"/>
      <c r="TCI416" s="2487"/>
      <c r="TCJ416" s="2487"/>
      <c r="TCK416" s="2487"/>
      <c r="TCL416" s="2487"/>
      <c r="TCM416" s="2487"/>
      <c r="TCN416" s="2487"/>
      <c r="TCO416" s="2487"/>
      <c r="TCP416" s="2487"/>
      <c r="TCQ416" s="2487"/>
      <c r="TCR416" s="2487"/>
      <c r="TCS416" s="2487"/>
      <c r="TCT416" s="2487"/>
      <c r="TCU416" s="2487"/>
      <c r="TCV416" s="2487"/>
      <c r="TCW416" s="2487"/>
      <c r="TCX416" s="2487"/>
      <c r="TCY416" s="2487"/>
      <c r="TCZ416" s="2487"/>
      <c r="TDA416" s="2487"/>
      <c r="TDB416" s="2487"/>
      <c r="TDC416" s="2487"/>
      <c r="TDD416" s="2487"/>
      <c r="TDE416" s="2487"/>
      <c r="TDF416" s="2487"/>
      <c r="TDG416" s="2487"/>
      <c r="TDH416" s="2487"/>
      <c r="TDI416" s="2487"/>
      <c r="TDJ416" s="2487"/>
      <c r="TDK416" s="2487"/>
      <c r="TDL416" s="2487"/>
      <c r="TDM416" s="2487"/>
      <c r="TDN416" s="2487"/>
      <c r="TDO416" s="2487"/>
      <c r="TDP416" s="2487"/>
      <c r="TDQ416" s="2487"/>
      <c r="TDR416" s="2487"/>
      <c r="TDS416" s="2487"/>
      <c r="TDT416" s="2487"/>
      <c r="TDU416" s="2487"/>
      <c r="TDV416" s="2487"/>
      <c r="TDW416" s="2487"/>
      <c r="TDX416" s="2487"/>
      <c r="TDY416" s="2487"/>
      <c r="TDZ416" s="2487"/>
      <c r="TEA416" s="2487"/>
      <c r="TEB416" s="2487"/>
      <c r="TEC416" s="2487"/>
      <c r="TED416" s="2487"/>
      <c r="TEE416" s="2487"/>
      <c r="TEF416" s="2487"/>
      <c r="TEG416" s="2487"/>
      <c r="TEH416" s="2487"/>
      <c r="TEI416" s="2487"/>
      <c r="TEJ416" s="2487"/>
      <c r="TEK416" s="2487"/>
      <c r="TEL416" s="2487"/>
      <c r="TEM416" s="2487"/>
      <c r="TEN416" s="2487"/>
      <c r="TEO416" s="2487"/>
      <c r="TEP416" s="2487"/>
      <c r="TEQ416" s="2487"/>
      <c r="TER416" s="2487"/>
      <c r="TES416" s="2487"/>
      <c r="TET416" s="2487"/>
      <c r="TEU416" s="2487"/>
      <c r="TEV416" s="2487"/>
      <c r="TEW416" s="2487"/>
      <c r="TEX416" s="2487"/>
      <c r="TEY416" s="2487"/>
      <c r="TEZ416" s="2487"/>
      <c r="TFA416" s="2487"/>
      <c r="TFB416" s="2487"/>
      <c r="TFC416" s="2487"/>
      <c r="TFD416" s="2487"/>
      <c r="TFE416" s="2487"/>
      <c r="TFF416" s="2487"/>
      <c r="TFG416" s="2487"/>
      <c r="TFH416" s="2487"/>
      <c r="TFI416" s="2487"/>
      <c r="TFJ416" s="2487"/>
      <c r="TFK416" s="2487"/>
      <c r="TFL416" s="2487"/>
      <c r="TFM416" s="2487"/>
      <c r="TFN416" s="2487"/>
      <c r="TFO416" s="2487"/>
      <c r="TFP416" s="2487"/>
      <c r="TFQ416" s="2487"/>
      <c r="TFR416" s="2487"/>
      <c r="TFS416" s="2487"/>
      <c r="TFT416" s="2487"/>
      <c r="TFU416" s="2487"/>
      <c r="TFV416" s="2487"/>
      <c r="TFW416" s="2487"/>
      <c r="TFX416" s="2487"/>
      <c r="TFY416" s="2487"/>
      <c r="TFZ416" s="2487"/>
      <c r="TGA416" s="2487"/>
      <c r="TGB416" s="2487"/>
      <c r="TGC416" s="2487"/>
      <c r="TGD416" s="2487"/>
      <c r="TGE416" s="2487"/>
      <c r="TGF416" s="2487"/>
      <c r="TGG416" s="2487"/>
      <c r="TGH416" s="2487"/>
      <c r="TGI416" s="2487"/>
      <c r="TGJ416" s="2487"/>
      <c r="TGK416" s="2487"/>
      <c r="TGL416" s="2487"/>
      <c r="TGM416" s="2487"/>
      <c r="TGN416" s="2487"/>
      <c r="TGO416" s="2487"/>
      <c r="TGP416" s="2487"/>
      <c r="TGQ416" s="2487"/>
      <c r="TGR416" s="2487"/>
      <c r="TGS416" s="2487"/>
      <c r="TGT416" s="2487"/>
      <c r="TGU416" s="2487"/>
      <c r="TGV416" s="2487"/>
      <c r="TGW416" s="2487"/>
      <c r="TGX416" s="2487"/>
      <c r="TGY416" s="2487"/>
      <c r="TGZ416" s="2487"/>
      <c r="THA416" s="2487"/>
      <c r="THB416" s="2487"/>
      <c r="THC416" s="2487"/>
      <c r="THD416" s="2487"/>
      <c r="THE416" s="2487"/>
      <c r="THF416" s="2487"/>
      <c r="THG416" s="2487"/>
      <c r="THH416" s="2487"/>
      <c r="THI416" s="2487"/>
      <c r="THJ416" s="2487"/>
      <c r="THK416" s="2487"/>
      <c r="THL416" s="2487"/>
      <c r="THM416" s="2487"/>
      <c r="THN416" s="2487"/>
      <c r="THO416" s="2487"/>
      <c r="THP416" s="2487"/>
      <c r="THQ416" s="2487"/>
      <c r="THR416" s="2487"/>
      <c r="THS416" s="2487"/>
      <c r="THT416" s="2487"/>
      <c r="THU416" s="2487"/>
      <c r="THV416" s="2487"/>
      <c r="THW416" s="2487"/>
      <c r="THX416" s="2487"/>
      <c r="THY416" s="2487"/>
      <c r="THZ416" s="2487"/>
      <c r="TIA416" s="2487"/>
      <c r="TIB416" s="2487"/>
      <c r="TIC416" s="2487"/>
      <c r="TID416" s="2487"/>
      <c r="TIE416" s="2487"/>
      <c r="TIF416" s="2487"/>
      <c r="TIG416" s="2487"/>
      <c r="TIH416" s="2487"/>
      <c r="TII416" s="2487"/>
      <c r="TIJ416" s="2487"/>
      <c r="TIK416" s="2487"/>
      <c r="TIL416" s="2487"/>
      <c r="TIM416" s="2487"/>
      <c r="TIN416" s="2487"/>
      <c r="TIO416" s="2487"/>
      <c r="TIP416" s="2487"/>
      <c r="TIQ416" s="2487"/>
      <c r="TIR416" s="2487"/>
      <c r="TIS416" s="2487"/>
      <c r="TIT416" s="2487"/>
      <c r="TIU416" s="2487"/>
      <c r="TIV416" s="2487"/>
      <c r="TIW416" s="2487"/>
      <c r="TIX416" s="2487"/>
      <c r="TIY416" s="2487"/>
      <c r="TIZ416" s="2487"/>
      <c r="TJA416" s="2487"/>
      <c r="TJB416" s="2487"/>
      <c r="TJC416" s="2487"/>
      <c r="TJD416" s="2487"/>
      <c r="TJE416" s="2487"/>
      <c r="TJF416" s="2487"/>
      <c r="TJG416" s="2487"/>
      <c r="TJH416" s="2487"/>
      <c r="TJI416" s="2487"/>
      <c r="TJJ416" s="2487"/>
      <c r="TJK416" s="2487"/>
      <c r="TJL416" s="2487"/>
      <c r="TJM416" s="2487"/>
      <c r="TJN416" s="2487"/>
      <c r="TJO416" s="2487"/>
      <c r="TJP416" s="2487"/>
      <c r="TJQ416" s="2487"/>
      <c r="TJR416" s="2487"/>
      <c r="TJS416" s="2487"/>
      <c r="TJT416" s="2487"/>
      <c r="TJU416" s="2487"/>
      <c r="TJV416" s="2487"/>
      <c r="TJW416" s="2487"/>
      <c r="TJX416" s="2487"/>
      <c r="TJY416" s="2487"/>
      <c r="TJZ416" s="2487"/>
      <c r="TKA416" s="2487"/>
      <c r="TKB416" s="2487"/>
      <c r="TKC416" s="2487"/>
      <c r="TKD416" s="2487"/>
      <c r="TKE416" s="2487"/>
      <c r="TKF416" s="2487"/>
      <c r="TKG416" s="2487"/>
      <c r="TKH416" s="2487"/>
      <c r="TKI416" s="2487"/>
      <c r="TKJ416" s="2487"/>
      <c r="TKK416" s="2487"/>
      <c r="TKL416" s="2487"/>
      <c r="TKM416" s="2487"/>
      <c r="TKN416" s="2487"/>
      <c r="TKO416" s="2487"/>
      <c r="TKP416" s="2487"/>
      <c r="TKQ416" s="2487"/>
      <c r="TKR416" s="2487"/>
      <c r="TKS416" s="2487"/>
      <c r="TKT416" s="2487"/>
      <c r="TKU416" s="2487"/>
      <c r="TKV416" s="2487"/>
      <c r="TKW416" s="2487"/>
      <c r="TKX416" s="2487"/>
      <c r="TKY416" s="2487"/>
      <c r="TKZ416" s="2487"/>
      <c r="TLA416" s="2487"/>
      <c r="TLB416" s="2487"/>
      <c r="TLC416" s="2487"/>
      <c r="TLD416" s="2487"/>
      <c r="TLE416" s="2487"/>
      <c r="TLF416" s="2487"/>
      <c r="TLG416" s="2487"/>
      <c r="TLH416" s="2487"/>
      <c r="TLI416" s="2487"/>
      <c r="TLJ416" s="2487"/>
      <c r="TLK416" s="2487"/>
      <c r="TLL416" s="2487"/>
      <c r="TLM416" s="2487"/>
      <c r="TLN416" s="2487"/>
      <c r="TLO416" s="2487"/>
      <c r="TLP416" s="2487"/>
      <c r="TLQ416" s="2487"/>
      <c r="TLR416" s="2487"/>
      <c r="TLS416" s="2487"/>
      <c r="TLT416" s="2487"/>
      <c r="TLU416" s="2487"/>
      <c r="TLV416" s="2487"/>
      <c r="TLW416" s="2487"/>
      <c r="TLX416" s="2487"/>
      <c r="TLY416" s="2487"/>
      <c r="TLZ416" s="2487"/>
      <c r="TMA416" s="2487"/>
      <c r="TMB416" s="2487"/>
      <c r="TMC416" s="2487"/>
      <c r="TMD416" s="2487"/>
      <c r="TME416" s="2487"/>
      <c r="TMF416" s="2487"/>
      <c r="TMG416" s="2487"/>
      <c r="TMH416" s="2487"/>
      <c r="TMI416" s="2487"/>
      <c r="TMJ416" s="2487"/>
      <c r="TMK416" s="2487"/>
      <c r="TML416" s="2487"/>
      <c r="TMM416" s="2487"/>
      <c r="TMN416" s="2487"/>
      <c r="TMO416" s="2487"/>
      <c r="TMP416" s="2487"/>
      <c r="TMQ416" s="2487"/>
      <c r="TMR416" s="2487"/>
      <c r="TMS416" s="2487"/>
      <c r="TMT416" s="2487"/>
      <c r="TMU416" s="2487"/>
      <c r="TMV416" s="2487"/>
      <c r="TMW416" s="2487"/>
      <c r="TMX416" s="2487"/>
      <c r="TMY416" s="2487"/>
      <c r="TMZ416" s="2487"/>
      <c r="TNA416" s="2487"/>
      <c r="TNB416" s="2487"/>
      <c r="TNC416" s="2487"/>
      <c r="TND416" s="2487"/>
      <c r="TNE416" s="2487"/>
      <c r="TNF416" s="2487"/>
      <c r="TNG416" s="2487"/>
      <c r="TNH416" s="2487"/>
      <c r="TNI416" s="2487"/>
      <c r="TNJ416" s="2487"/>
      <c r="TNK416" s="2487"/>
      <c r="TNL416" s="2487"/>
      <c r="TNM416" s="2487"/>
      <c r="TNN416" s="2487"/>
      <c r="TNO416" s="2487"/>
      <c r="TNP416" s="2487"/>
      <c r="TNQ416" s="2487"/>
      <c r="TNR416" s="2487"/>
      <c r="TNS416" s="2487"/>
      <c r="TNT416" s="2487"/>
      <c r="TNU416" s="2487"/>
      <c r="TNV416" s="2487"/>
      <c r="TNW416" s="2487"/>
      <c r="TNX416" s="2487"/>
      <c r="TNY416" s="2487"/>
      <c r="TNZ416" s="2487"/>
      <c r="TOA416" s="2487"/>
      <c r="TOB416" s="2487"/>
      <c r="TOC416" s="2487"/>
      <c r="TOD416" s="2487"/>
      <c r="TOE416" s="2487"/>
      <c r="TOF416" s="2487"/>
      <c r="TOG416" s="2487"/>
      <c r="TOH416" s="2487"/>
      <c r="TOI416" s="2487"/>
      <c r="TOJ416" s="2487"/>
      <c r="TOK416" s="2487"/>
      <c r="TOL416" s="2487"/>
      <c r="TOM416" s="2487"/>
      <c r="TON416" s="2487"/>
      <c r="TOO416" s="2487"/>
      <c r="TOP416" s="2487"/>
      <c r="TOQ416" s="2487"/>
      <c r="TOR416" s="2487"/>
      <c r="TOS416" s="2487"/>
      <c r="TOT416" s="2487"/>
      <c r="TOU416" s="2487"/>
      <c r="TOV416" s="2487"/>
      <c r="TOW416" s="2487"/>
      <c r="TOX416" s="2487"/>
      <c r="TOY416" s="2487"/>
      <c r="TOZ416" s="2487"/>
      <c r="TPA416" s="2487"/>
      <c r="TPB416" s="2487"/>
      <c r="TPC416" s="2487"/>
      <c r="TPD416" s="2487"/>
      <c r="TPE416" s="2487"/>
      <c r="TPF416" s="2487"/>
      <c r="TPG416" s="2487"/>
      <c r="TPH416" s="2487"/>
      <c r="TPI416" s="2487"/>
      <c r="TPJ416" s="2487"/>
      <c r="TPK416" s="2487"/>
      <c r="TPL416" s="2487"/>
      <c r="TPM416" s="2487"/>
      <c r="TPN416" s="2487"/>
      <c r="TPO416" s="2487"/>
      <c r="TPP416" s="2487"/>
      <c r="TPQ416" s="2487"/>
      <c r="TPR416" s="2487"/>
      <c r="TPS416" s="2487"/>
      <c r="TPT416" s="2487"/>
      <c r="TPU416" s="2487"/>
      <c r="TPV416" s="2487"/>
      <c r="TPW416" s="2487"/>
      <c r="TPX416" s="2487"/>
      <c r="TPY416" s="2487"/>
      <c r="TPZ416" s="2487"/>
      <c r="TQA416" s="2487"/>
      <c r="TQB416" s="2487"/>
      <c r="TQC416" s="2487"/>
      <c r="TQD416" s="2487"/>
      <c r="TQE416" s="2487"/>
      <c r="TQF416" s="2487"/>
      <c r="TQG416" s="2487"/>
      <c r="TQH416" s="2487"/>
      <c r="TQI416" s="2487"/>
      <c r="TQJ416" s="2487"/>
      <c r="TQK416" s="2487"/>
      <c r="TQL416" s="2487"/>
      <c r="TQM416" s="2487"/>
      <c r="TQN416" s="2487"/>
      <c r="TQO416" s="2487"/>
      <c r="TQP416" s="2487"/>
      <c r="TQQ416" s="2487"/>
      <c r="TQR416" s="2487"/>
      <c r="TQS416" s="2487"/>
      <c r="TQT416" s="2487"/>
      <c r="TQU416" s="2487"/>
      <c r="TQV416" s="2487"/>
      <c r="TQW416" s="2487"/>
      <c r="TQX416" s="2487"/>
      <c r="TQY416" s="2487"/>
      <c r="TQZ416" s="2487"/>
      <c r="TRA416" s="2487"/>
      <c r="TRB416" s="2487"/>
      <c r="TRC416" s="2487"/>
      <c r="TRD416" s="2487"/>
      <c r="TRE416" s="2487"/>
      <c r="TRF416" s="2487"/>
      <c r="TRG416" s="2487"/>
      <c r="TRH416" s="2487"/>
      <c r="TRI416" s="2487"/>
      <c r="TRJ416" s="2487"/>
      <c r="TRK416" s="2487"/>
      <c r="TRL416" s="2487"/>
      <c r="TRM416" s="2487"/>
      <c r="TRN416" s="2487"/>
      <c r="TRO416" s="2487"/>
      <c r="TRP416" s="2487"/>
      <c r="TRQ416" s="2487"/>
      <c r="TRR416" s="2487"/>
      <c r="TRS416" s="2487"/>
      <c r="TRT416" s="2487"/>
      <c r="TRU416" s="2487"/>
      <c r="TRV416" s="2487"/>
      <c r="TRW416" s="2487"/>
      <c r="TRX416" s="2487"/>
      <c r="TRY416" s="2487"/>
      <c r="TRZ416" s="2487"/>
      <c r="TSA416" s="2487"/>
      <c r="TSB416" s="2487"/>
      <c r="TSC416" s="2487"/>
      <c r="TSD416" s="2487"/>
      <c r="TSE416" s="2487"/>
      <c r="TSF416" s="2487"/>
      <c r="TSG416" s="2487"/>
      <c r="TSH416" s="2487"/>
      <c r="TSI416" s="2487"/>
      <c r="TSJ416" s="2487"/>
      <c r="TSK416" s="2487"/>
      <c r="TSL416" s="2487"/>
      <c r="TSM416" s="2487"/>
      <c r="TSN416" s="2487"/>
      <c r="TSO416" s="2487"/>
      <c r="TSP416" s="2487"/>
      <c r="TSQ416" s="2487"/>
      <c r="TSR416" s="2487"/>
      <c r="TSS416" s="2487"/>
      <c r="TST416" s="2487"/>
      <c r="TSU416" s="2487"/>
      <c r="TSV416" s="2487"/>
      <c r="TSW416" s="2487"/>
      <c r="TSX416" s="2487"/>
      <c r="TSY416" s="2487"/>
      <c r="TSZ416" s="2487"/>
      <c r="TTA416" s="2487"/>
      <c r="TTB416" s="2487"/>
      <c r="TTC416" s="2487"/>
      <c r="TTD416" s="2487"/>
      <c r="TTE416" s="2487"/>
      <c r="TTF416" s="2487"/>
      <c r="TTG416" s="2487"/>
      <c r="TTH416" s="2487"/>
      <c r="TTI416" s="2487"/>
      <c r="TTJ416" s="2487"/>
      <c r="TTK416" s="2487"/>
      <c r="TTL416" s="2487"/>
      <c r="TTM416" s="2487"/>
      <c r="TTN416" s="2487"/>
      <c r="TTO416" s="2487"/>
      <c r="TTP416" s="2487"/>
      <c r="TTQ416" s="2487"/>
      <c r="TTR416" s="2487"/>
      <c r="TTS416" s="2487"/>
      <c r="TTT416" s="2487"/>
      <c r="TTU416" s="2487"/>
      <c r="TTV416" s="2487"/>
      <c r="TTW416" s="2487"/>
      <c r="TTX416" s="2487"/>
      <c r="TTY416" s="2487"/>
      <c r="TTZ416" s="2487"/>
      <c r="TUA416" s="2487"/>
      <c r="TUB416" s="2487"/>
      <c r="TUC416" s="2487"/>
      <c r="TUD416" s="2487"/>
      <c r="TUE416" s="2487"/>
      <c r="TUF416" s="2487"/>
      <c r="TUG416" s="2487"/>
      <c r="TUH416" s="2487"/>
      <c r="TUI416" s="2487"/>
      <c r="TUJ416" s="2487"/>
      <c r="TUK416" s="2487"/>
      <c r="TUL416" s="2487"/>
      <c r="TUM416" s="2487"/>
      <c r="TUN416" s="2487"/>
      <c r="TUO416" s="2487"/>
      <c r="TUP416" s="2487"/>
      <c r="TUQ416" s="2487"/>
      <c r="TUR416" s="2487"/>
      <c r="TUS416" s="2487"/>
      <c r="TUT416" s="2487"/>
      <c r="TUU416" s="2487"/>
      <c r="TUV416" s="2487"/>
      <c r="TUW416" s="2487"/>
      <c r="TUX416" s="2487"/>
      <c r="TUY416" s="2487"/>
      <c r="TUZ416" s="2487"/>
      <c r="TVA416" s="2487"/>
      <c r="TVB416" s="2487"/>
      <c r="TVC416" s="2487"/>
      <c r="TVD416" s="2487"/>
      <c r="TVE416" s="2487"/>
      <c r="TVF416" s="2487"/>
      <c r="TVG416" s="2487"/>
      <c r="TVH416" s="2487"/>
      <c r="TVI416" s="2487"/>
      <c r="TVJ416" s="2487"/>
      <c r="TVK416" s="2487"/>
      <c r="TVL416" s="2487"/>
      <c r="TVM416" s="2487"/>
      <c r="TVN416" s="2487"/>
      <c r="TVO416" s="2487"/>
      <c r="TVP416" s="2487"/>
      <c r="TVQ416" s="2487"/>
      <c r="TVR416" s="2487"/>
      <c r="TVS416" s="2487"/>
      <c r="TVT416" s="2487"/>
      <c r="TVU416" s="2487"/>
      <c r="TVV416" s="2487"/>
      <c r="TVW416" s="2487"/>
      <c r="TVX416" s="2487"/>
      <c r="TVY416" s="2487"/>
      <c r="TVZ416" s="2487"/>
      <c r="TWA416" s="2487"/>
      <c r="TWB416" s="2487"/>
      <c r="TWC416" s="2487"/>
      <c r="TWD416" s="2487"/>
      <c r="TWE416" s="2487"/>
      <c r="TWF416" s="2487"/>
      <c r="TWG416" s="2487"/>
      <c r="TWH416" s="2487"/>
      <c r="TWI416" s="2487"/>
      <c r="TWJ416" s="2487"/>
      <c r="TWK416" s="2487"/>
      <c r="TWL416" s="2487"/>
      <c r="TWM416" s="2487"/>
      <c r="TWN416" s="2487"/>
      <c r="TWO416" s="2487"/>
      <c r="TWP416" s="2487"/>
      <c r="TWQ416" s="2487"/>
      <c r="TWR416" s="2487"/>
      <c r="TWS416" s="2487"/>
      <c r="TWT416" s="2487"/>
      <c r="TWU416" s="2487"/>
      <c r="TWV416" s="2487"/>
      <c r="TWW416" s="2487"/>
      <c r="TWX416" s="2487"/>
      <c r="TWY416" s="2487"/>
      <c r="TWZ416" s="2487"/>
      <c r="TXA416" s="2487"/>
      <c r="TXB416" s="2487"/>
      <c r="TXC416" s="2487"/>
      <c r="TXD416" s="2487"/>
      <c r="TXE416" s="2487"/>
      <c r="TXF416" s="2487"/>
      <c r="TXG416" s="2487"/>
      <c r="TXH416" s="2487"/>
      <c r="TXI416" s="2487"/>
      <c r="TXJ416" s="2487"/>
      <c r="TXK416" s="2487"/>
      <c r="TXL416" s="2487"/>
      <c r="TXM416" s="2487"/>
      <c r="TXN416" s="2487"/>
      <c r="TXO416" s="2487"/>
      <c r="TXP416" s="2487"/>
      <c r="TXQ416" s="2487"/>
      <c r="TXR416" s="2487"/>
      <c r="TXS416" s="2487"/>
      <c r="TXT416" s="2487"/>
      <c r="TXU416" s="2487"/>
      <c r="TXV416" s="2487"/>
      <c r="TXW416" s="2487"/>
      <c r="TXX416" s="2487"/>
      <c r="TXY416" s="2487"/>
      <c r="TXZ416" s="2487"/>
      <c r="TYA416" s="2487"/>
      <c r="TYB416" s="2487"/>
      <c r="TYC416" s="2487"/>
      <c r="TYD416" s="2487"/>
      <c r="TYE416" s="2487"/>
      <c r="TYF416" s="2487"/>
      <c r="TYG416" s="2487"/>
      <c r="TYH416" s="2487"/>
      <c r="TYI416" s="2487"/>
      <c r="TYJ416" s="2487"/>
      <c r="TYK416" s="2487"/>
      <c r="TYL416" s="2487"/>
      <c r="TYM416" s="2487"/>
      <c r="TYN416" s="2487"/>
      <c r="TYO416" s="2487"/>
      <c r="TYP416" s="2487"/>
      <c r="TYQ416" s="2487"/>
      <c r="TYR416" s="2487"/>
      <c r="TYS416" s="2487"/>
      <c r="TYT416" s="2487"/>
      <c r="TYU416" s="2487"/>
      <c r="TYV416" s="2487"/>
      <c r="TYW416" s="2487"/>
      <c r="TYX416" s="2487"/>
      <c r="TYY416" s="2487"/>
      <c r="TYZ416" s="2487"/>
      <c r="TZA416" s="2487"/>
      <c r="TZB416" s="2487"/>
      <c r="TZC416" s="2487"/>
      <c r="TZD416" s="2487"/>
      <c r="TZE416" s="2487"/>
      <c r="TZF416" s="2487"/>
      <c r="TZG416" s="2487"/>
      <c r="TZH416" s="2487"/>
      <c r="TZI416" s="2487"/>
      <c r="TZJ416" s="2487"/>
      <c r="TZK416" s="2487"/>
      <c r="TZL416" s="2487"/>
      <c r="TZM416" s="2487"/>
      <c r="TZN416" s="2487"/>
      <c r="TZO416" s="2487"/>
      <c r="TZP416" s="2487"/>
      <c r="TZQ416" s="2487"/>
      <c r="TZR416" s="2487"/>
      <c r="TZS416" s="2487"/>
      <c r="TZT416" s="2487"/>
      <c r="TZU416" s="2487"/>
      <c r="TZV416" s="2487"/>
      <c r="TZW416" s="2487"/>
      <c r="TZX416" s="2487"/>
      <c r="TZY416" s="2487"/>
      <c r="TZZ416" s="2487"/>
      <c r="UAA416" s="2487"/>
      <c r="UAB416" s="2487"/>
      <c r="UAC416" s="2487"/>
      <c r="UAD416" s="2487"/>
      <c r="UAE416" s="2487"/>
      <c r="UAF416" s="2487"/>
      <c r="UAG416" s="2487"/>
      <c r="UAH416" s="2487"/>
      <c r="UAI416" s="2487"/>
      <c r="UAJ416" s="2487"/>
      <c r="UAK416" s="2487"/>
      <c r="UAL416" s="2487"/>
      <c r="UAM416" s="2487"/>
      <c r="UAN416" s="2487"/>
      <c r="UAO416" s="2487"/>
      <c r="UAP416" s="2487"/>
      <c r="UAQ416" s="2487"/>
      <c r="UAR416" s="2487"/>
      <c r="UAS416" s="2487"/>
      <c r="UAT416" s="2487"/>
      <c r="UAU416" s="2487"/>
      <c r="UAV416" s="2487"/>
      <c r="UAW416" s="2487"/>
      <c r="UAX416" s="2487"/>
      <c r="UAY416" s="2487"/>
      <c r="UAZ416" s="2487"/>
      <c r="UBA416" s="2487"/>
      <c r="UBB416" s="2487"/>
      <c r="UBC416" s="2487"/>
      <c r="UBD416" s="2487"/>
      <c r="UBE416" s="2487"/>
      <c r="UBF416" s="2487"/>
      <c r="UBG416" s="2487"/>
      <c r="UBH416" s="2487"/>
      <c r="UBI416" s="2487"/>
      <c r="UBJ416" s="2487"/>
      <c r="UBK416" s="2487"/>
      <c r="UBL416" s="2487"/>
      <c r="UBM416" s="2487"/>
      <c r="UBN416" s="2487"/>
      <c r="UBO416" s="2487"/>
      <c r="UBP416" s="2487"/>
      <c r="UBQ416" s="2487"/>
      <c r="UBR416" s="2487"/>
      <c r="UBS416" s="2487"/>
      <c r="UBT416" s="2487"/>
      <c r="UBU416" s="2487"/>
      <c r="UBV416" s="2487"/>
      <c r="UBW416" s="2487"/>
      <c r="UBX416" s="2487"/>
      <c r="UBY416" s="2487"/>
      <c r="UBZ416" s="2487"/>
      <c r="UCA416" s="2487"/>
      <c r="UCB416" s="2487"/>
      <c r="UCC416" s="2487"/>
      <c r="UCD416" s="2487"/>
      <c r="UCE416" s="2487"/>
      <c r="UCF416" s="2487"/>
      <c r="UCG416" s="2487"/>
      <c r="UCH416" s="2487"/>
      <c r="UCI416" s="2487"/>
      <c r="UCJ416" s="2487"/>
      <c r="UCK416" s="2487"/>
      <c r="UCL416" s="2487"/>
      <c r="UCM416" s="2487"/>
      <c r="UCN416" s="2487"/>
      <c r="UCO416" s="2487"/>
      <c r="UCP416" s="2487"/>
      <c r="UCQ416" s="2487"/>
      <c r="UCR416" s="2487"/>
      <c r="UCS416" s="2487"/>
      <c r="UCT416" s="2487"/>
      <c r="UCU416" s="2487"/>
      <c r="UCV416" s="2487"/>
      <c r="UCW416" s="2487"/>
      <c r="UCX416" s="2487"/>
      <c r="UCY416" s="2487"/>
      <c r="UCZ416" s="2487"/>
      <c r="UDA416" s="2487"/>
      <c r="UDB416" s="2487"/>
      <c r="UDC416" s="2487"/>
      <c r="UDD416" s="2487"/>
      <c r="UDE416" s="2487"/>
      <c r="UDF416" s="2487"/>
      <c r="UDG416" s="2487"/>
      <c r="UDH416" s="2487"/>
      <c r="UDI416" s="2487"/>
      <c r="UDJ416" s="2487"/>
      <c r="UDK416" s="2487"/>
      <c r="UDL416" s="2487"/>
      <c r="UDM416" s="2487"/>
      <c r="UDN416" s="2487"/>
      <c r="UDO416" s="2487"/>
      <c r="UDP416" s="2487"/>
      <c r="UDQ416" s="2487"/>
      <c r="UDR416" s="2487"/>
      <c r="UDS416" s="2487"/>
      <c r="UDT416" s="2487"/>
      <c r="UDU416" s="2487"/>
      <c r="UDV416" s="2487"/>
      <c r="UDW416" s="2487"/>
      <c r="UDX416" s="2487"/>
      <c r="UDY416" s="2487"/>
      <c r="UDZ416" s="2487"/>
      <c r="UEA416" s="2487"/>
      <c r="UEB416" s="2487"/>
      <c r="UEC416" s="2487"/>
      <c r="UED416" s="2487"/>
      <c r="UEE416" s="2487"/>
      <c r="UEF416" s="2487"/>
      <c r="UEG416" s="2487"/>
      <c r="UEH416" s="2487"/>
      <c r="UEI416" s="2487"/>
      <c r="UEJ416" s="2487"/>
      <c r="UEK416" s="2487"/>
      <c r="UEL416" s="2487"/>
      <c r="UEM416" s="2487"/>
      <c r="UEN416" s="2487"/>
      <c r="UEO416" s="2487"/>
      <c r="UEP416" s="2487"/>
      <c r="UEQ416" s="2487"/>
      <c r="UER416" s="2487"/>
      <c r="UES416" s="2487"/>
      <c r="UET416" s="2487"/>
      <c r="UEU416" s="2487"/>
      <c r="UEV416" s="2487"/>
      <c r="UEW416" s="2487"/>
      <c r="UEX416" s="2487"/>
      <c r="UEY416" s="2487"/>
      <c r="UEZ416" s="2487"/>
      <c r="UFA416" s="2487"/>
      <c r="UFB416" s="2487"/>
      <c r="UFC416" s="2487"/>
      <c r="UFD416" s="2487"/>
      <c r="UFE416" s="2487"/>
      <c r="UFF416" s="2487"/>
      <c r="UFG416" s="2487"/>
      <c r="UFH416" s="2487"/>
      <c r="UFI416" s="2487"/>
      <c r="UFJ416" s="2487"/>
      <c r="UFK416" s="2487"/>
      <c r="UFL416" s="2487"/>
      <c r="UFM416" s="2487"/>
      <c r="UFN416" s="2487"/>
      <c r="UFO416" s="2487"/>
      <c r="UFP416" s="2487"/>
      <c r="UFQ416" s="2487"/>
      <c r="UFR416" s="2487"/>
      <c r="UFS416" s="2487"/>
      <c r="UFT416" s="2487"/>
      <c r="UFU416" s="2487"/>
      <c r="UFV416" s="2487"/>
      <c r="UFW416" s="2487"/>
      <c r="UFX416" s="2487"/>
      <c r="UFY416" s="2487"/>
      <c r="UFZ416" s="2487"/>
      <c r="UGA416" s="2487"/>
      <c r="UGB416" s="2487"/>
      <c r="UGC416" s="2487"/>
      <c r="UGD416" s="2487"/>
      <c r="UGE416" s="2487"/>
      <c r="UGF416" s="2487"/>
      <c r="UGG416" s="2487"/>
      <c r="UGH416" s="2487"/>
      <c r="UGI416" s="2487"/>
      <c r="UGJ416" s="2487"/>
      <c r="UGK416" s="2487"/>
      <c r="UGL416" s="2487"/>
      <c r="UGM416" s="2487"/>
      <c r="UGN416" s="2487"/>
      <c r="UGO416" s="2487"/>
      <c r="UGP416" s="2487"/>
      <c r="UGQ416" s="2487"/>
      <c r="UGR416" s="2487"/>
      <c r="UGS416" s="2487"/>
      <c r="UGT416" s="2487"/>
      <c r="UGU416" s="2487"/>
      <c r="UGV416" s="2487"/>
      <c r="UGW416" s="2487"/>
      <c r="UGX416" s="2487"/>
      <c r="UGY416" s="2487"/>
      <c r="UGZ416" s="2487"/>
      <c r="UHA416" s="2487"/>
      <c r="UHB416" s="2487"/>
      <c r="UHC416" s="2487"/>
      <c r="UHD416" s="2487"/>
      <c r="UHE416" s="2487"/>
      <c r="UHF416" s="2487"/>
      <c r="UHG416" s="2487"/>
      <c r="UHH416" s="2487"/>
      <c r="UHI416" s="2487"/>
      <c r="UHJ416" s="2487"/>
      <c r="UHK416" s="2487"/>
      <c r="UHL416" s="2487"/>
      <c r="UHM416" s="2487"/>
      <c r="UHN416" s="2487"/>
      <c r="UHO416" s="2487"/>
      <c r="UHP416" s="2487"/>
      <c r="UHQ416" s="2487"/>
      <c r="UHR416" s="2487"/>
      <c r="UHS416" s="2487"/>
      <c r="UHT416" s="2487"/>
      <c r="UHU416" s="2487"/>
      <c r="UHV416" s="2487"/>
      <c r="UHW416" s="2487"/>
      <c r="UHX416" s="2487"/>
      <c r="UHY416" s="2487"/>
      <c r="UHZ416" s="2487"/>
      <c r="UIA416" s="2487"/>
      <c r="UIB416" s="2487"/>
      <c r="UIC416" s="2487"/>
      <c r="UID416" s="2487"/>
      <c r="UIE416" s="2487"/>
      <c r="UIF416" s="2487"/>
      <c r="UIG416" s="2487"/>
      <c r="UIH416" s="2487"/>
      <c r="UII416" s="2487"/>
      <c r="UIJ416" s="2487"/>
      <c r="UIK416" s="2487"/>
      <c r="UIL416" s="2487"/>
      <c r="UIM416" s="2487"/>
      <c r="UIN416" s="2487"/>
      <c r="UIO416" s="2487"/>
      <c r="UIP416" s="2487"/>
      <c r="UIQ416" s="2487"/>
      <c r="UIR416" s="2487"/>
      <c r="UIS416" s="2487"/>
      <c r="UIT416" s="2487"/>
      <c r="UIU416" s="2487"/>
      <c r="UIV416" s="2487"/>
      <c r="UIW416" s="2487"/>
      <c r="UIX416" s="2487"/>
      <c r="UIY416" s="2487"/>
      <c r="UIZ416" s="2487"/>
      <c r="UJA416" s="2487"/>
      <c r="UJB416" s="2487"/>
      <c r="UJC416" s="2487"/>
      <c r="UJD416" s="2487"/>
      <c r="UJE416" s="2487"/>
      <c r="UJF416" s="2487"/>
      <c r="UJG416" s="2487"/>
      <c r="UJH416" s="2487"/>
      <c r="UJI416" s="2487"/>
      <c r="UJJ416" s="2487"/>
      <c r="UJK416" s="2487"/>
      <c r="UJL416" s="2487"/>
      <c r="UJM416" s="2487"/>
      <c r="UJN416" s="2487"/>
      <c r="UJO416" s="2487"/>
      <c r="UJP416" s="2487"/>
      <c r="UJQ416" s="2487"/>
      <c r="UJR416" s="2487"/>
      <c r="UJS416" s="2487"/>
      <c r="UJT416" s="2487"/>
      <c r="UJU416" s="2487"/>
      <c r="UJV416" s="2487"/>
      <c r="UJW416" s="2487"/>
      <c r="UJX416" s="2487"/>
      <c r="UJY416" s="2487"/>
      <c r="UJZ416" s="2487"/>
      <c r="UKA416" s="2487"/>
      <c r="UKB416" s="2487"/>
      <c r="UKC416" s="2487"/>
      <c r="UKD416" s="2487"/>
      <c r="UKE416" s="2487"/>
      <c r="UKF416" s="2487"/>
      <c r="UKG416" s="2487"/>
      <c r="UKH416" s="2487"/>
      <c r="UKI416" s="2487"/>
      <c r="UKJ416" s="2487"/>
      <c r="UKK416" s="2487"/>
      <c r="UKL416" s="2487"/>
      <c r="UKM416" s="2487"/>
      <c r="UKN416" s="2487"/>
      <c r="UKO416" s="2487"/>
      <c r="UKP416" s="2487"/>
      <c r="UKQ416" s="2487"/>
      <c r="UKR416" s="2487"/>
      <c r="UKS416" s="2487"/>
      <c r="UKT416" s="2487"/>
      <c r="UKU416" s="2487"/>
      <c r="UKV416" s="2487"/>
      <c r="UKW416" s="2487"/>
      <c r="UKX416" s="2487"/>
      <c r="UKY416" s="2487"/>
      <c r="UKZ416" s="2487"/>
      <c r="ULA416" s="2487"/>
      <c r="ULB416" s="2487"/>
      <c r="ULC416" s="2487"/>
      <c r="ULD416" s="2487"/>
      <c r="ULE416" s="2487"/>
      <c r="ULF416" s="2487"/>
      <c r="ULG416" s="2487"/>
      <c r="ULH416" s="2487"/>
      <c r="ULI416" s="2487"/>
      <c r="ULJ416" s="2487"/>
      <c r="ULK416" s="2487"/>
      <c r="ULL416" s="2487"/>
      <c r="ULM416" s="2487"/>
      <c r="ULN416" s="2487"/>
      <c r="ULO416" s="2487"/>
      <c r="ULP416" s="2487"/>
      <c r="ULQ416" s="2487"/>
      <c r="ULR416" s="2487"/>
      <c r="ULS416" s="2487"/>
      <c r="ULT416" s="2487"/>
      <c r="ULU416" s="2487"/>
      <c r="ULV416" s="2487"/>
      <c r="ULW416" s="2487"/>
      <c r="ULX416" s="2487"/>
      <c r="ULY416" s="2487"/>
      <c r="ULZ416" s="2487"/>
      <c r="UMA416" s="2487"/>
      <c r="UMB416" s="2487"/>
      <c r="UMC416" s="2487"/>
      <c r="UMD416" s="2487"/>
      <c r="UME416" s="2487"/>
      <c r="UMF416" s="2487"/>
      <c r="UMG416" s="2487"/>
      <c r="UMH416" s="2487"/>
      <c r="UMI416" s="2487"/>
      <c r="UMJ416" s="2487"/>
      <c r="UMK416" s="2487"/>
      <c r="UML416" s="2487"/>
      <c r="UMM416" s="2487"/>
      <c r="UMN416" s="2487"/>
      <c r="UMO416" s="2487"/>
      <c r="UMP416" s="2487"/>
      <c r="UMQ416" s="2487"/>
      <c r="UMR416" s="2487"/>
      <c r="UMS416" s="2487"/>
      <c r="UMT416" s="2487"/>
      <c r="UMU416" s="2487"/>
      <c r="UMV416" s="2487"/>
      <c r="UMW416" s="2487"/>
      <c r="UMX416" s="2487"/>
      <c r="UMY416" s="2487"/>
      <c r="UMZ416" s="2487"/>
      <c r="UNA416" s="2487"/>
      <c r="UNB416" s="2487"/>
      <c r="UNC416" s="2487"/>
      <c r="UND416" s="2487"/>
      <c r="UNE416" s="2487"/>
      <c r="UNF416" s="2487"/>
      <c r="UNG416" s="2487"/>
      <c r="UNH416" s="2487"/>
      <c r="UNI416" s="2487"/>
      <c r="UNJ416" s="2487"/>
      <c r="UNK416" s="2487"/>
      <c r="UNL416" s="2487"/>
      <c r="UNM416" s="2487"/>
      <c r="UNN416" s="2487"/>
      <c r="UNO416" s="2487"/>
      <c r="UNP416" s="2487"/>
      <c r="UNQ416" s="2487"/>
      <c r="UNR416" s="2487"/>
      <c r="UNS416" s="2487"/>
      <c r="UNT416" s="2487"/>
      <c r="UNU416" s="2487"/>
      <c r="UNV416" s="2487"/>
      <c r="UNW416" s="2487"/>
      <c r="UNX416" s="2487"/>
      <c r="UNY416" s="2487"/>
      <c r="UNZ416" s="2487"/>
      <c r="UOA416" s="2487"/>
      <c r="UOB416" s="2487"/>
      <c r="UOC416" s="2487"/>
      <c r="UOD416" s="2487"/>
      <c r="UOE416" s="2487"/>
      <c r="UOF416" s="2487"/>
      <c r="UOG416" s="2487"/>
      <c r="UOH416" s="2487"/>
      <c r="UOI416" s="2487"/>
      <c r="UOJ416" s="2487"/>
      <c r="UOK416" s="2487"/>
      <c r="UOL416" s="2487"/>
      <c r="UOM416" s="2487"/>
      <c r="UON416" s="2487"/>
      <c r="UOO416" s="2487"/>
      <c r="UOP416" s="2487"/>
      <c r="UOQ416" s="2487"/>
      <c r="UOR416" s="2487"/>
      <c r="UOS416" s="2487"/>
      <c r="UOT416" s="2487"/>
      <c r="UOU416" s="2487"/>
      <c r="UOV416" s="2487"/>
      <c r="UOW416" s="2487"/>
      <c r="UOX416" s="2487"/>
      <c r="UOY416" s="2487"/>
      <c r="UOZ416" s="2487"/>
      <c r="UPA416" s="2487"/>
      <c r="UPB416" s="2487"/>
      <c r="UPC416" s="2487"/>
      <c r="UPD416" s="2487"/>
      <c r="UPE416" s="2487"/>
      <c r="UPF416" s="2487"/>
      <c r="UPG416" s="2487"/>
      <c r="UPH416" s="2487"/>
      <c r="UPI416" s="2487"/>
      <c r="UPJ416" s="2487"/>
      <c r="UPK416" s="2487"/>
      <c r="UPL416" s="2487"/>
      <c r="UPM416" s="2487"/>
      <c r="UPN416" s="2487"/>
      <c r="UPO416" s="2487"/>
      <c r="UPP416" s="2487"/>
      <c r="UPQ416" s="2487"/>
      <c r="UPR416" s="2487"/>
      <c r="UPS416" s="2487"/>
      <c r="UPT416" s="2487"/>
      <c r="UPU416" s="2487"/>
      <c r="UPV416" s="2487"/>
      <c r="UPW416" s="2487"/>
      <c r="UPX416" s="2487"/>
      <c r="UPY416" s="2487"/>
      <c r="UPZ416" s="2487"/>
      <c r="UQA416" s="2487"/>
      <c r="UQB416" s="2487"/>
      <c r="UQC416" s="2487"/>
      <c r="UQD416" s="2487"/>
      <c r="UQE416" s="2487"/>
      <c r="UQF416" s="2487"/>
      <c r="UQG416" s="2487"/>
      <c r="UQH416" s="2487"/>
      <c r="UQI416" s="2487"/>
      <c r="UQJ416" s="2487"/>
      <c r="UQK416" s="2487"/>
      <c r="UQL416" s="2487"/>
      <c r="UQM416" s="2487"/>
      <c r="UQN416" s="2487"/>
      <c r="UQO416" s="2487"/>
      <c r="UQP416" s="2487"/>
      <c r="UQQ416" s="2487"/>
      <c r="UQR416" s="2487"/>
      <c r="UQS416" s="2487"/>
      <c r="UQT416" s="2487"/>
      <c r="UQU416" s="2487"/>
      <c r="UQV416" s="2487"/>
      <c r="UQW416" s="2487"/>
      <c r="UQX416" s="2487"/>
      <c r="UQY416" s="2487"/>
      <c r="UQZ416" s="2487"/>
      <c r="URA416" s="2487"/>
      <c r="URB416" s="2487"/>
      <c r="URC416" s="2487"/>
      <c r="URD416" s="2487"/>
      <c r="URE416" s="2487"/>
      <c r="URF416" s="2487"/>
      <c r="URG416" s="2487"/>
      <c r="URH416" s="2487"/>
      <c r="URI416" s="2487"/>
      <c r="URJ416" s="2487"/>
      <c r="URK416" s="2487"/>
      <c r="URL416" s="2487"/>
      <c r="URM416" s="2487"/>
      <c r="URN416" s="2487"/>
      <c r="URO416" s="2487"/>
      <c r="URP416" s="2487"/>
      <c r="URQ416" s="2487"/>
      <c r="URR416" s="2487"/>
      <c r="URS416" s="2487"/>
      <c r="URT416" s="2487"/>
      <c r="URU416" s="2487"/>
      <c r="URV416" s="2487"/>
      <c r="URW416" s="2487"/>
      <c r="URX416" s="2487"/>
      <c r="URY416" s="2487"/>
      <c r="URZ416" s="2487"/>
      <c r="USA416" s="2487"/>
      <c r="USB416" s="2487"/>
      <c r="USC416" s="2487"/>
      <c r="USD416" s="2487"/>
      <c r="USE416" s="2487"/>
      <c r="USF416" s="2487"/>
      <c r="USG416" s="2487"/>
      <c r="USH416" s="2487"/>
      <c r="USI416" s="2487"/>
      <c r="USJ416" s="2487"/>
      <c r="USK416" s="2487"/>
      <c r="USL416" s="2487"/>
      <c r="USM416" s="2487"/>
      <c r="USN416" s="2487"/>
      <c r="USO416" s="2487"/>
      <c r="USP416" s="2487"/>
      <c r="USQ416" s="2487"/>
      <c r="USR416" s="2487"/>
      <c r="USS416" s="2487"/>
      <c r="UST416" s="2487"/>
      <c r="USU416" s="2487"/>
      <c r="USV416" s="2487"/>
      <c r="USW416" s="2487"/>
      <c r="USX416" s="2487"/>
      <c r="USY416" s="2487"/>
      <c r="USZ416" s="2487"/>
      <c r="UTA416" s="2487"/>
      <c r="UTB416" s="2487"/>
      <c r="UTC416" s="2487"/>
      <c r="UTD416" s="2487"/>
      <c r="UTE416" s="2487"/>
      <c r="UTF416" s="2487"/>
      <c r="UTG416" s="2487"/>
      <c r="UTH416" s="2487"/>
      <c r="UTI416" s="2487"/>
      <c r="UTJ416" s="2487"/>
      <c r="UTK416" s="2487"/>
      <c r="UTL416" s="2487"/>
      <c r="UTM416" s="2487"/>
      <c r="UTN416" s="2487"/>
      <c r="UTO416" s="2487"/>
      <c r="UTP416" s="2487"/>
      <c r="UTQ416" s="2487"/>
      <c r="UTR416" s="2487"/>
      <c r="UTS416" s="2487"/>
      <c r="UTT416" s="2487"/>
      <c r="UTU416" s="2487"/>
      <c r="UTV416" s="2487"/>
      <c r="UTW416" s="2487"/>
      <c r="UTX416" s="2487"/>
      <c r="UTY416" s="2487"/>
      <c r="UTZ416" s="2487"/>
      <c r="UUA416" s="2487"/>
      <c r="UUB416" s="2487"/>
      <c r="UUC416" s="2487"/>
      <c r="UUD416" s="2487"/>
      <c r="UUE416" s="2487"/>
      <c r="UUF416" s="2487"/>
      <c r="UUG416" s="2487"/>
      <c r="UUH416" s="2487"/>
      <c r="UUI416" s="2487"/>
      <c r="UUJ416" s="2487"/>
      <c r="UUK416" s="2487"/>
      <c r="UUL416" s="2487"/>
      <c r="UUM416" s="2487"/>
      <c r="UUN416" s="2487"/>
      <c r="UUO416" s="2487"/>
      <c r="UUP416" s="2487"/>
      <c r="UUQ416" s="2487"/>
      <c r="UUR416" s="2487"/>
      <c r="UUS416" s="2487"/>
      <c r="UUT416" s="2487"/>
      <c r="UUU416" s="2487"/>
      <c r="UUV416" s="2487"/>
      <c r="UUW416" s="2487"/>
      <c r="UUX416" s="2487"/>
      <c r="UUY416" s="2487"/>
      <c r="UUZ416" s="2487"/>
      <c r="UVA416" s="2487"/>
      <c r="UVB416" s="2487"/>
      <c r="UVC416" s="2487"/>
      <c r="UVD416" s="2487"/>
      <c r="UVE416" s="2487"/>
      <c r="UVF416" s="2487"/>
      <c r="UVG416" s="2487"/>
      <c r="UVH416" s="2487"/>
      <c r="UVI416" s="2487"/>
      <c r="UVJ416" s="2487"/>
      <c r="UVK416" s="2487"/>
      <c r="UVL416" s="2487"/>
      <c r="UVM416" s="2487"/>
      <c r="UVN416" s="2487"/>
      <c r="UVO416" s="2487"/>
      <c r="UVP416" s="2487"/>
      <c r="UVQ416" s="2487"/>
      <c r="UVR416" s="2487"/>
      <c r="UVS416" s="2487"/>
      <c r="UVT416" s="2487"/>
      <c r="UVU416" s="2487"/>
      <c r="UVV416" s="2487"/>
      <c r="UVW416" s="2487"/>
      <c r="UVX416" s="2487"/>
      <c r="UVY416" s="2487"/>
      <c r="UVZ416" s="2487"/>
      <c r="UWA416" s="2487"/>
      <c r="UWB416" s="2487"/>
      <c r="UWC416" s="2487"/>
      <c r="UWD416" s="2487"/>
      <c r="UWE416" s="2487"/>
      <c r="UWF416" s="2487"/>
      <c r="UWG416" s="2487"/>
      <c r="UWH416" s="2487"/>
      <c r="UWI416" s="2487"/>
      <c r="UWJ416" s="2487"/>
      <c r="UWK416" s="2487"/>
      <c r="UWL416" s="2487"/>
      <c r="UWM416" s="2487"/>
      <c r="UWN416" s="2487"/>
      <c r="UWO416" s="2487"/>
      <c r="UWP416" s="2487"/>
      <c r="UWQ416" s="2487"/>
      <c r="UWR416" s="2487"/>
      <c r="UWS416" s="2487"/>
      <c r="UWT416" s="2487"/>
      <c r="UWU416" s="2487"/>
      <c r="UWV416" s="2487"/>
      <c r="UWW416" s="2487"/>
      <c r="UWX416" s="2487"/>
      <c r="UWY416" s="2487"/>
      <c r="UWZ416" s="2487"/>
      <c r="UXA416" s="2487"/>
      <c r="UXB416" s="2487"/>
      <c r="UXC416" s="2487"/>
      <c r="UXD416" s="2487"/>
      <c r="UXE416" s="2487"/>
      <c r="UXF416" s="2487"/>
      <c r="UXG416" s="2487"/>
      <c r="UXH416" s="2487"/>
      <c r="UXI416" s="2487"/>
      <c r="UXJ416" s="2487"/>
      <c r="UXK416" s="2487"/>
      <c r="UXL416" s="2487"/>
      <c r="UXM416" s="2487"/>
      <c r="UXN416" s="2487"/>
      <c r="UXO416" s="2487"/>
      <c r="UXP416" s="2487"/>
      <c r="UXQ416" s="2487"/>
      <c r="UXR416" s="2487"/>
      <c r="UXS416" s="2487"/>
      <c r="UXT416" s="2487"/>
      <c r="UXU416" s="2487"/>
      <c r="UXV416" s="2487"/>
      <c r="UXW416" s="2487"/>
      <c r="UXX416" s="2487"/>
      <c r="UXY416" s="2487"/>
      <c r="UXZ416" s="2487"/>
      <c r="UYA416" s="2487"/>
      <c r="UYB416" s="2487"/>
      <c r="UYC416" s="2487"/>
      <c r="UYD416" s="2487"/>
      <c r="UYE416" s="2487"/>
      <c r="UYF416" s="2487"/>
      <c r="UYG416" s="2487"/>
      <c r="UYH416" s="2487"/>
      <c r="UYI416" s="2487"/>
      <c r="UYJ416" s="2487"/>
      <c r="UYK416" s="2487"/>
      <c r="UYL416" s="2487"/>
      <c r="UYM416" s="2487"/>
      <c r="UYN416" s="2487"/>
      <c r="UYO416" s="2487"/>
      <c r="UYP416" s="2487"/>
      <c r="UYQ416" s="2487"/>
      <c r="UYR416" s="2487"/>
      <c r="UYS416" s="2487"/>
      <c r="UYT416" s="2487"/>
      <c r="UYU416" s="2487"/>
      <c r="UYV416" s="2487"/>
      <c r="UYW416" s="2487"/>
      <c r="UYX416" s="2487"/>
      <c r="UYY416" s="2487"/>
      <c r="UYZ416" s="2487"/>
      <c r="UZA416" s="2487"/>
      <c r="UZB416" s="2487"/>
      <c r="UZC416" s="2487"/>
      <c r="UZD416" s="2487"/>
      <c r="UZE416" s="2487"/>
      <c r="UZF416" s="2487"/>
      <c r="UZG416" s="2487"/>
      <c r="UZH416" s="2487"/>
      <c r="UZI416" s="2487"/>
      <c r="UZJ416" s="2487"/>
      <c r="UZK416" s="2487"/>
      <c r="UZL416" s="2487"/>
      <c r="UZM416" s="2487"/>
      <c r="UZN416" s="2487"/>
      <c r="UZO416" s="2487"/>
      <c r="UZP416" s="2487"/>
      <c r="UZQ416" s="2487"/>
      <c r="UZR416" s="2487"/>
      <c r="UZS416" s="2487"/>
      <c r="UZT416" s="2487"/>
      <c r="UZU416" s="2487"/>
      <c r="UZV416" s="2487"/>
      <c r="UZW416" s="2487"/>
      <c r="UZX416" s="2487"/>
      <c r="UZY416" s="2487"/>
      <c r="UZZ416" s="2487"/>
      <c r="VAA416" s="2487"/>
      <c r="VAB416" s="2487"/>
      <c r="VAC416" s="2487"/>
      <c r="VAD416" s="2487"/>
      <c r="VAE416" s="2487"/>
      <c r="VAF416" s="2487"/>
      <c r="VAG416" s="2487"/>
      <c r="VAH416" s="2487"/>
      <c r="VAI416" s="2487"/>
      <c r="VAJ416" s="2487"/>
      <c r="VAK416" s="2487"/>
      <c r="VAL416" s="2487"/>
      <c r="VAM416" s="2487"/>
      <c r="VAN416" s="2487"/>
      <c r="VAO416" s="2487"/>
      <c r="VAP416" s="2487"/>
      <c r="VAQ416" s="2487"/>
      <c r="VAR416" s="2487"/>
      <c r="VAS416" s="2487"/>
      <c r="VAT416" s="2487"/>
      <c r="VAU416" s="2487"/>
      <c r="VAV416" s="2487"/>
      <c r="VAW416" s="2487"/>
      <c r="VAX416" s="2487"/>
      <c r="VAY416" s="2487"/>
      <c r="VAZ416" s="2487"/>
      <c r="VBA416" s="2487"/>
      <c r="VBB416" s="2487"/>
      <c r="VBC416" s="2487"/>
      <c r="VBD416" s="2487"/>
      <c r="VBE416" s="2487"/>
      <c r="VBF416" s="2487"/>
      <c r="VBG416" s="2487"/>
      <c r="VBH416" s="2487"/>
      <c r="VBI416" s="2487"/>
      <c r="VBJ416" s="2487"/>
      <c r="VBK416" s="2487"/>
      <c r="VBL416" s="2487"/>
      <c r="VBM416" s="2487"/>
      <c r="VBN416" s="2487"/>
      <c r="VBO416" s="2487"/>
      <c r="VBP416" s="2487"/>
      <c r="VBQ416" s="2487"/>
      <c r="VBR416" s="2487"/>
      <c r="VBS416" s="2487"/>
      <c r="VBT416" s="2487"/>
      <c r="VBU416" s="2487"/>
      <c r="VBV416" s="2487"/>
      <c r="VBW416" s="2487"/>
      <c r="VBX416" s="2487"/>
      <c r="VBY416" s="2487"/>
      <c r="VBZ416" s="2487"/>
      <c r="VCA416" s="2487"/>
      <c r="VCB416" s="2487"/>
      <c r="VCC416" s="2487"/>
      <c r="VCD416" s="2487"/>
      <c r="VCE416" s="2487"/>
      <c r="VCF416" s="2487"/>
      <c r="VCG416" s="2487"/>
      <c r="VCH416" s="2487"/>
      <c r="VCI416" s="2487"/>
      <c r="VCJ416" s="2487"/>
      <c r="VCK416" s="2487"/>
      <c r="VCL416" s="2487"/>
      <c r="VCM416" s="2487"/>
      <c r="VCN416" s="2487"/>
      <c r="VCO416" s="2487"/>
      <c r="VCP416" s="2487"/>
      <c r="VCQ416" s="2487"/>
      <c r="VCR416" s="2487"/>
      <c r="VCS416" s="2487"/>
      <c r="VCT416" s="2487"/>
      <c r="VCU416" s="2487"/>
      <c r="VCV416" s="2487"/>
      <c r="VCW416" s="2487"/>
      <c r="VCX416" s="2487"/>
      <c r="VCY416" s="2487"/>
      <c r="VCZ416" s="2487"/>
      <c r="VDA416" s="2487"/>
      <c r="VDB416" s="2487"/>
      <c r="VDC416" s="2487"/>
      <c r="VDD416" s="2487"/>
      <c r="VDE416" s="2487"/>
      <c r="VDF416" s="2487"/>
      <c r="VDG416" s="2487"/>
      <c r="VDH416" s="2487"/>
      <c r="VDI416" s="2487"/>
      <c r="VDJ416" s="2487"/>
      <c r="VDK416" s="2487"/>
      <c r="VDL416" s="2487"/>
      <c r="VDM416" s="2487"/>
      <c r="VDN416" s="2487"/>
      <c r="VDO416" s="2487"/>
      <c r="VDP416" s="2487"/>
      <c r="VDQ416" s="2487"/>
      <c r="VDR416" s="2487"/>
      <c r="VDS416" s="2487"/>
      <c r="VDT416" s="2487"/>
      <c r="VDU416" s="2487"/>
      <c r="VDV416" s="2487"/>
      <c r="VDW416" s="2487"/>
      <c r="VDX416" s="2487"/>
      <c r="VDY416" s="2487"/>
      <c r="VDZ416" s="2487"/>
      <c r="VEA416" s="2487"/>
      <c r="VEB416" s="2487"/>
      <c r="VEC416" s="2487"/>
      <c r="VED416" s="2487"/>
      <c r="VEE416" s="2487"/>
      <c r="VEF416" s="2487"/>
      <c r="VEG416" s="2487"/>
      <c r="VEH416" s="2487"/>
      <c r="VEI416" s="2487"/>
      <c r="VEJ416" s="2487"/>
      <c r="VEK416" s="2487"/>
      <c r="VEL416" s="2487"/>
      <c r="VEM416" s="2487"/>
      <c r="VEN416" s="2487"/>
      <c r="VEO416" s="2487"/>
      <c r="VEP416" s="2487"/>
      <c r="VEQ416" s="2487"/>
      <c r="VER416" s="2487"/>
      <c r="VES416" s="2487"/>
      <c r="VET416" s="2487"/>
      <c r="VEU416" s="2487"/>
      <c r="VEV416" s="2487"/>
      <c r="VEW416" s="2487"/>
      <c r="VEX416" s="2487"/>
      <c r="VEY416" s="2487"/>
      <c r="VEZ416" s="2487"/>
      <c r="VFA416" s="2487"/>
      <c r="VFB416" s="2487"/>
      <c r="VFC416" s="2487"/>
      <c r="VFD416" s="2487"/>
      <c r="VFE416" s="2487"/>
      <c r="VFF416" s="2487"/>
      <c r="VFG416" s="2487"/>
      <c r="VFH416" s="2487"/>
      <c r="VFI416" s="2487"/>
      <c r="VFJ416" s="2487"/>
      <c r="VFK416" s="2487"/>
      <c r="VFL416" s="2487"/>
      <c r="VFM416" s="2487"/>
      <c r="VFN416" s="2487"/>
      <c r="VFO416" s="2487"/>
      <c r="VFP416" s="2487"/>
      <c r="VFQ416" s="2487"/>
      <c r="VFR416" s="2487"/>
      <c r="VFS416" s="2487"/>
      <c r="VFT416" s="2487"/>
      <c r="VFU416" s="2487"/>
      <c r="VFV416" s="2487"/>
      <c r="VFW416" s="2487"/>
      <c r="VFX416" s="2487"/>
      <c r="VFY416" s="2487"/>
      <c r="VFZ416" s="2487"/>
      <c r="VGA416" s="2487"/>
      <c r="VGB416" s="2487"/>
      <c r="VGC416" s="2487"/>
      <c r="VGD416" s="2487"/>
      <c r="VGE416" s="2487"/>
      <c r="VGF416" s="2487"/>
      <c r="VGG416" s="2487"/>
      <c r="VGH416" s="2487"/>
      <c r="VGI416" s="2487"/>
      <c r="VGJ416" s="2487"/>
      <c r="VGK416" s="2487"/>
      <c r="VGL416" s="2487"/>
      <c r="VGM416" s="2487"/>
      <c r="VGN416" s="2487"/>
      <c r="VGO416" s="2487"/>
      <c r="VGP416" s="2487"/>
      <c r="VGQ416" s="2487"/>
      <c r="VGR416" s="2487"/>
      <c r="VGS416" s="2487"/>
      <c r="VGT416" s="2487"/>
      <c r="VGU416" s="2487"/>
      <c r="VGV416" s="2487"/>
      <c r="VGW416" s="2487"/>
      <c r="VGX416" s="2487"/>
      <c r="VGY416" s="2487"/>
      <c r="VGZ416" s="2487"/>
      <c r="VHA416" s="2487"/>
      <c r="VHB416" s="2487"/>
      <c r="VHC416" s="2487"/>
      <c r="VHD416" s="2487"/>
      <c r="VHE416" s="2487"/>
      <c r="VHF416" s="2487"/>
      <c r="VHG416" s="2487"/>
      <c r="VHH416" s="2487"/>
      <c r="VHI416" s="2487"/>
      <c r="VHJ416" s="2487"/>
      <c r="VHK416" s="2487"/>
      <c r="VHL416" s="2487"/>
      <c r="VHM416" s="2487"/>
      <c r="VHN416" s="2487"/>
      <c r="VHO416" s="2487"/>
      <c r="VHP416" s="2487"/>
      <c r="VHQ416" s="2487"/>
      <c r="VHR416" s="2487"/>
      <c r="VHS416" s="2487"/>
      <c r="VHT416" s="2487"/>
      <c r="VHU416" s="2487"/>
      <c r="VHV416" s="2487"/>
      <c r="VHW416" s="2487"/>
      <c r="VHX416" s="2487"/>
      <c r="VHY416" s="2487"/>
      <c r="VHZ416" s="2487"/>
      <c r="VIA416" s="2487"/>
      <c r="VIB416" s="2487"/>
      <c r="VIC416" s="2487"/>
      <c r="VID416" s="2487"/>
      <c r="VIE416" s="2487"/>
      <c r="VIF416" s="2487"/>
      <c r="VIG416" s="2487"/>
      <c r="VIH416" s="2487"/>
      <c r="VII416" s="2487"/>
      <c r="VIJ416" s="2487"/>
      <c r="VIK416" s="2487"/>
      <c r="VIL416" s="2487"/>
      <c r="VIM416" s="2487"/>
      <c r="VIN416" s="2487"/>
      <c r="VIO416" s="2487"/>
      <c r="VIP416" s="2487"/>
      <c r="VIQ416" s="2487"/>
      <c r="VIR416" s="2487"/>
      <c r="VIS416" s="2487"/>
      <c r="VIT416" s="2487"/>
      <c r="VIU416" s="2487"/>
      <c r="VIV416" s="2487"/>
      <c r="VIW416" s="2487"/>
      <c r="VIX416" s="2487"/>
      <c r="VIY416" s="2487"/>
      <c r="VIZ416" s="2487"/>
      <c r="VJA416" s="2487"/>
      <c r="VJB416" s="2487"/>
      <c r="VJC416" s="2487"/>
      <c r="VJD416" s="2487"/>
      <c r="VJE416" s="2487"/>
      <c r="VJF416" s="2487"/>
      <c r="VJG416" s="2487"/>
      <c r="VJH416" s="2487"/>
      <c r="VJI416" s="2487"/>
      <c r="VJJ416" s="2487"/>
      <c r="VJK416" s="2487"/>
      <c r="VJL416" s="2487"/>
      <c r="VJM416" s="2487"/>
      <c r="VJN416" s="2487"/>
      <c r="VJO416" s="2487"/>
      <c r="VJP416" s="2487"/>
      <c r="VJQ416" s="2487"/>
      <c r="VJR416" s="2487"/>
      <c r="VJS416" s="2487"/>
      <c r="VJT416" s="2487"/>
      <c r="VJU416" s="2487"/>
      <c r="VJV416" s="2487"/>
      <c r="VJW416" s="2487"/>
      <c r="VJX416" s="2487"/>
      <c r="VJY416" s="2487"/>
      <c r="VJZ416" s="2487"/>
      <c r="VKA416" s="2487"/>
      <c r="VKB416" s="2487"/>
      <c r="VKC416" s="2487"/>
      <c r="VKD416" s="2487"/>
      <c r="VKE416" s="2487"/>
      <c r="VKF416" s="2487"/>
      <c r="VKG416" s="2487"/>
      <c r="VKH416" s="2487"/>
      <c r="VKI416" s="2487"/>
      <c r="VKJ416" s="2487"/>
      <c r="VKK416" s="2487"/>
      <c r="VKL416" s="2487"/>
      <c r="VKM416" s="2487"/>
      <c r="VKN416" s="2487"/>
      <c r="VKO416" s="2487"/>
      <c r="VKP416" s="2487"/>
      <c r="VKQ416" s="2487"/>
      <c r="VKR416" s="2487"/>
      <c r="VKS416" s="2487"/>
      <c r="VKT416" s="2487"/>
      <c r="VKU416" s="2487"/>
      <c r="VKV416" s="2487"/>
      <c r="VKW416" s="2487"/>
      <c r="VKX416" s="2487"/>
      <c r="VKY416" s="2487"/>
      <c r="VKZ416" s="2487"/>
      <c r="VLA416" s="2487"/>
      <c r="VLB416" s="2487"/>
      <c r="VLC416" s="2487"/>
      <c r="VLD416" s="2487"/>
      <c r="VLE416" s="2487"/>
      <c r="VLF416" s="2487"/>
      <c r="VLG416" s="2487"/>
      <c r="VLH416" s="2487"/>
      <c r="VLI416" s="2487"/>
      <c r="VLJ416" s="2487"/>
      <c r="VLK416" s="2487"/>
      <c r="VLL416" s="2487"/>
      <c r="VLM416" s="2487"/>
      <c r="VLN416" s="2487"/>
      <c r="VLO416" s="2487"/>
      <c r="VLP416" s="2487"/>
      <c r="VLQ416" s="2487"/>
      <c r="VLR416" s="2487"/>
      <c r="VLS416" s="2487"/>
      <c r="VLT416" s="2487"/>
      <c r="VLU416" s="2487"/>
      <c r="VLV416" s="2487"/>
      <c r="VLW416" s="2487"/>
      <c r="VLX416" s="2487"/>
      <c r="VLY416" s="2487"/>
      <c r="VLZ416" s="2487"/>
      <c r="VMA416" s="2487"/>
      <c r="VMB416" s="2487"/>
      <c r="VMC416" s="2487"/>
      <c r="VMD416" s="2487"/>
      <c r="VME416" s="2487"/>
      <c r="VMF416" s="2487"/>
      <c r="VMG416" s="2487"/>
      <c r="VMH416" s="2487"/>
      <c r="VMI416" s="2487"/>
      <c r="VMJ416" s="2487"/>
      <c r="VMK416" s="2487"/>
      <c r="VML416" s="2487"/>
      <c r="VMM416" s="2487"/>
      <c r="VMN416" s="2487"/>
      <c r="VMO416" s="2487"/>
      <c r="VMP416" s="2487"/>
      <c r="VMQ416" s="2487"/>
      <c r="VMR416" s="2487"/>
      <c r="VMS416" s="2487"/>
      <c r="VMT416" s="2487"/>
      <c r="VMU416" s="2487"/>
      <c r="VMV416" s="2487"/>
      <c r="VMW416" s="2487"/>
      <c r="VMX416" s="2487"/>
      <c r="VMY416" s="2487"/>
      <c r="VMZ416" s="2487"/>
      <c r="VNA416" s="2487"/>
      <c r="VNB416" s="2487"/>
      <c r="VNC416" s="2487"/>
      <c r="VND416" s="2487"/>
      <c r="VNE416" s="2487"/>
      <c r="VNF416" s="2487"/>
      <c r="VNG416" s="2487"/>
      <c r="VNH416" s="2487"/>
      <c r="VNI416" s="2487"/>
      <c r="VNJ416" s="2487"/>
      <c r="VNK416" s="2487"/>
      <c r="VNL416" s="2487"/>
      <c r="VNM416" s="2487"/>
      <c r="VNN416" s="2487"/>
      <c r="VNO416" s="2487"/>
      <c r="VNP416" s="2487"/>
      <c r="VNQ416" s="2487"/>
      <c r="VNR416" s="2487"/>
      <c r="VNS416" s="2487"/>
      <c r="VNT416" s="2487"/>
      <c r="VNU416" s="2487"/>
      <c r="VNV416" s="2487"/>
      <c r="VNW416" s="2487"/>
      <c r="VNX416" s="2487"/>
      <c r="VNY416" s="2487"/>
      <c r="VNZ416" s="2487"/>
      <c r="VOA416" s="2487"/>
      <c r="VOB416" s="2487"/>
      <c r="VOC416" s="2487"/>
      <c r="VOD416" s="2487"/>
      <c r="VOE416" s="2487"/>
      <c r="VOF416" s="2487"/>
      <c r="VOG416" s="2487"/>
      <c r="VOH416" s="2487"/>
      <c r="VOI416" s="2487"/>
      <c r="VOJ416" s="2487"/>
      <c r="VOK416" s="2487"/>
      <c r="VOL416" s="2487"/>
      <c r="VOM416" s="2487"/>
      <c r="VON416" s="2487"/>
      <c r="VOO416" s="2487"/>
      <c r="VOP416" s="2487"/>
      <c r="VOQ416" s="2487"/>
      <c r="VOR416" s="2487"/>
      <c r="VOS416" s="2487"/>
      <c r="VOT416" s="2487"/>
      <c r="VOU416" s="2487"/>
      <c r="VOV416" s="2487"/>
      <c r="VOW416" s="2487"/>
      <c r="VOX416" s="2487"/>
      <c r="VOY416" s="2487"/>
      <c r="VOZ416" s="2487"/>
      <c r="VPA416" s="2487"/>
      <c r="VPB416" s="2487"/>
      <c r="VPC416" s="2487"/>
      <c r="VPD416" s="2487"/>
      <c r="VPE416" s="2487"/>
      <c r="VPF416" s="2487"/>
      <c r="VPG416" s="2487"/>
      <c r="VPH416" s="2487"/>
      <c r="VPI416" s="2487"/>
      <c r="VPJ416" s="2487"/>
      <c r="VPK416" s="2487"/>
      <c r="VPL416" s="2487"/>
      <c r="VPM416" s="2487"/>
      <c r="VPN416" s="2487"/>
      <c r="VPO416" s="2487"/>
      <c r="VPP416" s="2487"/>
      <c r="VPQ416" s="2487"/>
      <c r="VPR416" s="2487"/>
      <c r="VPS416" s="2487"/>
      <c r="VPT416" s="2487"/>
      <c r="VPU416" s="2487"/>
      <c r="VPV416" s="2487"/>
      <c r="VPW416" s="2487"/>
      <c r="VPX416" s="2487"/>
      <c r="VPY416" s="2487"/>
      <c r="VPZ416" s="2487"/>
      <c r="VQA416" s="2487"/>
      <c r="VQB416" s="2487"/>
      <c r="VQC416" s="2487"/>
      <c r="VQD416" s="2487"/>
      <c r="VQE416" s="2487"/>
      <c r="VQF416" s="2487"/>
      <c r="VQG416" s="2487"/>
      <c r="VQH416" s="2487"/>
      <c r="VQI416" s="2487"/>
      <c r="VQJ416" s="2487"/>
      <c r="VQK416" s="2487"/>
      <c r="VQL416" s="2487"/>
      <c r="VQM416" s="2487"/>
      <c r="VQN416" s="2487"/>
      <c r="VQO416" s="2487"/>
      <c r="VQP416" s="2487"/>
      <c r="VQQ416" s="2487"/>
      <c r="VQR416" s="2487"/>
      <c r="VQS416" s="2487"/>
      <c r="VQT416" s="2487"/>
      <c r="VQU416" s="2487"/>
      <c r="VQV416" s="2487"/>
      <c r="VQW416" s="2487"/>
      <c r="VQX416" s="2487"/>
      <c r="VQY416" s="2487"/>
      <c r="VQZ416" s="2487"/>
      <c r="VRA416" s="2487"/>
      <c r="VRB416" s="2487"/>
      <c r="VRC416" s="2487"/>
      <c r="VRD416" s="2487"/>
      <c r="VRE416" s="2487"/>
      <c r="VRF416" s="2487"/>
      <c r="VRG416" s="2487"/>
      <c r="VRH416" s="2487"/>
      <c r="VRI416" s="2487"/>
      <c r="VRJ416" s="2487"/>
      <c r="VRK416" s="2487"/>
      <c r="VRL416" s="2487"/>
      <c r="VRM416" s="2487"/>
      <c r="VRN416" s="2487"/>
      <c r="VRO416" s="2487"/>
      <c r="VRP416" s="2487"/>
      <c r="VRQ416" s="2487"/>
      <c r="VRR416" s="2487"/>
      <c r="VRS416" s="2487"/>
      <c r="VRT416" s="2487"/>
      <c r="VRU416" s="2487"/>
      <c r="VRV416" s="2487"/>
      <c r="VRW416" s="2487"/>
      <c r="VRX416" s="2487"/>
      <c r="VRY416" s="2487"/>
      <c r="VRZ416" s="2487"/>
      <c r="VSA416" s="2487"/>
      <c r="VSB416" s="2487"/>
      <c r="VSC416" s="2487"/>
      <c r="VSD416" s="2487"/>
      <c r="VSE416" s="2487"/>
      <c r="VSF416" s="2487"/>
      <c r="VSG416" s="2487"/>
      <c r="VSH416" s="2487"/>
      <c r="VSI416" s="2487"/>
      <c r="VSJ416" s="2487"/>
      <c r="VSK416" s="2487"/>
      <c r="VSL416" s="2487"/>
      <c r="VSM416" s="2487"/>
      <c r="VSN416" s="2487"/>
      <c r="VSO416" s="2487"/>
      <c r="VSP416" s="2487"/>
      <c r="VSQ416" s="2487"/>
      <c r="VSR416" s="2487"/>
      <c r="VSS416" s="2487"/>
      <c r="VST416" s="2487"/>
      <c r="VSU416" s="2487"/>
      <c r="VSV416" s="2487"/>
      <c r="VSW416" s="2487"/>
      <c r="VSX416" s="2487"/>
      <c r="VSY416" s="2487"/>
      <c r="VSZ416" s="2487"/>
      <c r="VTA416" s="2487"/>
      <c r="VTB416" s="2487"/>
      <c r="VTC416" s="2487"/>
      <c r="VTD416" s="2487"/>
      <c r="VTE416" s="2487"/>
      <c r="VTF416" s="2487"/>
      <c r="VTG416" s="2487"/>
      <c r="VTH416" s="2487"/>
      <c r="VTI416" s="2487"/>
      <c r="VTJ416" s="2487"/>
      <c r="VTK416" s="2487"/>
      <c r="VTL416" s="2487"/>
      <c r="VTM416" s="2487"/>
      <c r="VTN416" s="2487"/>
      <c r="VTO416" s="2487"/>
      <c r="VTP416" s="2487"/>
      <c r="VTQ416" s="2487"/>
      <c r="VTR416" s="2487"/>
      <c r="VTS416" s="2487"/>
      <c r="VTT416" s="2487"/>
      <c r="VTU416" s="2487"/>
      <c r="VTV416" s="2487"/>
      <c r="VTW416" s="2487"/>
      <c r="VTX416" s="2487"/>
      <c r="VTY416" s="2487"/>
      <c r="VTZ416" s="2487"/>
      <c r="VUA416" s="2487"/>
      <c r="VUB416" s="2487"/>
      <c r="VUC416" s="2487"/>
      <c r="VUD416" s="2487"/>
      <c r="VUE416" s="2487"/>
      <c r="VUF416" s="2487"/>
      <c r="VUG416" s="2487"/>
      <c r="VUH416" s="2487"/>
      <c r="VUI416" s="2487"/>
      <c r="VUJ416" s="2487"/>
      <c r="VUK416" s="2487"/>
      <c r="VUL416" s="2487"/>
      <c r="VUM416" s="2487"/>
      <c r="VUN416" s="2487"/>
      <c r="VUO416" s="2487"/>
      <c r="VUP416" s="2487"/>
      <c r="VUQ416" s="2487"/>
      <c r="VUR416" s="2487"/>
      <c r="VUS416" s="2487"/>
      <c r="VUT416" s="2487"/>
      <c r="VUU416" s="2487"/>
      <c r="VUV416" s="2487"/>
      <c r="VUW416" s="2487"/>
      <c r="VUX416" s="2487"/>
      <c r="VUY416" s="2487"/>
      <c r="VUZ416" s="2487"/>
      <c r="VVA416" s="2487"/>
      <c r="VVB416" s="2487"/>
      <c r="VVC416" s="2487"/>
      <c r="VVD416" s="2487"/>
      <c r="VVE416" s="2487"/>
      <c r="VVF416" s="2487"/>
      <c r="VVG416" s="2487"/>
      <c r="VVH416" s="2487"/>
      <c r="VVI416" s="2487"/>
      <c r="VVJ416" s="2487"/>
      <c r="VVK416" s="2487"/>
      <c r="VVL416" s="2487"/>
      <c r="VVM416" s="2487"/>
      <c r="VVN416" s="2487"/>
      <c r="VVO416" s="2487"/>
      <c r="VVP416" s="2487"/>
      <c r="VVQ416" s="2487"/>
      <c r="VVR416" s="2487"/>
      <c r="VVS416" s="2487"/>
      <c r="VVT416" s="2487"/>
      <c r="VVU416" s="2487"/>
      <c r="VVV416" s="2487"/>
      <c r="VVW416" s="2487"/>
      <c r="VVX416" s="2487"/>
      <c r="VVY416" s="2487"/>
      <c r="VVZ416" s="2487"/>
      <c r="VWA416" s="2487"/>
      <c r="VWB416" s="2487"/>
      <c r="VWC416" s="2487"/>
      <c r="VWD416" s="2487"/>
      <c r="VWE416" s="2487"/>
      <c r="VWF416" s="2487"/>
      <c r="VWG416" s="2487"/>
      <c r="VWH416" s="2487"/>
      <c r="VWI416" s="2487"/>
      <c r="VWJ416" s="2487"/>
      <c r="VWK416" s="2487"/>
      <c r="VWL416" s="2487"/>
      <c r="VWM416" s="2487"/>
      <c r="VWN416" s="2487"/>
      <c r="VWO416" s="2487"/>
      <c r="VWP416" s="2487"/>
      <c r="VWQ416" s="2487"/>
      <c r="VWR416" s="2487"/>
      <c r="VWS416" s="2487"/>
      <c r="VWT416" s="2487"/>
      <c r="VWU416" s="2487"/>
      <c r="VWV416" s="2487"/>
      <c r="VWW416" s="2487"/>
      <c r="VWX416" s="2487"/>
      <c r="VWY416" s="2487"/>
      <c r="VWZ416" s="2487"/>
      <c r="VXA416" s="2487"/>
      <c r="VXB416" s="2487"/>
      <c r="VXC416" s="2487"/>
      <c r="VXD416" s="2487"/>
      <c r="VXE416" s="2487"/>
      <c r="VXF416" s="2487"/>
      <c r="VXG416" s="2487"/>
      <c r="VXH416" s="2487"/>
      <c r="VXI416" s="2487"/>
      <c r="VXJ416" s="2487"/>
      <c r="VXK416" s="2487"/>
      <c r="VXL416" s="2487"/>
      <c r="VXM416" s="2487"/>
      <c r="VXN416" s="2487"/>
      <c r="VXO416" s="2487"/>
      <c r="VXP416" s="2487"/>
      <c r="VXQ416" s="2487"/>
      <c r="VXR416" s="2487"/>
      <c r="VXS416" s="2487"/>
      <c r="VXT416" s="2487"/>
      <c r="VXU416" s="2487"/>
      <c r="VXV416" s="2487"/>
      <c r="VXW416" s="2487"/>
      <c r="VXX416" s="2487"/>
      <c r="VXY416" s="2487"/>
      <c r="VXZ416" s="2487"/>
      <c r="VYA416" s="2487"/>
      <c r="VYB416" s="2487"/>
      <c r="VYC416" s="2487"/>
      <c r="VYD416" s="2487"/>
      <c r="VYE416" s="2487"/>
      <c r="VYF416" s="2487"/>
      <c r="VYG416" s="2487"/>
      <c r="VYH416" s="2487"/>
      <c r="VYI416" s="2487"/>
      <c r="VYJ416" s="2487"/>
      <c r="VYK416" s="2487"/>
      <c r="VYL416" s="2487"/>
      <c r="VYM416" s="2487"/>
      <c r="VYN416" s="2487"/>
      <c r="VYO416" s="2487"/>
      <c r="VYP416" s="2487"/>
      <c r="VYQ416" s="2487"/>
      <c r="VYR416" s="2487"/>
      <c r="VYS416" s="2487"/>
      <c r="VYT416" s="2487"/>
      <c r="VYU416" s="2487"/>
      <c r="VYV416" s="2487"/>
      <c r="VYW416" s="2487"/>
      <c r="VYX416" s="2487"/>
      <c r="VYY416" s="2487"/>
      <c r="VYZ416" s="2487"/>
      <c r="VZA416" s="2487"/>
      <c r="VZB416" s="2487"/>
      <c r="VZC416" s="2487"/>
      <c r="VZD416" s="2487"/>
      <c r="VZE416" s="2487"/>
      <c r="VZF416" s="2487"/>
      <c r="VZG416" s="2487"/>
      <c r="VZH416" s="2487"/>
      <c r="VZI416" s="2487"/>
      <c r="VZJ416" s="2487"/>
      <c r="VZK416" s="2487"/>
      <c r="VZL416" s="2487"/>
      <c r="VZM416" s="2487"/>
      <c r="VZN416" s="2487"/>
      <c r="VZO416" s="2487"/>
      <c r="VZP416" s="2487"/>
      <c r="VZQ416" s="2487"/>
      <c r="VZR416" s="2487"/>
      <c r="VZS416" s="2487"/>
      <c r="VZT416" s="2487"/>
      <c r="VZU416" s="2487"/>
      <c r="VZV416" s="2487"/>
      <c r="VZW416" s="2487"/>
      <c r="VZX416" s="2487"/>
      <c r="VZY416" s="2487"/>
      <c r="VZZ416" s="2487"/>
      <c r="WAA416" s="2487"/>
      <c r="WAB416" s="2487"/>
      <c r="WAC416" s="2487"/>
      <c r="WAD416" s="2487"/>
      <c r="WAE416" s="2487"/>
      <c r="WAF416" s="2487"/>
      <c r="WAG416" s="2487"/>
      <c r="WAH416" s="2487"/>
      <c r="WAI416" s="2487"/>
      <c r="WAJ416" s="2487"/>
      <c r="WAK416" s="2487"/>
      <c r="WAL416" s="2487"/>
      <c r="WAM416" s="2487"/>
      <c r="WAN416" s="2487"/>
      <c r="WAO416" s="2487"/>
      <c r="WAP416" s="2487"/>
      <c r="WAQ416" s="2487"/>
      <c r="WAR416" s="2487"/>
      <c r="WAS416" s="2487"/>
      <c r="WAT416" s="2487"/>
      <c r="WAU416" s="2487"/>
      <c r="WAV416" s="2487"/>
      <c r="WAW416" s="2487"/>
      <c r="WAX416" s="2487"/>
      <c r="WAY416" s="2487"/>
      <c r="WAZ416" s="2487"/>
      <c r="WBA416" s="2487"/>
      <c r="WBB416" s="2487"/>
      <c r="WBC416" s="2487"/>
      <c r="WBD416" s="2487"/>
      <c r="WBE416" s="2487"/>
      <c r="WBF416" s="2487"/>
      <c r="WBG416" s="2487"/>
      <c r="WBH416" s="2487"/>
      <c r="WBI416" s="2487"/>
      <c r="WBJ416" s="2487"/>
      <c r="WBK416" s="2487"/>
      <c r="WBL416" s="2487"/>
      <c r="WBM416" s="2487"/>
      <c r="WBN416" s="2487"/>
      <c r="WBO416" s="2487"/>
      <c r="WBP416" s="2487"/>
      <c r="WBQ416" s="2487"/>
      <c r="WBR416" s="2487"/>
      <c r="WBS416" s="2487"/>
      <c r="WBT416" s="2487"/>
      <c r="WBU416" s="2487"/>
      <c r="WBV416" s="2487"/>
      <c r="WBW416" s="2487"/>
      <c r="WBX416" s="2487"/>
      <c r="WBY416" s="2487"/>
      <c r="WBZ416" s="2487"/>
      <c r="WCA416" s="2487"/>
      <c r="WCB416" s="2487"/>
      <c r="WCC416" s="2487"/>
      <c r="WCD416" s="2487"/>
      <c r="WCE416" s="2487"/>
      <c r="WCF416" s="2487"/>
      <c r="WCG416" s="2487"/>
      <c r="WCH416" s="2487"/>
      <c r="WCI416" s="2487"/>
      <c r="WCJ416" s="2487"/>
      <c r="WCK416" s="2487"/>
      <c r="WCL416" s="2487"/>
      <c r="WCM416" s="2487"/>
      <c r="WCN416" s="2487"/>
      <c r="WCO416" s="2487"/>
      <c r="WCP416" s="2487"/>
      <c r="WCQ416" s="2487"/>
      <c r="WCR416" s="2487"/>
      <c r="WCS416" s="2487"/>
      <c r="WCT416" s="2487"/>
      <c r="WCU416" s="2487"/>
      <c r="WCV416" s="2487"/>
      <c r="WCW416" s="2487"/>
      <c r="WCX416" s="2487"/>
      <c r="WCY416" s="2487"/>
      <c r="WCZ416" s="2487"/>
      <c r="WDA416" s="2487"/>
      <c r="WDB416" s="2487"/>
      <c r="WDC416" s="2487"/>
      <c r="WDD416" s="2487"/>
      <c r="WDE416" s="2487"/>
      <c r="WDF416" s="2487"/>
      <c r="WDG416" s="2487"/>
      <c r="WDH416" s="2487"/>
      <c r="WDI416" s="2487"/>
      <c r="WDJ416" s="2487"/>
      <c r="WDK416" s="2487"/>
      <c r="WDL416" s="2487"/>
      <c r="WDM416" s="2487"/>
      <c r="WDN416" s="2487"/>
      <c r="WDO416" s="2487"/>
      <c r="WDP416" s="2487"/>
      <c r="WDQ416" s="2487"/>
      <c r="WDR416" s="2487"/>
      <c r="WDS416" s="2487"/>
      <c r="WDT416" s="2487"/>
      <c r="WDU416" s="2487"/>
      <c r="WDV416" s="2487"/>
      <c r="WDW416" s="2487"/>
      <c r="WDX416" s="2487"/>
      <c r="WDY416" s="2487"/>
      <c r="WDZ416" s="2487"/>
      <c r="WEA416" s="2487"/>
      <c r="WEB416" s="2487"/>
      <c r="WEC416" s="2487"/>
      <c r="WED416" s="2487"/>
      <c r="WEE416" s="2487"/>
      <c r="WEF416" s="2487"/>
      <c r="WEG416" s="2487"/>
      <c r="WEH416" s="2487"/>
      <c r="WEI416" s="2487"/>
      <c r="WEJ416" s="2487"/>
      <c r="WEK416" s="2487"/>
      <c r="WEL416" s="2487"/>
      <c r="WEM416" s="2487"/>
      <c r="WEN416" s="2487"/>
      <c r="WEO416" s="2487"/>
      <c r="WEP416" s="2487"/>
      <c r="WEQ416" s="2487"/>
      <c r="WER416" s="2487"/>
      <c r="WES416" s="2487"/>
      <c r="WET416" s="2487"/>
      <c r="WEU416" s="2487"/>
      <c r="WEV416" s="2487"/>
      <c r="WEW416" s="2487"/>
      <c r="WEX416" s="2487"/>
      <c r="WEY416" s="2487"/>
      <c r="WEZ416" s="2487"/>
      <c r="WFA416" s="2487"/>
      <c r="WFB416" s="2487"/>
      <c r="WFC416" s="2487"/>
      <c r="WFD416" s="2487"/>
      <c r="WFE416" s="2487"/>
      <c r="WFF416" s="2487"/>
      <c r="WFG416" s="2487"/>
      <c r="WFH416" s="2487"/>
      <c r="WFI416" s="2487"/>
      <c r="WFJ416" s="2487"/>
      <c r="WFK416" s="2487"/>
      <c r="WFL416" s="2487"/>
      <c r="WFM416" s="2487"/>
      <c r="WFN416" s="2487"/>
      <c r="WFO416" s="2487"/>
      <c r="WFP416" s="2487"/>
      <c r="WFQ416" s="2487"/>
      <c r="WFR416" s="2487"/>
      <c r="WFS416" s="2487"/>
      <c r="WFT416" s="2487"/>
      <c r="WFU416" s="2487"/>
      <c r="WFV416" s="2487"/>
      <c r="WFW416" s="2487"/>
      <c r="WFX416" s="2487"/>
      <c r="WFY416" s="2487"/>
      <c r="WFZ416" s="2487"/>
      <c r="WGA416" s="2487"/>
      <c r="WGB416" s="2487"/>
      <c r="WGC416" s="2487"/>
      <c r="WGD416" s="2487"/>
      <c r="WGE416" s="2487"/>
      <c r="WGF416" s="2487"/>
      <c r="WGG416" s="2487"/>
      <c r="WGH416" s="2487"/>
      <c r="WGI416" s="2487"/>
      <c r="WGJ416" s="2487"/>
      <c r="WGK416" s="2487"/>
      <c r="WGL416" s="2487"/>
      <c r="WGM416" s="2487"/>
      <c r="WGN416" s="2487"/>
      <c r="WGO416" s="2487"/>
      <c r="WGP416" s="2487"/>
      <c r="WGQ416" s="2487"/>
      <c r="WGR416" s="2487"/>
      <c r="WGS416" s="2487"/>
      <c r="WGT416" s="2487"/>
      <c r="WGU416" s="2487"/>
      <c r="WGV416" s="2487"/>
      <c r="WGW416" s="2487"/>
      <c r="WGX416" s="2487"/>
      <c r="WGY416" s="2487"/>
      <c r="WGZ416" s="2487"/>
      <c r="WHA416" s="2487"/>
      <c r="WHB416" s="2487"/>
      <c r="WHC416" s="2487"/>
      <c r="WHD416" s="2487"/>
      <c r="WHE416" s="2487"/>
      <c r="WHF416" s="2487"/>
      <c r="WHG416" s="2487"/>
      <c r="WHH416" s="2487"/>
      <c r="WHI416" s="2487"/>
      <c r="WHJ416" s="2487"/>
      <c r="WHK416" s="2487"/>
      <c r="WHL416" s="2487"/>
      <c r="WHM416" s="2487"/>
      <c r="WHN416" s="2487"/>
      <c r="WHO416" s="2487"/>
      <c r="WHP416" s="2487"/>
      <c r="WHQ416" s="2487"/>
      <c r="WHR416" s="2487"/>
      <c r="WHS416" s="2487"/>
      <c r="WHT416" s="2487"/>
      <c r="WHU416" s="2487"/>
      <c r="WHV416" s="2487"/>
      <c r="WHW416" s="2487"/>
      <c r="WHX416" s="2487"/>
      <c r="WHY416" s="2487"/>
      <c r="WHZ416" s="2487"/>
      <c r="WIA416" s="2487"/>
      <c r="WIB416" s="2487"/>
      <c r="WIC416" s="2487"/>
      <c r="WID416" s="2487"/>
      <c r="WIE416" s="2487"/>
      <c r="WIF416" s="2487"/>
      <c r="WIG416" s="2487"/>
      <c r="WIH416" s="2487"/>
      <c r="WII416" s="2487"/>
      <c r="WIJ416" s="2487"/>
      <c r="WIK416" s="2487"/>
      <c r="WIL416" s="2487"/>
      <c r="WIM416" s="2487"/>
      <c r="WIN416" s="2487"/>
      <c r="WIO416" s="2487"/>
      <c r="WIP416" s="2487"/>
      <c r="WIQ416" s="2487"/>
      <c r="WIR416" s="2487"/>
      <c r="WIS416" s="2487"/>
      <c r="WIT416" s="2487"/>
      <c r="WIU416" s="2487"/>
      <c r="WIV416" s="2487"/>
      <c r="WIW416" s="2487"/>
      <c r="WIX416" s="2487"/>
      <c r="WIY416" s="2487"/>
      <c r="WIZ416" s="2487"/>
      <c r="WJA416" s="2487"/>
      <c r="WJB416" s="2487"/>
      <c r="WJC416" s="2487"/>
      <c r="WJD416" s="2487"/>
      <c r="WJE416" s="2487"/>
      <c r="WJF416" s="2487"/>
      <c r="WJG416" s="2487"/>
      <c r="WJH416" s="2487"/>
      <c r="WJI416" s="2487"/>
      <c r="WJJ416" s="2487"/>
      <c r="WJK416" s="2487"/>
      <c r="WJL416" s="2487"/>
      <c r="WJM416" s="2487"/>
      <c r="WJN416" s="2487"/>
      <c r="WJO416" s="2487"/>
      <c r="WJP416" s="2487"/>
      <c r="WJQ416" s="2487"/>
      <c r="WJR416" s="2487"/>
      <c r="WJS416" s="2487"/>
      <c r="WJT416" s="2487"/>
      <c r="WJU416" s="2487"/>
      <c r="WJV416" s="2487"/>
      <c r="WJW416" s="2487"/>
      <c r="WJX416" s="2487"/>
      <c r="WJY416" s="2487"/>
      <c r="WJZ416" s="2487"/>
      <c r="WKA416" s="2487"/>
      <c r="WKB416" s="2487"/>
      <c r="WKC416" s="2487"/>
      <c r="WKD416" s="2487"/>
      <c r="WKE416" s="2487"/>
      <c r="WKF416" s="2487"/>
      <c r="WKG416" s="2487"/>
      <c r="WKH416" s="2487"/>
      <c r="WKI416" s="2487"/>
      <c r="WKJ416" s="2487"/>
      <c r="WKK416" s="2487"/>
      <c r="WKL416" s="2487"/>
      <c r="WKM416" s="2487"/>
      <c r="WKN416" s="2487"/>
      <c r="WKO416" s="2487"/>
      <c r="WKP416" s="2487"/>
      <c r="WKQ416" s="2487"/>
      <c r="WKR416" s="2487"/>
      <c r="WKS416" s="2487"/>
      <c r="WKT416" s="2487"/>
      <c r="WKU416" s="2487"/>
      <c r="WKV416" s="2487"/>
      <c r="WKW416" s="2487"/>
      <c r="WKX416" s="2487"/>
      <c r="WKY416" s="2487"/>
      <c r="WKZ416" s="2487"/>
      <c r="WLA416" s="2487"/>
      <c r="WLB416" s="2487"/>
      <c r="WLC416" s="2487"/>
      <c r="WLD416" s="2487"/>
      <c r="WLE416" s="2487"/>
      <c r="WLF416" s="2487"/>
      <c r="WLG416" s="2487"/>
      <c r="WLH416" s="2487"/>
      <c r="WLI416" s="2487"/>
      <c r="WLJ416" s="2487"/>
      <c r="WLK416" s="2487"/>
      <c r="WLL416" s="2487"/>
      <c r="WLM416" s="2487"/>
      <c r="WLN416" s="2487"/>
      <c r="WLO416" s="2487"/>
      <c r="WLP416" s="2487"/>
      <c r="WLQ416" s="2487"/>
      <c r="WLR416" s="2487"/>
      <c r="WLS416" s="2487"/>
      <c r="WLT416" s="2487"/>
      <c r="WLU416" s="2487"/>
      <c r="WLV416" s="2487"/>
      <c r="WLW416" s="2487"/>
      <c r="WLX416" s="2487"/>
      <c r="WLY416" s="2487"/>
      <c r="WLZ416" s="2487"/>
      <c r="WMA416" s="2487"/>
      <c r="WMB416" s="2487"/>
      <c r="WMC416" s="2487"/>
      <c r="WMD416" s="2487"/>
      <c r="WME416" s="2487"/>
      <c r="WMF416" s="2487"/>
      <c r="WMG416" s="2487"/>
      <c r="WMH416" s="2487"/>
      <c r="WMI416" s="2487"/>
      <c r="WMJ416" s="2487"/>
      <c r="WMK416" s="2487"/>
      <c r="WML416" s="2487"/>
      <c r="WMM416" s="2487"/>
      <c r="WMN416" s="2487"/>
      <c r="WMO416" s="2487"/>
      <c r="WMP416" s="2487"/>
      <c r="WMQ416" s="2487"/>
      <c r="WMR416" s="2487"/>
      <c r="WMS416" s="2487"/>
      <c r="WMT416" s="2487"/>
      <c r="WMU416" s="2487"/>
      <c r="WMV416" s="2487"/>
      <c r="WMW416" s="2487"/>
      <c r="WMX416" s="2487"/>
      <c r="WMY416" s="2487"/>
      <c r="WMZ416" s="2487"/>
      <c r="WNA416" s="2487"/>
      <c r="WNB416" s="2487"/>
      <c r="WNC416" s="2487"/>
      <c r="WND416" s="2487"/>
      <c r="WNE416" s="2487"/>
      <c r="WNF416" s="2487"/>
      <c r="WNG416" s="2487"/>
      <c r="WNH416" s="2487"/>
      <c r="WNI416" s="2487"/>
      <c r="WNJ416" s="2487"/>
      <c r="WNK416" s="2487"/>
      <c r="WNL416" s="2487"/>
      <c r="WNM416" s="2487"/>
      <c r="WNN416" s="2487"/>
      <c r="WNO416" s="2487"/>
      <c r="WNP416" s="2487"/>
      <c r="WNQ416" s="2487"/>
      <c r="WNR416" s="2487"/>
      <c r="WNS416" s="2487"/>
      <c r="WNT416" s="2487"/>
      <c r="WNU416" s="2487"/>
      <c r="WNV416" s="2487"/>
      <c r="WNW416" s="2487"/>
      <c r="WNX416" s="2487"/>
      <c r="WNY416" s="2487"/>
      <c r="WNZ416" s="2487"/>
      <c r="WOA416" s="2487"/>
      <c r="WOB416" s="2487"/>
      <c r="WOC416" s="2487"/>
      <c r="WOD416" s="2487"/>
      <c r="WOE416" s="2487"/>
      <c r="WOF416" s="2487"/>
      <c r="WOG416" s="2487"/>
      <c r="WOH416" s="2487"/>
      <c r="WOI416" s="2487"/>
      <c r="WOJ416" s="2487"/>
      <c r="WOK416" s="2487"/>
      <c r="WOL416" s="2487"/>
      <c r="WOM416" s="2487"/>
      <c r="WON416" s="2487"/>
      <c r="WOO416" s="2487"/>
      <c r="WOP416" s="2487"/>
      <c r="WOQ416" s="2487"/>
      <c r="WOR416" s="2487"/>
      <c r="WOS416" s="2487"/>
      <c r="WOT416" s="2487"/>
      <c r="WOU416" s="2487"/>
      <c r="WOV416" s="2487"/>
      <c r="WOW416" s="2487"/>
      <c r="WOX416" s="2487"/>
      <c r="WOY416" s="2487"/>
      <c r="WOZ416" s="2487"/>
      <c r="WPA416" s="2487"/>
      <c r="WPB416" s="2487"/>
      <c r="WPC416" s="2487"/>
      <c r="WPD416" s="2487"/>
      <c r="WPE416" s="2487"/>
      <c r="WPF416" s="2487"/>
      <c r="WPG416" s="2487"/>
      <c r="WPH416" s="2487"/>
      <c r="WPI416" s="2487"/>
      <c r="WPJ416" s="2487"/>
      <c r="WPK416" s="2487"/>
      <c r="WPL416" s="2487"/>
      <c r="WPM416" s="2487"/>
      <c r="WPN416" s="2487"/>
      <c r="WPO416" s="2487"/>
      <c r="WPP416" s="2487"/>
      <c r="WPQ416" s="2487"/>
      <c r="WPR416" s="2487"/>
      <c r="WPS416" s="2487"/>
      <c r="WPT416" s="2487"/>
      <c r="WPU416" s="2487"/>
      <c r="WPV416" s="2487"/>
      <c r="WPW416" s="2487"/>
      <c r="WPX416" s="2487"/>
      <c r="WPY416" s="2487"/>
      <c r="WPZ416" s="2487"/>
      <c r="WQA416" s="2487"/>
      <c r="WQB416" s="2487"/>
      <c r="WQC416" s="2487"/>
      <c r="WQD416" s="2487"/>
      <c r="WQE416" s="2487"/>
      <c r="WQF416" s="2487"/>
      <c r="WQG416" s="2487"/>
      <c r="WQH416" s="2487"/>
      <c r="WQI416" s="2487"/>
      <c r="WQJ416" s="2487"/>
      <c r="WQK416" s="2487"/>
      <c r="WQL416" s="2487"/>
      <c r="WQM416" s="2487"/>
      <c r="WQN416" s="2487"/>
      <c r="WQO416" s="2487"/>
      <c r="WQP416" s="2487"/>
      <c r="WQQ416" s="2487"/>
      <c r="WQR416" s="2487"/>
      <c r="WQS416" s="2487"/>
      <c r="WQT416" s="2487"/>
      <c r="WQU416" s="2487"/>
      <c r="WQV416" s="2487"/>
      <c r="WQW416" s="2487"/>
      <c r="WQX416" s="2487"/>
      <c r="WQY416" s="2487"/>
      <c r="WQZ416" s="2487"/>
      <c r="WRA416" s="2487"/>
      <c r="WRB416" s="2487"/>
      <c r="WRC416" s="2487"/>
      <c r="WRD416" s="2487"/>
      <c r="WRE416" s="2487"/>
      <c r="WRF416" s="2487"/>
      <c r="WRG416" s="2487"/>
      <c r="WRH416" s="2487"/>
      <c r="WRI416" s="2487"/>
      <c r="WRJ416" s="2487"/>
      <c r="WRK416" s="2487"/>
      <c r="WRL416" s="2487"/>
      <c r="WRM416" s="2487"/>
      <c r="WRN416" s="2487"/>
      <c r="WRO416" s="2487"/>
      <c r="WRP416" s="2487"/>
      <c r="WRQ416" s="2487"/>
      <c r="WRR416" s="2487"/>
      <c r="WRS416" s="2487"/>
      <c r="WRT416" s="2487"/>
      <c r="WRU416" s="2487"/>
      <c r="WRV416" s="2487"/>
      <c r="WRW416" s="2487"/>
      <c r="WRX416" s="2487"/>
      <c r="WRY416" s="2487"/>
      <c r="WRZ416" s="2487"/>
      <c r="WSA416" s="2487"/>
      <c r="WSB416" s="2487"/>
      <c r="WSC416" s="2487"/>
      <c r="WSD416" s="2487"/>
      <c r="WSE416" s="2487"/>
      <c r="WSF416" s="2487"/>
      <c r="WSG416" s="2487"/>
      <c r="WSH416" s="2487"/>
      <c r="WSI416" s="2487"/>
      <c r="WSJ416" s="2487"/>
      <c r="WSK416" s="2487"/>
      <c r="WSL416" s="2487"/>
      <c r="WSM416" s="2487"/>
      <c r="WSN416" s="2487"/>
      <c r="WSO416" s="2487"/>
      <c r="WSP416" s="2487"/>
      <c r="WSQ416" s="2487"/>
      <c r="WSR416" s="2487"/>
      <c r="WSS416" s="2487"/>
      <c r="WST416" s="2487"/>
      <c r="WSU416" s="2487"/>
      <c r="WSV416" s="2487"/>
      <c r="WSW416" s="2487"/>
      <c r="WSX416" s="2487"/>
      <c r="WSY416" s="2487"/>
      <c r="WSZ416" s="2487"/>
      <c r="WTA416" s="2487"/>
      <c r="WTB416" s="2487"/>
      <c r="WTC416" s="2487"/>
      <c r="WTD416" s="2487"/>
      <c r="WTE416" s="2487"/>
      <c r="WTF416" s="2487"/>
      <c r="WTG416" s="2487"/>
      <c r="WTH416" s="2487"/>
      <c r="WTI416" s="2487"/>
      <c r="WTJ416" s="2487"/>
      <c r="WTK416" s="2487"/>
      <c r="WTL416" s="2487"/>
      <c r="WTM416" s="2487"/>
      <c r="WTN416" s="2487"/>
      <c r="WTO416" s="2487"/>
      <c r="WTP416" s="2487"/>
      <c r="WTQ416" s="2487"/>
      <c r="WTR416" s="2487"/>
      <c r="WTS416" s="2487"/>
      <c r="WTT416" s="2487"/>
      <c r="WTU416" s="2487"/>
      <c r="WTV416" s="2487"/>
      <c r="WTW416" s="2487"/>
      <c r="WTX416" s="2487"/>
      <c r="WTY416" s="2487"/>
      <c r="WTZ416" s="2487"/>
      <c r="WUA416" s="2487"/>
      <c r="WUB416" s="2487"/>
      <c r="WUC416" s="2487"/>
      <c r="WUD416" s="2487"/>
      <c r="WUE416" s="2487"/>
      <c r="WUF416" s="2487"/>
      <c r="WUG416" s="2487"/>
      <c r="WUH416" s="2487"/>
      <c r="WUI416" s="2487"/>
      <c r="WUJ416" s="2487"/>
      <c r="WUK416" s="2487"/>
      <c r="WUL416" s="2487"/>
      <c r="WUM416" s="2487"/>
      <c r="WUN416" s="2487"/>
      <c r="WUO416" s="2487"/>
      <c r="WUP416" s="2487"/>
      <c r="WUQ416" s="2487"/>
      <c r="WUR416" s="2487"/>
      <c r="WUS416" s="2487"/>
      <c r="WUT416" s="2487"/>
      <c r="WUU416" s="2487"/>
      <c r="WUV416" s="2487"/>
      <c r="WUW416" s="2487"/>
      <c r="WUX416" s="2487"/>
      <c r="WUY416" s="2487"/>
      <c r="WUZ416" s="2487"/>
      <c r="WVA416" s="2487"/>
      <c r="WVB416" s="2487"/>
      <c r="WVC416" s="2487"/>
      <c r="WVD416" s="2487"/>
      <c r="WVE416" s="2487"/>
      <c r="WVF416" s="2487"/>
      <c r="WVG416" s="2487"/>
      <c r="WVH416" s="2487"/>
      <c r="WVI416" s="2487"/>
      <c r="WVJ416" s="2487"/>
      <c r="WVK416" s="2487"/>
      <c r="WVL416" s="2487"/>
      <c r="WVM416" s="2487"/>
      <c r="WVN416" s="2487"/>
      <c r="WVO416" s="2487"/>
      <c r="WVP416" s="2487"/>
      <c r="WVQ416" s="2487"/>
      <c r="WVR416" s="2487"/>
      <c r="WVS416" s="2487"/>
      <c r="WVT416" s="2487"/>
      <c r="WVU416" s="2487"/>
      <c r="WVV416" s="2487"/>
      <c r="WVW416" s="2487"/>
      <c r="WVX416" s="2487"/>
      <c r="WVY416" s="2487"/>
      <c r="WVZ416" s="2487"/>
      <c r="WWA416" s="2487"/>
      <c r="WWB416" s="2487"/>
      <c r="WWC416" s="2487"/>
      <c r="WWD416" s="2487"/>
      <c r="WWE416" s="2487"/>
      <c r="WWF416" s="2487"/>
      <c r="WWG416" s="2487"/>
      <c r="WWH416" s="2487"/>
      <c r="WWI416" s="2487"/>
      <c r="WWJ416" s="2487"/>
      <c r="WWK416" s="2487"/>
      <c r="WWL416" s="2487"/>
      <c r="WWM416" s="2487"/>
      <c r="WWN416" s="2487"/>
      <c r="WWO416" s="2487"/>
      <c r="WWP416" s="2487"/>
      <c r="WWQ416" s="2487"/>
      <c r="WWR416" s="2487"/>
      <c r="WWS416" s="2487"/>
      <c r="WWT416" s="2487"/>
      <c r="WWU416" s="2487"/>
      <c r="WWV416" s="2487"/>
      <c r="WWW416" s="2487"/>
      <c r="WWX416" s="2487"/>
      <c r="WWY416" s="2487"/>
      <c r="WWZ416" s="2487"/>
      <c r="WXA416" s="2487"/>
      <c r="WXB416" s="2487"/>
      <c r="WXC416" s="2487"/>
      <c r="WXD416" s="2487"/>
      <c r="WXE416" s="2487"/>
      <c r="WXF416" s="2487"/>
      <c r="WXG416" s="2487"/>
      <c r="WXH416" s="2487"/>
      <c r="WXI416" s="2487"/>
      <c r="WXJ416" s="2487"/>
      <c r="WXK416" s="2487"/>
      <c r="WXL416" s="2487"/>
      <c r="WXM416" s="2487"/>
      <c r="WXN416" s="2487"/>
      <c r="WXO416" s="2487"/>
      <c r="WXP416" s="2487"/>
      <c r="WXQ416" s="2487"/>
      <c r="WXR416" s="2487"/>
      <c r="WXS416" s="2487"/>
      <c r="WXT416" s="2487"/>
      <c r="WXU416" s="2487"/>
      <c r="WXV416" s="2487"/>
      <c r="WXW416" s="2487"/>
      <c r="WXX416" s="2487"/>
      <c r="WXY416" s="2487"/>
      <c r="WXZ416" s="2487"/>
      <c r="WYA416" s="2487"/>
      <c r="WYB416" s="2487"/>
      <c r="WYC416" s="2487"/>
      <c r="WYD416" s="2487"/>
      <c r="WYE416" s="2487"/>
      <c r="WYF416" s="2487"/>
      <c r="WYG416" s="2487"/>
      <c r="WYH416" s="2487"/>
      <c r="WYI416" s="2487"/>
      <c r="WYJ416" s="2487"/>
      <c r="WYK416" s="2487"/>
      <c r="WYL416" s="2487"/>
      <c r="WYM416" s="2487"/>
      <c r="WYN416" s="2487"/>
      <c r="WYO416" s="2487"/>
      <c r="WYP416" s="2487"/>
      <c r="WYQ416" s="2487"/>
      <c r="WYR416" s="2487"/>
      <c r="WYS416" s="2487"/>
      <c r="WYT416" s="2487"/>
      <c r="WYU416" s="2487"/>
      <c r="WYV416" s="2487"/>
      <c r="WYW416" s="2487"/>
      <c r="WYX416" s="2487"/>
      <c r="WYY416" s="2487"/>
      <c r="WYZ416" s="2487"/>
      <c r="WZA416" s="2487"/>
      <c r="WZB416" s="2487"/>
      <c r="WZC416" s="2487"/>
      <c r="WZD416" s="2487"/>
      <c r="WZE416" s="2487"/>
      <c r="WZF416" s="2487"/>
      <c r="WZG416" s="2487"/>
      <c r="WZH416" s="2487"/>
      <c r="WZI416" s="2487"/>
      <c r="WZJ416" s="2487"/>
      <c r="WZK416" s="2487"/>
      <c r="WZL416" s="2487"/>
      <c r="WZM416" s="2487"/>
      <c r="WZN416" s="2487"/>
      <c r="WZO416" s="2487"/>
      <c r="WZP416" s="2487"/>
      <c r="WZQ416" s="2487"/>
      <c r="WZR416" s="2487"/>
      <c r="WZS416" s="2487"/>
      <c r="WZT416" s="2487"/>
      <c r="WZU416" s="2487"/>
      <c r="WZV416" s="2487"/>
      <c r="WZW416" s="2487"/>
      <c r="WZX416" s="2487"/>
      <c r="WZY416" s="2487"/>
      <c r="WZZ416" s="2487"/>
      <c r="XAA416" s="2487"/>
      <c r="XAB416" s="2487"/>
      <c r="XAC416" s="2487"/>
      <c r="XAD416" s="2487"/>
      <c r="XAE416" s="2487"/>
      <c r="XAF416" s="2487"/>
      <c r="XAG416" s="2487"/>
      <c r="XAH416" s="2487"/>
      <c r="XAI416" s="2487"/>
      <c r="XAJ416" s="2487"/>
      <c r="XAK416" s="2487"/>
      <c r="XAL416" s="2487"/>
      <c r="XAM416" s="2487"/>
      <c r="XAN416" s="2487"/>
      <c r="XAO416" s="2487"/>
      <c r="XAP416" s="2487"/>
      <c r="XAQ416" s="2487"/>
      <c r="XAR416" s="2487"/>
      <c r="XAS416" s="2487"/>
      <c r="XAT416" s="2487"/>
      <c r="XAU416" s="2487"/>
      <c r="XAV416" s="2487"/>
      <c r="XAW416" s="2487"/>
      <c r="XAX416" s="2487"/>
      <c r="XAY416" s="2487"/>
      <c r="XAZ416" s="2487"/>
      <c r="XBA416" s="2487"/>
      <c r="XBB416" s="2487"/>
      <c r="XBC416" s="2487"/>
      <c r="XBD416" s="2487"/>
      <c r="XBE416" s="2487"/>
      <c r="XBF416" s="2487"/>
      <c r="XBG416" s="2487"/>
      <c r="XBH416" s="2487"/>
      <c r="XBI416" s="2487"/>
      <c r="XBJ416" s="2487"/>
      <c r="XBK416" s="2487"/>
      <c r="XBL416" s="2487"/>
      <c r="XBM416" s="2487"/>
      <c r="XBN416" s="2487"/>
      <c r="XBO416" s="2487"/>
      <c r="XBP416" s="2487"/>
      <c r="XBQ416" s="2487"/>
      <c r="XBR416" s="2487"/>
      <c r="XBS416" s="2487"/>
      <c r="XBT416" s="2487"/>
      <c r="XBU416" s="2487"/>
      <c r="XBV416" s="2487"/>
      <c r="XBW416" s="2487"/>
      <c r="XBX416" s="2487"/>
      <c r="XBY416" s="2487"/>
      <c r="XBZ416" s="2487"/>
      <c r="XCA416" s="2487"/>
      <c r="XCB416" s="2487"/>
      <c r="XCC416" s="2487"/>
      <c r="XCD416" s="2487"/>
      <c r="XCE416" s="2487"/>
      <c r="XCF416" s="2487"/>
      <c r="XCG416" s="2487"/>
      <c r="XCH416" s="2487"/>
      <c r="XCI416" s="2487"/>
      <c r="XCJ416" s="2487"/>
      <c r="XCK416" s="2487"/>
      <c r="XCL416" s="2487"/>
      <c r="XCM416" s="2487"/>
      <c r="XCN416" s="2487"/>
      <c r="XCO416" s="2487"/>
      <c r="XCP416" s="2487"/>
      <c r="XCQ416" s="2487"/>
      <c r="XCR416" s="2487"/>
      <c r="XCS416" s="2487"/>
      <c r="XCT416" s="2487"/>
      <c r="XCU416" s="2487"/>
      <c r="XCV416" s="2487"/>
      <c r="XCW416" s="2487"/>
      <c r="XCX416" s="2487"/>
      <c r="XCY416" s="2487"/>
      <c r="XCZ416" s="2487"/>
      <c r="XDA416" s="2487"/>
      <c r="XDB416" s="2487"/>
      <c r="XDC416" s="2487"/>
      <c r="XDD416" s="2487"/>
      <c r="XDE416" s="2487"/>
      <c r="XDF416" s="2487"/>
      <c r="XDG416" s="2487"/>
      <c r="XDH416" s="2487"/>
      <c r="XDI416" s="2487"/>
      <c r="XDJ416" s="2487"/>
      <c r="XDK416" s="2487"/>
      <c r="XDL416" s="2487"/>
      <c r="XDM416" s="2487"/>
      <c r="XDN416" s="2487"/>
      <c r="XDO416" s="2487"/>
      <c r="XDP416" s="2487"/>
      <c r="XDQ416" s="2487"/>
      <c r="XDR416" s="2487"/>
      <c r="XDS416" s="2487"/>
      <c r="XDT416" s="2487"/>
      <c r="XDU416" s="2487"/>
      <c r="XDV416" s="2487"/>
      <c r="XDW416" s="2487"/>
      <c r="XDX416" s="2487"/>
      <c r="XDY416" s="2487"/>
      <c r="XDZ416" s="2487"/>
      <c r="XEA416" s="2487"/>
      <c r="XEB416" s="2487"/>
      <c r="XEC416" s="2487"/>
      <c r="XED416" s="2487"/>
      <c r="XEE416" s="2487"/>
      <c r="XEF416" s="2487"/>
      <c r="XEG416" s="2487"/>
      <c r="XEH416" s="2487"/>
      <c r="XEI416" s="2487"/>
      <c r="XEJ416" s="2487"/>
      <c r="XEK416" s="2487"/>
      <c r="XEL416" s="2487"/>
      <c r="XEM416" s="2487"/>
      <c r="XEN416" s="2487"/>
      <c r="XEO416" s="2487"/>
      <c r="XEP416" s="2487"/>
      <c r="XEQ416" s="2487"/>
      <c r="XER416" s="2487"/>
      <c r="XES416" s="2487"/>
      <c r="XET416" s="2487"/>
      <c r="XEU416" s="2487"/>
      <c r="XEV416" s="2487"/>
      <c r="XEW416" s="2487"/>
      <c r="XEX416" s="2487"/>
      <c r="XEY416" s="2487"/>
      <c r="XEZ416" s="2487"/>
      <c r="XFA416" s="2487"/>
      <c r="XFB416" s="2487"/>
      <c r="XFC416" s="2487"/>
      <c r="XFD416" s="2487"/>
    </row>
    <row r="417" spans="1:12" s="296" customFormat="1" ht="12.75" customHeight="1">
      <c r="A417" s="1572" t="s">
        <v>594</v>
      </c>
      <c r="B417" s="1430"/>
      <c r="C417" s="1431"/>
      <c r="D417" s="1431"/>
      <c r="E417" s="1431"/>
      <c r="F417" s="1431"/>
      <c r="G417" s="1431"/>
      <c r="H417" s="1431"/>
    </row>
    <row r="418" spans="1:12" s="120" customFormat="1" ht="22.5" customHeight="1"/>
    <row r="419" spans="1:12" s="485" customFormat="1" ht="18.75" customHeight="1">
      <c r="A419" s="484" t="s">
        <v>1475</v>
      </c>
    </row>
    <row r="420" spans="1:12" s="50" customFormat="1" ht="12" customHeight="1"/>
    <row r="421" spans="1:12" s="69" customFormat="1" ht="13.5" customHeight="1">
      <c r="A421" s="70"/>
      <c r="B421" s="71"/>
      <c r="C421" s="71"/>
      <c r="D421" s="71"/>
      <c r="E421" s="71"/>
      <c r="F421" s="2475"/>
      <c r="G421" s="1126" t="s">
        <v>1363</v>
      </c>
      <c r="H421" s="302" t="s">
        <v>1069</v>
      </c>
      <c r="I421" s="302" t="s">
        <v>213</v>
      </c>
      <c r="J421" s="302" t="s">
        <v>211</v>
      </c>
      <c r="K421" s="302" t="s">
        <v>173</v>
      </c>
    </row>
    <row r="422" spans="1:12" s="52" customFormat="1" ht="12" customHeight="1">
      <c r="A422" s="326" t="s">
        <v>110</v>
      </c>
      <c r="B422" s="637"/>
      <c r="C422" s="1865"/>
      <c r="D422" s="1554"/>
      <c r="E422" s="1554"/>
      <c r="F422" s="2515"/>
      <c r="G422" s="1166">
        <v>13.309345224344407</v>
      </c>
      <c r="H422" s="327">
        <v>13.601614326280565</v>
      </c>
      <c r="I422" s="327">
        <v>13.879429584542006</v>
      </c>
      <c r="J422" s="327">
        <v>12.688863523211696</v>
      </c>
      <c r="K422" s="327">
        <v>9.4759419726661793</v>
      </c>
      <c r="L422" s="51"/>
    </row>
    <row r="423" spans="1:12" s="52" customFormat="1" ht="12" customHeight="1">
      <c r="A423" s="328" t="s">
        <v>533</v>
      </c>
      <c r="B423" s="328"/>
      <c r="C423" s="328"/>
      <c r="D423" s="1555"/>
      <c r="E423" s="1555"/>
      <c r="F423" s="2516"/>
      <c r="G423" s="1167">
        <v>38.805508986370249</v>
      </c>
      <c r="H423" s="330">
        <v>42.219567410459021</v>
      </c>
      <c r="I423" s="330">
        <v>44.428090257680772</v>
      </c>
      <c r="J423" s="329">
        <v>47.16883550549263</v>
      </c>
      <c r="K423" s="330">
        <v>50.780489375198322</v>
      </c>
      <c r="L423" s="116"/>
    </row>
    <row r="424" spans="1:12" ht="7.5" customHeight="1"/>
    <row r="425" spans="1:12" s="296" customFormat="1" ht="21.75" customHeight="1">
      <c r="A425" s="2528" t="s">
        <v>534</v>
      </c>
      <c r="B425" s="2528"/>
      <c r="C425" s="2528"/>
      <c r="D425" s="2528"/>
      <c r="E425" s="2528"/>
      <c r="F425" s="2528"/>
      <c r="G425" s="2528"/>
      <c r="H425" s="2528"/>
      <c r="I425" s="2528"/>
      <c r="J425" s="2528"/>
      <c r="K425" s="2528"/>
    </row>
    <row r="426" spans="1:12" s="287" customFormat="1" ht="12.2" customHeight="1">
      <c r="A426" s="2528"/>
      <c r="B426" s="2528"/>
      <c r="C426" s="2528"/>
      <c r="D426" s="2528"/>
      <c r="E426" s="2528"/>
      <c r="F426" s="2528"/>
      <c r="G426" s="2528"/>
      <c r="H426" s="2528"/>
      <c r="I426" s="2528"/>
      <c r="J426" s="2528"/>
    </row>
    <row r="427" spans="1:12" s="98" customFormat="1" ht="22.5" customHeight="1">
      <c r="A427" s="1462"/>
      <c r="B427" s="1463"/>
      <c r="C427" s="1464"/>
      <c r="D427" s="1464"/>
      <c r="E427" s="1464"/>
      <c r="F427" s="1464"/>
      <c r="G427" s="1464"/>
      <c r="H427" s="1464"/>
      <c r="I427" s="1464"/>
      <c r="J427" s="1464"/>
      <c r="K427" s="1464"/>
    </row>
    <row r="428" spans="1:12" s="485" customFormat="1" ht="18.75" customHeight="1">
      <c r="A428" s="484" t="s">
        <v>1476</v>
      </c>
    </row>
    <row r="429" spans="1:12" s="50" customFormat="1" ht="12.75" customHeight="1">
      <c r="A429" s="263"/>
      <c r="B429" s="263"/>
    </row>
    <row r="430" spans="1:12" s="665" customFormat="1" ht="15.75" customHeight="1">
      <c r="A430" s="664" t="s">
        <v>379</v>
      </c>
      <c r="B430" s="2532" t="s">
        <v>380</v>
      </c>
      <c r="C430" s="2533"/>
      <c r="D430" s="2533"/>
      <c r="E430" s="2533"/>
      <c r="F430" s="2533"/>
      <c r="G430" s="2533"/>
      <c r="H430" s="2533"/>
      <c r="I430" s="2533"/>
      <c r="J430" s="2533"/>
      <c r="K430" s="2533"/>
    </row>
    <row r="431" spans="1:12" s="665" customFormat="1" ht="27" customHeight="1">
      <c r="A431" s="666">
        <v>5</v>
      </c>
      <c r="B431" s="2532" t="s">
        <v>381</v>
      </c>
      <c r="C431" s="2533"/>
      <c r="D431" s="2533"/>
      <c r="E431" s="2533"/>
      <c r="F431" s="2533"/>
      <c r="G431" s="2533"/>
      <c r="H431" s="2533"/>
      <c r="I431" s="2533"/>
      <c r="J431" s="2533"/>
      <c r="K431" s="2533"/>
    </row>
    <row r="432" spans="1:12" s="665" customFormat="1" ht="15.75" customHeight="1">
      <c r="A432" s="666">
        <v>6</v>
      </c>
      <c r="B432" s="2532" t="s">
        <v>1446</v>
      </c>
      <c r="C432" s="2533"/>
      <c r="D432" s="2533"/>
      <c r="E432" s="2533"/>
      <c r="F432" s="2533"/>
      <c r="G432" s="2533"/>
      <c r="H432" s="2533"/>
      <c r="I432" s="2533"/>
      <c r="J432" s="2533"/>
      <c r="K432" s="2533"/>
    </row>
    <row r="433" spans="1:11" s="665" customFormat="1" ht="36.75" customHeight="1">
      <c r="A433" s="666">
        <v>7</v>
      </c>
      <c r="B433" s="2532" t="s">
        <v>1447</v>
      </c>
      <c r="C433" s="2533"/>
      <c r="D433" s="2533"/>
      <c r="E433" s="2533"/>
      <c r="F433" s="2533"/>
      <c r="G433" s="2533"/>
      <c r="H433" s="2533"/>
      <c r="I433" s="2533"/>
      <c r="J433" s="2533"/>
      <c r="K433" s="2533"/>
    </row>
    <row r="434" spans="1:11" s="665" customFormat="1" ht="27" customHeight="1">
      <c r="A434" s="666">
        <v>8</v>
      </c>
      <c r="B434" s="2532" t="s">
        <v>1453</v>
      </c>
      <c r="C434" s="2533"/>
      <c r="D434" s="2533"/>
      <c r="E434" s="2533"/>
      <c r="F434" s="2533"/>
      <c r="G434" s="2533"/>
      <c r="H434" s="2533"/>
      <c r="I434" s="2533"/>
      <c r="J434" s="2533"/>
      <c r="K434" s="2533"/>
    </row>
    <row r="435" spans="1:11" s="665" customFormat="1" ht="15.75" customHeight="1">
      <c r="A435" s="666">
        <v>9</v>
      </c>
      <c r="B435" s="2532" t="s">
        <v>1448</v>
      </c>
      <c r="C435" s="2533"/>
      <c r="D435" s="2533"/>
      <c r="E435" s="2533"/>
      <c r="F435" s="2533"/>
      <c r="G435" s="2533"/>
      <c r="H435" s="2533"/>
      <c r="I435" s="2533"/>
      <c r="J435" s="2533"/>
      <c r="K435" s="2533"/>
    </row>
    <row r="436" spans="1:11" s="665" customFormat="1" ht="15.75" customHeight="1">
      <c r="A436" s="666">
        <v>20</v>
      </c>
      <c r="B436" s="2537" t="s">
        <v>1705</v>
      </c>
      <c r="C436" s="2538"/>
      <c r="D436" s="2538"/>
      <c r="E436" s="2538"/>
      <c r="F436" s="2538"/>
      <c r="G436" s="2538"/>
      <c r="H436" s="2538"/>
      <c r="I436" s="2538"/>
      <c r="J436" s="2538"/>
      <c r="K436" s="2538"/>
    </row>
    <row r="437" spans="1:11" s="665" customFormat="1" ht="15.75" customHeight="1">
      <c r="A437" s="666">
        <v>21</v>
      </c>
      <c r="B437" s="2532" t="s">
        <v>382</v>
      </c>
      <c r="C437" s="2533"/>
      <c r="D437" s="2533"/>
      <c r="E437" s="2533"/>
      <c r="F437" s="2533"/>
      <c r="G437" s="2533"/>
      <c r="H437" s="2533"/>
      <c r="I437" s="2533"/>
      <c r="J437" s="2533"/>
      <c r="K437" s="2533"/>
    </row>
    <row r="438" spans="1:11" s="665" customFormat="1" ht="15.75" customHeight="1">
      <c r="A438" s="666">
        <v>23</v>
      </c>
      <c r="B438" s="2532" t="s">
        <v>383</v>
      </c>
      <c r="C438" s="2533"/>
      <c r="D438" s="2533"/>
      <c r="E438" s="2533"/>
      <c r="F438" s="2533"/>
      <c r="G438" s="2533"/>
      <c r="H438" s="2533"/>
      <c r="I438" s="2533"/>
      <c r="J438" s="2533"/>
      <c r="K438" s="2533"/>
    </row>
    <row r="439" spans="1:11" s="665" customFormat="1" ht="82.5" customHeight="1">
      <c r="A439" s="666">
        <v>25</v>
      </c>
      <c r="B439" s="2537" t="s">
        <v>1402</v>
      </c>
      <c r="C439" s="2538"/>
      <c r="D439" s="2538"/>
      <c r="E439" s="2538"/>
      <c r="F439" s="2538"/>
      <c r="G439" s="2538"/>
      <c r="H439" s="2538"/>
      <c r="I439" s="2538"/>
      <c r="J439" s="2538"/>
      <c r="K439" s="2538"/>
    </row>
    <row r="440" spans="1:11" s="665" customFormat="1" ht="15.75" customHeight="1">
      <c r="A440" s="666">
        <v>27</v>
      </c>
      <c r="B440" s="2532" t="s">
        <v>1449</v>
      </c>
      <c r="C440" s="2533"/>
      <c r="D440" s="2533"/>
      <c r="E440" s="2533"/>
      <c r="F440" s="2533"/>
      <c r="G440" s="2533"/>
      <c r="H440" s="2533"/>
      <c r="I440" s="2533"/>
      <c r="J440" s="2533"/>
      <c r="K440" s="2533"/>
    </row>
    <row r="441" spans="1:11" s="665" customFormat="1" ht="27" customHeight="1">
      <c r="A441" s="666">
        <v>28</v>
      </c>
      <c r="B441" s="2532" t="s">
        <v>1450</v>
      </c>
      <c r="C441" s="2533"/>
      <c r="D441" s="2533"/>
      <c r="E441" s="2533"/>
      <c r="F441" s="2533"/>
      <c r="G441" s="2533"/>
      <c r="H441" s="2533"/>
      <c r="I441" s="2533"/>
      <c r="J441" s="2533"/>
      <c r="K441" s="2533"/>
    </row>
    <row r="442" spans="1:11" s="665" customFormat="1" ht="27" customHeight="1">
      <c r="A442" s="666">
        <v>30</v>
      </c>
      <c r="B442" s="2532" t="s">
        <v>384</v>
      </c>
      <c r="C442" s="2533"/>
      <c r="D442" s="2533"/>
      <c r="E442" s="2533"/>
      <c r="F442" s="2533"/>
      <c r="G442" s="2533"/>
      <c r="H442" s="2533"/>
      <c r="I442" s="2533"/>
      <c r="J442" s="2533"/>
      <c r="K442" s="2533"/>
    </row>
    <row r="443" spans="1:11" s="665" customFormat="1" ht="15.75" customHeight="1">
      <c r="A443" s="666">
        <v>32</v>
      </c>
      <c r="B443" s="2532" t="s">
        <v>1451</v>
      </c>
      <c r="C443" s="2533"/>
      <c r="D443" s="2533"/>
      <c r="E443" s="2533"/>
      <c r="F443" s="2533"/>
      <c r="G443" s="2533"/>
      <c r="H443" s="2533"/>
      <c r="I443" s="2533"/>
      <c r="J443" s="2533"/>
      <c r="K443" s="2533"/>
    </row>
    <row r="444" spans="1:11" s="665" customFormat="1" ht="15.75" customHeight="1">
      <c r="A444" s="666">
        <v>34</v>
      </c>
      <c r="B444" s="2532" t="s">
        <v>385</v>
      </c>
      <c r="C444" s="2533"/>
      <c r="D444" s="2533"/>
      <c r="E444" s="2533"/>
      <c r="F444" s="2533"/>
      <c r="G444" s="2533"/>
      <c r="H444" s="2533"/>
      <c r="I444" s="2533"/>
      <c r="J444" s="2533"/>
      <c r="K444" s="2533"/>
    </row>
    <row r="445" spans="1:11" s="665" customFormat="1" ht="15.75" customHeight="1">
      <c r="A445" s="666">
        <v>35</v>
      </c>
      <c r="B445" s="2532" t="s">
        <v>1452</v>
      </c>
      <c r="C445" s="2533"/>
      <c r="D445" s="2533"/>
      <c r="E445" s="2533"/>
      <c r="F445" s="2533"/>
      <c r="G445" s="2533"/>
      <c r="H445" s="2533"/>
      <c r="I445" s="2533"/>
      <c r="J445" s="2533"/>
      <c r="K445" s="2533"/>
    </row>
    <row r="446" spans="1:11" s="665" customFormat="1" ht="15.75" customHeight="1">
      <c r="A446" s="666">
        <v>36</v>
      </c>
      <c r="B446" s="2532" t="s">
        <v>386</v>
      </c>
      <c r="C446" s="2533"/>
      <c r="D446" s="2533"/>
      <c r="E446" s="2533"/>
      <c r="F446" s="2533"/>
      <c r="G446" s="2533"/>
      <c r="H446" s="2533"/>
      <c r="I446" s="2533"/>
      <c r="J446" s="2533"/>
      <c r="K446" s="2533"/>
    </row>
  </sheetData>
  <mergeCells count="51">
    <mergeCell ref="B435:K435"/>
    <mergeCell ref="B436:K436"/>
    <mergeCell ref="B437:K437"/>
    <mergeCell ref="B438:K438"/>
    <mergeCell ref="B432:K432"/>
    <mergeCell ref="B433:K433"/>
    <mergeCell ref="B434:K434"/>
    <mergeCell ref="B446:K446"/>
    <mergeCell ref="B439:K439"/>
    <mergeCell ref="B440:K440"/>
    <mergeCell ref="B441:K441"/>
    <mergeCell ref="B442:K442"/>
    <mergeCell ref="B443:K443"/>
    <mergeCell ref="B444:K444"/>
    <mergeCell ref="B445:K445"/>
    <mergeCell ref="A302:K302"/>
    <mergeCell ref="A391:B391"/>
    <mergeCell ref="A331:B331"/>
    <mergeCell ref="A352:K352"/>
    <mergeCell ref="A362:J362"/>
    <mergeCell ref="A412:K412"/>
    <mergeCell ref="A415:K415"/>
    <mergeCell ref="B430:K430"/>
    <mergeCell ref="B431:K431"/>
    <mergeCell ref="A425:K425"/>
    <mergeCell ref="A426:J426"/>
    <mergeCell ref="A413:K413"/>
    <mergeCell ref="A25:K25"/>
    <mergeCell ref="A26:K26"/>
    <mergeCell ref="A28:K28"/>
    <mergeCell ref="A53:K53"/>
    <mergeCell ref="A78:K78"/>
    <mergeCell ref="A59:B59"/>
    <mergeCell ref="A70:B70"/>
    <mergeCell ref="A27:K27"/>
    <mergeCell ref="A249:K249"/>
    <mergeCell ref="A129:B129"/>
    <mergeCell ref="A130:B130"/>
    <mergeCell ref="A134:B134"/>
    <mergeCell ref="A138:K138"/>
    <mergeCell ref="A198:K198"/>
    <mergeCell ref="A194:B194"/>
    <mergeCell ref="A121:K121"/>
    <mergeCell ref="A181:K181"/>
    <mergeCell ref="A133:B133"/>
    <mergeCell ref="A193:B193"/>
    <mergeCell ref="A79:K79"/>
    <mergeCell ref="A110:B110"/>
    <mergeCell ref="A169:E169"/>
    <mergeCell ref="A189:B189"/>
    <mergeCell ref="A190:B190"/>
  </mergeCells>
  <phoneticPr fontId="0" type="noConversion"/>
  <pageMargins left="0.70866141732283472" right="0.70866141732283472" top="0.6692913385826772" bottom="0.39370078740157483" header="0.51181102362204722" footer="0.51181102362204722"/>
  <pageSetup paperSize="9" scale="95" fitToHeight="0" orientation="portrait" r:id="rId1"/>
  <headerFooter scaleWithDoc="0">
    <oddHeader xml:space="preserve">&amp;L&amp;8FACT BOOK DNB - 4Q15&amp;C&amp;8CHAPTER 1&amp;R&amp;8FINANCIAL RESULTS DNB GROUP </oddHeader>
  </headerFooter>
  <rowBreaks count="8" manualBreakCount="8">
    <brk id="53" max="10" man="1"/>
    <brk id="79" max="16383" man="1"/>
    <brk id="138" max="16383" man="1"/>
    <brk id="198" max="16383" man="1"/>
    <brk id="250" max="16383" man="1"/>
    <brk id="302" max="16383" man="1"/>
    <brk id="362" max="16383" man="1"/>
    <brk id="42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U188"/>
  <sheetViews>
    <sheetView showGridLines="0" zoomScale="140" zoomScaleNormal="140" zoomScaleSheetLayoutView="90" workbookViewId="0"/>
  </sheetViews>
  <sheetFormatPr baseColWidth="10" defaultColWidth="10.85546875" defaultRowHeight="22.5" customHeight="1"/>
  <cols>
    <col min="1" max="1" width="35.28515625" style="62" customWidth="1"/>
    <col min="2" max="2" width="6.42578125" style="65" customWidth="1"/>
    <col min="3" max="9" width="6.42578125" style="62" customWidth="1"/>
    <col min="10" max="10" width="6.42578125" style="127" customWidth="1"/>
    <col min="11" max="11" width="6.42578125" style="62" customWidth="1"/>
    <col min="12" max="15" width="10.42578125" style="62" customWidth="1"/>
    <col min="16" max="16" width="10.85546875" style="62" customWidth="1"/>
    <col min="17" max="17" width="49" style="62" customWidth="1"/>
    <col min="18" max="24" width="10.42578125" style="62" customWidth="1"/>
    <col min="25" max="16384" width="10.85546875" style="62"/>
  </cols>
  <sheetData>
    <row r="1" spans="1:11" s="98" customFormat="1" ht="22.5" customHeight="1">
      <c r="A1" s="621"/>
      <c r="B1" s="622"/>
      <c r="C1" s="622"/>
      <c r="D1" s="622"/>
      <c r="E1" s="622"/>
      <c r="F1" s="622"/>
      <c r="G1" s="622"/>
      <c r="H1" s="622"/>
      <c r="I1" s="622"/>
      <c r="J1" s="1515"/>
    </row>
    <row r="2" spans="1:11" s="485" customFormat="1" ht="18.75" customHeight="1">
      <c r="A2" s="484" t="s">
        <v>1418</v>
      </c>
    </row>
    <row r="3" spans="1:11" s="50" customFormat="1" ht="12" customHeight="1"/>
    <row r="4" spans="1:11" s="52" customFormat="1" ht="13.5" customHeight="1">
      <c r="A4" s="332" t="s">
        <v>1</v>
      </c>
      <c r="B4" s="1126" t="s">
        <v>1814</v>
      </c>
      <c r="C4" s="302" t="s">
        <v>1745</v>
      </c>
      <c r="D4" s="302" t="s">
        <v>1660</v>
      </c>
      <c r="E4" s="302" t="s">
        <v>1362</v>
      </c>
      <c r="F4" s="302" t="s">
        <v>1322</v>
      </c>
      <c r="G4" s="302" t="s">
        <v>1246</v>
      </c>
      <c r="H4" s="302" t="s">
        <v>1146</v>
      </c>
      <c r="I4" s="302" t="s">
        <v>1099</v>
      </c>
      <c r="J4" s="302" t="s">
        <v>972</v>
      </c>
      <c r="K4" s="1516"/>
    </row>
    <row r="5" spans="1:11" s="93" customFormat="1" ht="12" customHeight="1">
      <c r="A5" s="2107" t="s">
        <v>1788</v>
      </c>
      <c r="B5" s="2113">
        <v>7902.4356769233982</v>
      </c>
      <c r="C5" s="2114">
        <v>7963.850338041294</v>
      </c>
      <c r="D5" s="2115">
        <v>7893.9103182681183</v>
      </c>
      <c r="E5" s="2115">
        <v>8066.0409732625876</v>
      </c>
      <c r="F5" s="2115">
        <v>8035.0423494693114</v>
      </c>
      <c r="G5" s="2115">
        <v>7801.0748762040384</v>
      </c>
      <c r="H5" s="2115">
        <v>7844.8471073548608</v>
      </c>
      <c r="I5" s="2115">
        <v>7835.3410945311571</v>
      </c>
      <c r="J5" s="2115">
        <v>8060.2951049382391</v>
      </c>
      <c r="K5" s="238"/>
    </row>
    <row r="6" spans="1:11" s="1451" customFormat="1" ht="12" customHeight="1">
      <c r="A6" s="1523" t="s">
        <v>566</v>
      </c>
      <c r="B6" s="1452">
        <v>3394.0071011999994</v>
      </c>
      <c r="C6" s="1606">
        <v>3508.3447270950078</v>
      </c>
      <c r="D6" s="1453">
        <v>3572.7277858259176</v>
      </c>
      <c r="E6" s="1453">
        <v>3822.6083121990746</v>
      </c>
      <c r="F6" s="1453">
        <v>3859.7062769687459</v>
      </c>
      <c r="G6" s="1453">
        <v>3828.3855356566619</v>
      </c>
      <c r="H6" s="1453">
        <v>3975.7683628197178</v>
      </c>
      <c r="I6" s="1453">
        <v>3919.5023757999161</v>
      </c>
      <c r="J6" s="1453">
        <v>4040.2541408916331</v>
      </c>
      <c r="K6" s="1517"/>
    </row>
    <row r="7" spans="1:11" s="1451" customFormat="1" ht="12" customHeight="1">
      <c r="A7" s="1523" t="s">
        <v>524</v>
      </c>
      <c r="B7" s="1452">
        <v>1290.7021399999996</v>
      </c>
      <c r="C7" s="1606">
        <v>1303.282474798629</v>
      </c>
      <c r="D7" s="1453">
        <v>1294.8484720754232</v>
      </c>
      <c r="E7" s="1453">
        <v>1286.5869331259473</v>
      </c>
      <c r="F7" s="1453">
        <v>1312.1337948296587</v>
      </c>
      <c r="G7" s="1453">
        <v>1289.1342807818774</v>
      </c>
      <c r="H7" s="1453">
        <v>1294.1013104158374</v>
      </c>
      <c r="I7" s="1453">
        <v>1294.1306856547346</v>
      </c>
      <c r="J7" s="1453">
        <v>1350.2941492460932</v>
      </c>
      <c r="K7" s="1517"/>
    </row>
    <row r="8" spans="1:11" s="1451" customFormat="1" ht="12" customHeight="1">
      <c r="A8" s="1523" t="s">
        <v>525</v>
      </c>
      <c r="B8" s="1452">
        <v>3159.4673567070013</v>
      </c>
      <c r="C8" s="1606">
        <v>3149.4893976061567</v>
      </c>
      <c r="D8" s="1453">
        <v>2992.9045398967783</v>
      </c>
      <c r="E8" s="1453">
        <v>2931.1903696755639</v>
      </c>
      <c r="F8" s="1453">
        <v>2832.2508410369064</v>
      </c>
      <c r="G8" s="1453">
        <v>2672.6264779394983</v>
      </c>
      <c r="H8" s="1453">
        <v>2562.3343695793064</v>
      </c>
      <c r="I8" s="1453">
        <v>2614.3599035665056</v>
      </c>
      <c r="J8" s="1453">
        <v>2661.7758180775131</v>
      </c>
      <c r="K8" s="1517"/>
    </row>
    <row r="9" spans="1:11" s="1451" customFormat="1" ht="12" customHeight="1">
      <c r="A9" s="1523" t="s">
        <v>15</v>
      </c>
      <c r="B9" s="1452">
        <v>58.259079016398573</v>
      </c>
      <c r="C9" s="1606">
        <v>2.7337385415003155</v>
      </c>
      <c r="D9" s="1453">
        <v>33.429520469999261</v>
      </c>
      <c r="E9" s="1453">
        <v>25.6553582620013</v>
      </c>
      <c r="F9" s="1453">
        <v>30.951436634000856</v>
      </c>
      <c r="G9" s="1453">
        <v>10.928581826000936</v>
      </c>
      <c r="H9" s="1453">
        <v>12.643064539999159</v>
      </c>
      <c r="I9" s="1453">
        <v>7.3481295100009447</v>
      </c>
      <c r="J9" s="1453">
        <v>7.9709967229996437</v>
      </c>
      <c r="K9" s="1517"/>
    </row>
    <row r="10" spans="1:11" s="93" customFormat="1" ht="12" customHeight="1">
      <c r="A10" s="2120" t="s">
        <v>1084</v>
      </c>
      <c r="B10" s="2113">
        <v>290.19486442640004</v>
      </c>
      <c r="C10" s="2114">
        <v>185.16162985369999</v>
      </c>
      <c r="D10" s="2115">
        <v>-46.512170852000004</v>
      </c>
      <c r="E10" s="2115">
        <v>-294.80860641599998</v>
      </c>
      <c r="F10" s="2115">
        <v>-388.41313482799995</v>
      </c>
      <c r="G10" s="2115">
        <v>-426.30809222200003</v>
      </c>
      <c r="H10" s="2115">
        <v>-660.12342774800004</v>
      </c>
      <c r="I10" s="2115">
        <v>-717.85840509500008</v>
      </c>
      <c r="J10" s="2115">
        <v>-693.89458198300008</v>
      </c>
      <c r="K10" s="238"/>
    </row>
    <row r="11" spans="1:11" s="1451" customFormat="1" ht="12" customHeight="1">
      <c r="A11" s="1523" t="s">
        <v>566</v>
      </c>
      <c r="B11" s="1452">
        <v>235.76719485999999</v>
      </c>
      <c r="C11" s="1606">
        <v>101.68329966000002</v>
      </c>
      <c r="D11" s="1453">
        <v>-30.322066240000002</v>
      </c>
      <c r="E11" s="1453">
        <v>-268.41660555999999</v>
      </c>
      <c r="F11" s="1453">
        <v>-306.94177360000003</v>
      </c>
      <c r="G11" s="1453">
        <v>-292.31564464000002</v>
      </c>
      <c r="H11" s="1453">
        <v>-473.77870719999999</v>
      </c>
      <c r="I11" s="1453">
        <v>-508.36951959999999</v>
      </c>
      <c r="J11" s="1453">
        <v>-488.04593203999997</v>
      </c>
      <c r="K11" s="1517"/>
    </row>
    <row r="12" spans="1:11" s="1451" customFormat="1" ht="12" customHeight="1">
      <c r="A12" s="1523" t="s">
        <v>524</v>
      </c>
      <c r="B12" s="1452">
        <v>167.66848000000005</v>
      </c>
      <c r="C12" s="1606">
        <v>147.12535899999997</v>
      </c>
      <c r="D12" s="1453">
        <v>76.628574999999998</v>
      </c>
      <c r="E12" s="1453">
        <v>65.261296000000002</v>
      </c>
      <c r="F12" s="1453">
        <v>22.231048999999999</v>
      </c>
      <c r="G12" s="1453">
        <v>-7.9197150000000001</v>
      </c>
      <c r="H12" s="1453">
        <v>-38.112575</v>
      </c>
      <c r="I12" s="1453">
        <v>-60.874908000000005</v>
      </c>
      <c r="J12" s="1453">
        <v>-56.560755</v>
      </c>
      <c r="K12" s="1517"/>
    </row>
    <row r="13" spans="1:11" s="1451" customFormat="1" ht="12" customHeight="1">
      <c r="A13" s="1523" t="s">
        <v>525</v>
      </c>
      <c r="B13" s="1452">
        <v>-118.20871452240003</v>
      </c>
      <c r="C13" s="1606">
        <v>-64.324718928599992</v>
      </c>
      <c r="D13" s="1453">
        <v>-93.040929704999996</v>
      </c>
      <c r="E13" s="1453">
        <v>-91.18269076899999</v>
      </c>
      <c r="F13" s="1453">
        <v>-104.335162016</v>
      </c>
      <c r="G13" s="1453">
        <v>-128.02297582599999</v>
      </c>
      <c r="H13" s="1453">
        <v>-151.15351465200001</v>
      </c>
      <c r="I13" s="1453">
        <v>-153.09968471299999</v>
      </c>
      <c r="J13" s="1453">
        <v>-150.86242977799998</v>
      </c>
      <c r="K13" s="1517"/>
    </row>
    <row r="14" spans="1:11" s="1451" customFormat="1" ht="12" customHeight="1">
      <c r="A14" s="1523" t="s">
        <v>15</v>
      </c>
      <c r="B14" s="1452">
        <v>4.9679040888000401</v>
      </c>
      <c r="C14" s="1606">
        <v>0.67769012229999248</v>
      </c>
      <c r="D14" s="1453">
        <v>0.22225009299999954</v>
      </c>
      <c r="E14" s="1453">
        <v>-0.47060608699999307</v>
      </c>
      <c r="F14" s="1453">
        <v>0.63275178800007836</v>
      </c>
      <c r="G14" s="1453">
        <v>1.9502432439999779</v>
      </c>
      <c r="H14" s="1453">
        <v>2.9213691039999503</v>
      </c>
      <c r="I14" s="1453">
        <v>4.4857072179999022</v>
      </c>
      <c r="J14" s="1453">
        <v>1.5745348349998665</v>
      </c>
      <c r="K14" s="1517"/>
    </row>
    <row r="15" spans="1:11" s="93" customFormat="1" ht="12" customHeight="1">
      <c r="A15" s="2120" t="s">
        <v>1310</v>
      </c>
      <c r="B15" s="2113">
        <v>403.75421586393492</v>
      </c>
      <c r="C15" s="2114">
        <v>449.48248375593789</v>
      </c>
      <c r="D15" s="2115">
        <v>450.86241749824234</v>
      </c>
      <c r="E15" s="2115">
        <v>433.4958589206588</v>
      </c>
      <c r="F15" s="2115">
        <v>479.49884393450418</v>
      </c>
      <c r="G15" s="2115">
        <v>480.12548680893377</v>
      </c>
      <c r="H15" s="2115">
        <v>464.52703708849924</v>
      </c>
      <c r="I15" s="2115">
        <v>448.14641032555875</v>
      </c>
      <c r="J15" s="2115">
        <v>435.62085895171555</v>
      </c>
      <c r="K15" s="238"/>
    </row>
    <row r="16" spans="1:11" s="1451" customFormat="1" ht="12" customHeight="1">
      <c r="A16" s="1523" t="s">
        <v>566</v>
      </c>
      <c r="B16" s="1452">
        <v>66.546000000000006</v>
      </c>
      <c r="C16" s="1606">
        <v>63.448</v>
      </c>
      <c r="D16" s="1453">
        <v>83.608999999999995</v>
      </c>
      <c r="E16" s="1453">
        <v>89.076999999999998</v>
      </c>
      <c r="F16" s="1453">
        <v>113.794</v>
      </c>
      <c r="G16" s="1453">
        <v>118.378</v>
      </c>
      <c r="H16" s="1453">
        <v>119.352</v>
      </c>
      <c r="I16" s="1453">
        <v>118.017</v>
      </c>
      <c r="J16" s="1453">
        <v>72.665000000000006</v>
      </c>
      <c r="K16" s="1517"/>
    </row>
    <row r="17" spans="1:11" s="1451" customFormat="1" ht="12" customHeight="1">
      <c r="A17" s="1523" t="s">
        <v>524</v>
      </c>
      <c r="B17" s="1452">
        <v>37.901000000000003</v>
      </c>
      <c r="C17" s="1606">
        <v>40.393999999999998</v>
      </c>
      <c r="D17" s="1453">
        <v>53.536999999999999</v>
      </c>
      <c r="E17" s="1453">
        <v>56.83</v>
      </c>
      <c r="F17" s="1453">
        <v>79.751000000000005</v>
      </c>
      <c r="G17" s="1453">
        <v>83.472999999999999</v>
      </c>
      <c r="H17" s="1453">
        <v>82.37</v>
      </c>
      <c r="I17" s="1453">
        <v>83.14</v>
      </c>
      <c r="J17" s="1453">
        <v>83.688999999999993</v>
      </c>
      <c r="K17" s="1517"/>
    </row>
    <row r="18" spans="1:11" s="1451" customFormat="1" ht="12" customHeight="1">
      <c r="A18" s="1523" t="s">
        <v>525</v>
      </c>
      <c r="B18" s="1452">
        <v>125.276</v>
      </c>
      <c r="C18" s="1606">
        <v>148.48500000000001</v>
      </c>
      <c r="D18" s="1453">
        <v>160.67500000000001</v>
      </c>
      <c r="E18" s="1453">
        <v>176.48599999999999</v>
      </c>
      <c r="F18" s="1453">
        <v>215.69800000000001</v>
      </c>
      <c r="G18" s="1453">
        <v>216.21799999999999</v>
      </c>
      <c r="H18" s="1453">
        <v>213.083</v>
      </c>
      <c r="I18" s="1453">
        <v>226.92699999999999</v>
      </c>
      <c r="J18" s="1453">
        <v>225.917</v>
      </c>
      <c r="K18" s="1517"/>
    </row>
    <row r="19" spans="1:11" s="1451" customFormat="1" ht="12" customHeight="1">
      <c r="A19" s="1523" t="s">
        <v>15</v>
      </c>
      <c r="B19" s="1452">
        <v>174.0312158639349</v>
      </c>
      <c r="C19" s="1606">
        <v>197.15548375593789</v>
      </c>
      <c r="D19" s="1453">
        <v>153.04141749824237</v>
      </c>
      <c r="E19" s="1453">
        <v>111.10285892065883</v>
      </c>
      <c r="F19" s="1453">
        <v>70.206905453849174</v>
      </c>
      <c r="G19" s="1453">
        <v>62.056486808933784</v>
      </c>
      <c r="H19" s="1453">
        <v>49.722037088499263</v>
      </c>
      <c r="I19" s="1453">
        <v>46.337584856238237</v>
      </c>
      <c r="J19" s="1453">
        <v>53.349858951715561</v>
      </c>
      <c r="K19" s="1517"/>
    </row>
    <row r="20" spans="1:11" s="93" customFormat="1" ht="12" customHeight="1">
      <c r="A20" s="1524" t="s">
        <v>15</v>
      </c>
      <c r="B20" s="1168">
        <v>466.0451045847658</v>
      </c>
      <c r="C20" s="1605">
        <v>382.45411956996941</v>
      </c>
      <c r="D20" s="508">
        <v>429.93484993564016</v>
      </c>
      <c r="E20" s="508">
        <v>381.97141696475228</v>
      </c>
      <c r="F20" s="508">
        <v>574.24534566718467</v>
      </c>
      <c r="G20" s="508">
        <v>373.05003645402849</v>
      </c>
      <c r="H20" s="508">
        <v>218.0950351076408</v>
      </c>
      <c r="I20" s="508">
        <v>125.61422487228447</v>
      </c>
      <c r="J20" s="508">
        <v>137.68636394504574</v>
      </c>
      <c r="K20" s="238"/>
    </row>
    <row r="21" spans="1:11" s="93" customFormat="1" ht="12" customHeight="1">
      <c r="A21" s="1525" t="s">
        <v>113</v>
      </c>
      <c r="B21" s="1169">
        <v>9062.4298617984987</v>
      </c>
      <c r="C21" s="1607">
        <v>8980.9485712209007</v>
      </c>
      <c r="D21" s="509">
        <v>8728.1954148500008</v>
      </c>
      <c r="E21" s="509">
        <v>8586.6996427319991</v>
      </c>
      <c r="F21" s="509">
        <v>8700.3734042430006</v>
      </c>
      <c r="G21" s="509">
        <v>8227.9423072450008</v>
      </c>
      <c r="H21" s="509">
        <v>7867.3457518030009</v>
      </c>
      <c r="I21" s="509">
        <v>7691.2433246339997</v>
      </c>
      <c r="J21" s="509">
        <v>7939.7077458519998</v>
      </c>
      <c r="K21" s="238"/>
    </row>
    <row r="22" spans="1:11" ht="7.5" customHeight="1">
      <c r="A22" s="1526"/>
      <c r="B22" s="61"/>
      <c r="C22" s="1608"/>
      <c r="D22" s="57"/>
      <c r="E22" s="57"/>
      <c r="F22" s="57"/>
      <c r="G22" s="57"/>
      <c r="H22" s="57"/>
      <c r="I22" s="57"/>
      <c r="J22" s="57"/>
      <c r="K22" s="239"/>
    </row>
    <row r="23" spans="1:11" s="63" customFormat="1" ht="22.5" customHeight="1">
      <c r="A23" s="1519"/>
      <c r="B23" s="2298"/>
      <c r="C23" s="1610"/>
      <c r="K23" s="1519"/>
    </row>
    <row r="24" spans="1:11" s="485" customFormat="1" ht="18.75" customHeight="1">
      <c r="A24" s="484" t="s">
        <v>1419</v>
      </c>
    </row>
    <row r="25" spans="1:11" s="50" customFormat="1" ht="12" customHeight="1"/>
    <row r="26" spans="1:11" s="52" customFormat="1" ht="13.5" customHeight="1">
      <c r="A26" s="332" t="s">
        <v>1</v>
      </c>
      <c r="B26" s="1126" t="s">
        <v>1814</v>
      </c>
      <c r="C26" s="302" t="s">
        <v>1745</v>
      </c>
      <c r="D26" s="302" t="s">
        <v>1660</v>
      </c>
      <c r="E26" s="302" t="s">
        <v>1362</v>
      </c>
      <c r="F26" s="302" t="s">
        <v>1322</v>
      </c>
      <c r="G26" s="302" t="s">
        <v>1246</v>
      </c>
      <c r="H26" s="302" t="s">
        <v>1146</v>
      </c>
      <c r="I26" s="302" t="s">
        <v>1099</v>
      </c>
      <c r="J26" s="302" t="s">
        <v>972</v>
      </c>
      <c r="K26" s="1516"/>
    </row>
    <row r="27" spans="1:11" s="228" customFormat="1" ht="12" customHeight="1">
      <c r="A27" s="2107" t="s">
        <v>1789</v>
      </c>
      <c r="B27" s="2108">
        <v>1519393.5792337081</v>
      </c>
      <c r="C27" s="2109">
        <v>1494618.5662829853</v>
      </c>
      <c r="D27" s="2110">
        <v>1461221.794024501</v>
      </c>
      <c r="E27" s="2110">
        <v>1440574.127590376</v>
      </c>
      <c r="F27" s="2110">
        <v>1397378.691138176</v>
      </c>
      <c r="G27" s="2110">
        <v>1358741.1632433729</v>
      </c>
      <c r="H27" s="2110">
        <v>1333708.3421879462</v>
      </c>
      <c r="I27" s="2110">
        <v>1326311.6415812699</v>
      </c>
      <c r="J27" s="2110">
        <v>1322395.4428412649</v>
      </c>
      <c r="K27" s="2111"/>
    </row>
    <row r="28" spans="1:11" s="1451" customFormat="1" ht="12" customHeight="1">
      <c r="A28" s="1523" t="s">
        <v>2023</v>
      </c>
      <c r="B28" s="1452">
        <v>689025.92207369395</v>
      </c>
      <c r="C28" s="1606">
        <v>693179.23893112608</v>
      </c>
      <c r="D28" s="1453">
        <v>685977.22430215601</v>
      </c>
      <c r="E28" s="1453">
        <v>676897.80495208199</v>
      </c>
      <c r="F28" s="1453">
        <v>671890.95137944701</v>
      </c>
      <c r="G28" s="1453">
        <v>661390.998250962</v>
      </c>
      <c r="H28" s="1453">
        <v>652824.18799155694</v>
      </c>
      <c r="I28" s="1453">
        <v>644977.15503423207</v>
      </c>
      <c r="J28" s="1453">
        <v>643915.99303098198</v>
      </c>
      <c r="K28" s="1517"/>
    </row>
    <row r="29" spans="1:11" s="1451" customFormat="1" ht="12" customHeight="1">
      <c r="A29" s="1523" t="s">
        <v>524</v>
      </c>
      <c r="B29" s="1452">
        <v>217551.26648646014</v>
      </c>
      <c r="C29" s="1606">
        <v>214406.72051251811</v>
      </c>
      <c r="D29" s="1453">
        <v>211719.62134122101</v>
      </c>
      <c r="E29" s="1453">
        <v>208937.45324050001</v>
      </c>
      <c r="F29" s="1453">
        <v>206694.67413959198</v>
      </c>
      <c r="G29" s="1453">
        <v>204346.48628271601</v>
      </c>
      <c r="H29" s="1453">
        <v>203075.22035577602</v>
      </c>
      <c r="I29" s="1453">
        <v>200443.828523</v>
      </c>
      <c r="J29" s="1453">
        <v>197436.51395533801</v>
      </c>
      <c r="K29" s="1517"/>
    </row>
    <row r="30" spans="1:11" s="1451" customFormat="1" ht="12" customHeight="1">
      <c r="A30" s="1523" t="s">
        <v>525</v>
      </c>
      <c r="B30" s="1452">
        <v>571315.98850855592</v>
      </c>
      <c r="C30" s="1606">
        <v>573117.0748551446</v>
      </c>
      <c r="D30" s="1453">
        <v>552267.15377181896</v>
      </c>
      <c r="E30" s="1453">
        <v>544642.155537543</v>
      </c>
      <c r="F30" s="1453">
        <v>511260.47489850002</v>
      </c>
      <c r="G30" s="1453">
        <v>483818.17987811705</v>
      </c>
      <c r="H30" s="1453">
        <v>472025.34392630501</v>
      </c>
      <c r="I30" s="1453">
        <v>476542.84600246901</v>
      </c>
      <c r="J30" s="1453">
        <v>478624.667615349</v>
      </c>
      <c r="K30" s="1517"/>
    </row>
    <row r="31" spans="1:11" s="1451" customFormat="1" ht="12" customHeight="1">
      <c r="A31" s="1523" t="s">
        <v>15</v>
      </c>
      <c r="B31" s="1452">
        <v>41500.402164998115</v>
      </c>
      <c r="C31" s="1606">
        <v>13915.53198419651</v>
      </c>
      <c r="D31" s="1453">
        <v>11257.794609304983</v>
      </c>
      <c r="E31" s="1453">
        <v>10096.713860250893</v>
      </c>
      <c r="F31" s="1453">
        <v>7532.5907206359552</v>
      </c>
      <c r="G31" s="1453">
        <v>9185.4988315768423</v>
      </c>
      <c r="H31" s="1453">
        <v>5783.5899143092101</v>
      </c>
      <c r="I31" s="1453">
        <v>2046.7903062689584</v>
      </c>
      <c r="J31" s="1453">
        <v>2418.2682395948796</v>
      </c>
      <c r="K31" s="1517"/>
    </row>
    <row r="32" spans="1:11" s="228" customFormat="1" ht="12" customHeight="1">
      <c r="A32" s="2120" t="s">
        <v>1790</v>
      </c>
      <c r="B32" s="2108">
        <v>1159336.4231687577</v>
      </c>
      <c r="C32" s="2109">
        <v>1141097.4365327978</v>
      </c>
      <c r="D32" s="2110">
        <v>1043143.824689427</v>
      </c>
      <c r="E32" s="2110">
        <v>1072394.16704656</v>
      </c>
      <c r="F32" s="2110">
        <v>1041770.331479392</v>
      </c>
      <c r="G32" s="2110">
        <v>1013583.835009987</v>
      </c>
      <c r="H32" s="2110">
        <v>971891.06329251605</v>
      </c>
      <c r="I32" s="2110">
        <v>1002308.498197412</v>
      </c>
      <c r="J32" s="2110">
        <v>929242.31959103502</v>
      </c>
      <c r="K32" s="2111"/>
    </row>
    <row r="33" spans="1:11" s="1451" customFormat="1" ht="12" customHeight="1">
      <c r="A33" s="1523" t="s">
        <v>566</v>
      </c>
      <c r="B33" s="1452">
        <v>387052.90043862682</v>
      </c>
      <c r="C33" s="1606">
        <v>387116.7389119353</v>
      </c>
      <c r="D33" s="1453">
        <v>373806.82440476696</v>
      </c>
      <c r="E33" s="1453">
        <v>367949.11680530204</v>
      </c>
      <c r="F33" s="1453">
        <v>357631.84793993301</v>
      </c>
      <c r="G33" s="1453">
        <v>358973.77690162597</v>
      </c>
      <c r="H33" s="1453">
        <v>349098.20082451199</v>
      </c>
      <c r="I33" s="1453">
        <v>346710.60110457597</v>
      </c>
      <c r="J33" s="1453">
        <v>338900.302482714</v>
      </c>
      <c r="K33" s="1517"/>
    </row>
    <row r="34" spans="1:11" s="1451" customFormat="1" ht="12" customHeight="1">
      <c r="A34" s="1523" t="s">
        <v>524</v>
      </c>
      <c r="B34" s="1452">
        <v>171926.22501568976</v>
      </c>
      <c r="C34" s="1606">
        <v>174649.43844658689</v>
      </c>
      <c r="D34" s="1453">
        <v>169821.99430773602</v>
      </c>
      <c r="E34" s="1453">
        <v>166653.19558500001</v>
      </c>
      <c r="F34" s="1453">
        <v>167761.147440487</v>
      </c>
      <c r="G34" s="1453">
        <v>163044.06655076001</v>
      </c>
      <c r="H34" s="1453">
        <v>152632.00948900302</v>
      </c>
      <c r="I34" s="1453">
        <v>151816.23501429998</v>
      </c>
      <c r="J34" s="1453">
        <v>147815.78806882398</v>
      </c>
      <c r="K34" s="1517"/>
    </row>
    <row r="35" spans="1:11" s="1451" customFormat="1" ht="12" customHeight="1">
      <c r="A35" s="1523" t="s">
        <v>525</v>
      </c>
      <c r="B35" s="1452">
        <v>402916.0733962399</v>
      </c>
      <c r="C35" s="1606">
        <v>408417.81503222557</v>
      </c>
      <c r="D35" s="1453">
        <v>378587.53584222001</v>
      </c>
      <c r="E35" s="1453">
        <v>379587.93831446202</v>
      </c>
      <c r="F35" s="1453">
        <v>385027.24910429004</v>
      </c>
      <c r="G35" s="1453">
        <v>361389.627574232</v>
      </c>
      <c r="H35" s="1453">
        <v>366530.119006211</v>
      </c>
      <c r="I35" s="1453">
        <v>379312.01482660702</v>
      </c>
      <c r="J35" s="1453">
        <v>361361.22192985896</v>
      </c>
      <c r="K35" s="1517"/>
    </row>
    <row r="36" spans="1:11" s="1451" customFormat="1" ht="12" customHeight="1">
      <c r="A36" s="1523" t="s">
        <v>15</v>
      </c>
      <c r="B36" s="1452">
        <v>197441.2243182013</v>
      </c>
      <c r="C36" s="1606">
        <v>170913.44414204988</v>
      </c>
      <c r="D36" s="1453">
        <v>120927.47013470408</v>
      </c>
      <c r="E36" s="1453">
        <v>158203.91634179599</v>
      </c>
      <c r="F36" s="1453">
        <v>131350.08699468209</v>
      </c>
      <c r="G36" s="1453">
        <v>130176.36398336897</v>
      </c>
      <c r="H36" s="1453">
        <v>103630.73397279001</v>
      </c>
      <c r="I36" s="1453">
        <v>124469.64725192898</v>
      </c>
      <c r="J36" s="1453">
        <v>81165.007109638012</v>
      </c>
      <c r="K36" s="1517"/>
    </row>
    <row r="37" spans="1:11" s="273" customFormat="1" ht="12" customHeight="1">
      <c r="A37" s="2112" t="s">
        <v>1310</v>
      </c>
      <c r="B37" s="2113">
        <v>145622.81501021361</v>
      </c>
      <c r="C37" s="2114">
        <v>138040.46509623117</v>
      </c>
      <c r="D37" s="2115">
        <v>133954.97378561099</v>
      </c>
      <c r="E37" s="2115">
        <v>126177.326186618</v>
      </c>
      <c r="F37" s="2115">
        <v>117855.48171420601</v>
      </c>
      <c r="G37" s="2115">
        <v>112049.74596244299</v>
      </c>
      <c r="H37" s="2115">
        <v>109600.755357015</v>
      </c>
      <c r="I37" s="2115">
        <v>106910.744946947</v>
      </c>
      <c r="J37" s="2115">
        <v>101663.43575279809</v>
      </c>
      <c r="K37" s="2116"/>
    </row>
    <row r="38" spans="1:11" s="1451" customFormat="1" ht="12" customHeight="1">
      <c r="A38" s="1523" t="s">
        <v>566</v>
      </c>
      <c r="B38" s="1452">
        <v>33805.236776261278</v>
      </c>
      <c r="C38" s="1606">
        <v>33128.337416663962</v>
      </c>
      <c r="D38" s="1453">
        <v>33610.425637362634</v>
      </c>
      <c r="E38" s="1453">
        <v>34750.659999999996</v>
      </c>
      <c r="F38" s="1453">
        <v>29756.516347826066</v>
      </c>
      <c r="G38" s="1453">
        <v>29308.569804347833</v>
      </c>
      <c r="H38" s="1453">
        <v>29740.962571428572</v>
      </c>
      <c r="I38" s="1453">
        <v>29664.141</v>
      </c>
      <c r="J38" s="1453">
        <v>16995.197967391301</v>
      </c>
      <c r="K38" s="1517"/>
    </row>
    <row r="39" spans="1:11" s="1451" customFormat="1" ht="12" customHeight="1">
      <c r="A39" s="1523" t="s">
        <v>524</v>
      </c>
      <c r="B39" s="1452">
        <v>20958.498569289452</v>
      </c>
      <c r="C39" s="1606">
        <v>21619.569251809942</v>
      </c>
      <c r="D39" s="1453">
        <v>20992.880648351646</v>
      </c>
      <c r="E39" s="1453">
        <v>21567.311000000002</v>
      </c>
      <c r="F39" s="1453">
        <v>20035.250967391308</v>
      </c>
      <c r="G39" s="1453">
        <v>19909.980999999992</v>
      </c>
      <c r="H39" s="1453">
        <v>19779.46174725275</v>
      </c>
      <c r="I39" s="1453">
        <v>20149.561000000002</v>
      </c>
      <c r="J39" s="1453">
        <v>19516.350010869552</v>
      </c>
      <c r="K39" s="1517"/>
    </row>
    <row r="40" spans="1:11" s="1451" customFormat="1" ht="12" customHeight="1">
      <c r="A40" s="1523" t="s">
        <v>525</v>
      </c>
      <c r="B40" s="1452">
        <v>70867.65949455119</v>
      </c>
      <c r="C40" s="1606">
        <v>70413.938936588616</v>
      </c>
      <c r="D40" s="1453">
        <v>69807.347483516496</v>
      </c>
      <c r="E40" s="1453">
        <v>72490.035999999993</v>
      </c>
      <c r="F40" s="1453">
        <v>57545.214728260849</v>
      </c>
      <c r="G40" s="1453">
        <v>54259.104217391323</v>
      </c>
      <c r="H40" s="1453">
        <v>53541.155516483523</v>
      </c>
      <c r="I40" s="1453">
        <v>57490.125999999997</v>
      </c>
      <c r="J40" s="1453">
        <v>55884.230086956515</v>
      </c>
      <c r="K40" s="1517"/>
    </row>
    <row r="41" spans="1:11" s="1451" customFormat="1" ht="12" customHeight="1">
      <c r="A41" s="1527" t="s">
        <v>15</v>
      </c>
      <c r="B41" s="1454">
        <v>19991.420170111698</v>
      </c>
      <c r="C41" s="1611">
        <v>12878.619491168647</v>
      </c>
      <c r="D41" s="1455">
        <v>9544.3200163801957</v>
      </c>
      <c r="E41" s="1455">
        <v>-2630.6808133819868</v>
      </c>
      <c r="F41" s="1455">
        <v>10518.49967072779</v>
      </c>
      <c r="G41" s="1455">
        <v>8572.0909407038271</v>
      </c>
      <c r="H41" s="1455">
        <v>6624.9751921798234</v>
      </c>
      <c r="I41" s="1455">
        <v>-694.04405305299588</v>
      </c>
      <c r="J41" s="1455">
        <v>9267.6576875807441</v>
      </c>
      <c r="K41" s="1517"/>
    </row>
    <row r="42" spans="1:11" ht="7.5" customHeight="1">
      <c r="A42" s="1526"/>
      <c r="B42" s="61"/>
      <c r="C42" s="1608"/>
      <c r="D42" s="61"/>
      <c r="E42" s="57"/>
      <c r="F42" s="57"/>
      <c r="G42" s="57"/>
      <c r="H42" s="57"/>
      <c r="I42" s="57"/>
      <c r="J42" s="57"/>
      <c r="K42" s="239"/>
    </row>
    <row r="43" spans="1:11" ht="22.5" customHeight="1">
      <c r="A43" s="127"/>
      <c r="C43" s="1612"/>
      <c r="D43" s="65"/>
      <c r="J43" s="62"/>
      <c r="K43" s="127"/>
    </row>
    <row r="44" spans="1:11" s="485" customFormat="1" ht="18.75" customHeight="1">
      <c r="A44" s="484" t="s">
        <v>2024</v>
      </c>
    </row>
    <row r="45" spans="1:11" s="50" customFormat="1" ht="12" customHeight="1"/>
    <row r="46" spans="1:11" s="52" customFormat="1" ht="13.5" customHeight="1">
      <c r="A46" s="332" t="s">
        <v>50</v>
      </c>
      <c r="B46" s="1126" t="s">
        <v>1814</v>
      </c>
      <c r="C46" s="302" t="s">
        <v>1745</v>
      </c>
      <c r="D46" s="302" t="s">
        <v>1660</v>
      </c>
      <c r="E46" s="302" t="s">
        <v>1362</v>
      </c>
      <c r="F46" s="302" t="s">
        <v>1322</v>
      </c>
      <c r="G46" s="302" t="s">
        <v>1246</v>
      </c>
      <c r="H46" s="302" t="s">
        <v>1146</v>
      </c>
      <c r="I46" s="302" t="s">
        <v>1099</v>
      </c>
      <c r="J46" s="302" t="s">
        <v>972</v>
      </c>
      <c r="K46" s="1516"/>
    </row>
    <row r="47" spans="1:11" s="93" customFormat="1" ht="12" customHeight="1">
      <c r="A47" s="2117" t="s">
        <v>1791</v>
      </c>
      <c r="B47" s="2118">
        <v>2.0634584097430522</v>
      </c>
      <c r="C47" s="2119">
        <v>2.1139648130324589</v>
      </c>
      <c r="D47" s="2119">
        <v>2.1668433683227208</v>
      </c>
      <c r="E47" s="2119">
        <v>2.2707805626893429</v>
      </c>
      <c r="F47" s="2119">
        <v>2.2812826150501886</v>
      </c>
      <c r="G47" s="2119">
        <v>2.2778375650693783</v>
      </c>
      <c r="H47" s="2119">
        <v>2.3592561090882902</v>
      </c>
      <c r="I47" s="2119">
        <v>2.3958668618571015</v>
      </c>
      <c r="J47" s="2119">
        <v>2.4182134688169707</v>
      </c>
      <c r="K47" s="238"/>
    </row>
    <row r="48" spans="1:11" s="1451" customFormat="1" ht="12" customHeight="1">
      <c r="A48" s="1523" t="s">
        <v>566</v>
      </c>
      <c r="B48" s="1449">
        <v>1.9542594594511464</v>
      </c>
      <c r="C48" s="1450">
        <v>2.0079909468140116</v>
      </c>
      <c r="D48" s="1450">
        <v>2.089015696225327</v>
      </c>
      <c r="E48" s="1450">
        <v>2.2902719234477731</v>
      </c>
      <c r="F48" s="1450">
        <v>2.2790848855969497</v>
      </c>
      <c r="G48" s="1450">
        <v>2.296478712897744</v>
      </c>
      <c r="H48" s="1450">
        <v>2.4427347372909991</v>
      </c>
      <c r="I48" s="1450">
        <v>2.4645461488236564</v>
      </c>
      <c r="J48" s="1450">
        <v>2.4893416718036869</v>
      </c>
      <c r="K48" s="1517"/>
    </row>
    <row r="49" spans="1:21" s="1451" customFormat="1" ht="12" customHeight="1">
      <c r="A49" s="1523" t="s">
        <v>524</v>
      </c>
      <c r="B49" s="1449">
        <v>2.3537994190706448</v>
      </c>
      <c r="C49" s="1450">
        <v>2.4115995735885098</v>
      </c>
      <c r="D49" s="1450">
        <v>2.4530664467891028</v>
      </c>
      <c r="E49" s="1450">
        <v>2.4973142456838882</v>
      </c>
      <c r="F49" s="1450">
        <v>2.5185691065423299</v>
      </c>
      <c r="G49" s="1450">
        <v>2.5028569018968749</v>
      </c>
      <c r="H49" s="1450">
        <v>2.5560115734902205</v>
      </c>
      <c r="I49" s="1450">
        <v>2.6183988454499851</v>
      </c>
      <c r="J49" s="1450">
        <v>2.7133508177937804</v>
      </c>
      <c r="K49" s="1517"/>
    </row>
    <row r="50" spans="1:21" s="1451" customFormat="1" ht="12" customHeight="1">
      <c r="A50" s="1523" t="s">
        <v>525</v>
      </c>
      <c r="B50" s="1449">
        <v>2.1940298485419425</v>
      </c>
      <c r="C50" s="1450">
        <v>2.1802276354018097</v>
      </c>
      <c r="D50" s="1450">
        <v>2.1736775650114111</v>
      </c>
      <c r="E50" s="1450">
        <v>2.1826451124401158</v>
      </c>
      <c r="F50" s="1450">
        <v>2.197832202986636</v>
      </c>
      <c r="G50" s="1450">
        <v>2.191599135654247</v>
      </c>
      <c r="H50" s="1450">
        <v>2.1773184705240376</v>
      </c>
      <c r="I50" s="1450">
        <v>2.224916798158354</v>
      </c>
      <c r="J50" s="1450">
        <v>2.206385702470925</v>
      </c>
      <c r="K50" s="1517"/>
    </row>
    <row r="51" spans="1:21" s="93" customFormat="1" ht="12" customHeight="1">
      <c r="A51" s="1435" t="s">
        <v>995</v>
      </c>
      <c r="B51" s="2118">
        <v>9.9308238634033291E-2</v>
      </c>
      <c r="C51" s="2119">
        <v>6.4377380639162068E-2</v>
      </c>
      <c r="D51" s="2119">
        <v>-1.7884380058536941E-2</v>
      </c>
      <c r="E51" s="2119">
        <v>-0.11149003960631299</v>
      </c>
      <c r="F51" s="2119">
        <v>-0.14792002104943514</v>
      </c>
      <c r="G51" s="2119">
        <v>-0.16686641594259533</v>
      </c>
      <c r="H51" s="2119">
        <v>-0.27243257136491622</v>
      </c>
      <c r="I51" s="2119">
        <v>-0.29046093574194892</v>
      </c>
      <c r="J51" s="2119">
        <v>-0.29625763621108153</v>
      </c>
      <c r="K51" s="238"/>
    </row>
    <row r="52" spans="1:21" s="1451" customFormat="1" ht="12" customHeight="1">
      <c r="A52" s="1523" t="s">
        <v>566</v>
      </c>
      <c r="B52" s="1449">
        <v>0.24166740972048661</v>
      </c>
      <c r="C52" s="1450">
        <v>0.10421079698138584</v>
      </c>
      <c r="D52" s="1450">
        <v>-3.253591602368025E-2</v>
      </c>
      <c r="E52" s="1450">
        <v>-0.29585027009542642</v>
      </c>
      <c r="F52" s="1450">
        <v>-0.34050606245959136</v>
      </c>
      <c r="G52" s="1450">
        <v>-0.32306831899517285</v>
      </c>
      <c r="H52" s="1450">
        <v>-0.5443514700824974</v>
      </c>
      <c r="I52" s="1450">
        <v>-0.59465179977782856</v>
      </c>
      <c r="J52" s="1450">
        <v>-0.57133887834065533</v>
      </c>
      <c r="K52" s="1517"/>
    </row>
    <row r="53" spans="1:21" s="1451" customFormat="1" ht="12" customHeight="1">
      <c r="A53" s="1523" t="s">
        <v>524</v>
      </c>
      <c r="B53" s="1449">
        <v>0.3869139042077564</v>
      </c>
      <c r="C53" s="1450">
        <v>0.33421457013396944</v>
      </c>
      <c r="D53" s="1450">
        <v>0.18098737652072552</v>
      </c>
      <c r="E53" s="1450">
        <v>0.15881532341848345</v>
      </c>
      <c r="F53" s="1450">
        <v>5.257431284583873E-2</v>
      </c>
      <c r="G53" s="1450">
        <v>-1.9271236965946851E-2</v>
      </c>
      <c r="H53" s="1450">
        <v>-0.10015534750363655</v>
      </c>
      <c r="I53" s="1450">
        <v>-0.16261868917384159</v>
      </c>
      <c r="J53" s="1450">
        <v>-0.1518096615294344</v>
      </c>
      <c r="K53" s="1517"/>
    </row>
    <row r="54" spans="1:21" s="1451" customFormat="1" ht="12" customHeight="1">
      <c r="A54" s="1523" t="s">
        <v>525</v>
      </c>
      <c r="B54" s="1449">
        <v>-0.11639650464703481</v>
      </c>
      <c r="C54" s="1450">
        <v>-6.2485357185461998E-2</v>
      </c>
      <c r="D54" s="1450">
        <v>-9.8573278644462553E-2</v>
      </c>
      <c r="E54" s="1450">
        <v>-9.7420500177319055E-2</v>
      </c>
      <c r="F54" s="1450">
        <v>-0.10750886216052698</v>
      </c>
      <c r="G54" s="1450">
        <v>-0.14054560571041139</v>
      </c>
      <c r="H54" s="1450">
        <v>-0.16540934968328347</v>
      </c>
      <c r="I54" s="1450">
        <v>-0.1636922250341693</v>
      </c>
      <c r="J54" s="1450">
        <v>-0.16563213087933321</v>
      </c>
      <c r="K54" s="1517"/>
    </row>
    <row r="55" spans="1:21" s="93" customFormat="1" ht="12" customHeight="1">
      <c r="A55" s="1513" t="s">
        <v>1792</v>
      </c>
      <c r="B55" s="1170">
        <v>1.2133873567076336</v>
      </c>
      <c r="C55" s="333">
        <v>1.2266237783552516</v>
      </c>
      <c r="D55" s="333">
        <v>1.2568383585422889</v>
      </c>
      <c r="E55" s="333">
        <v>1.2541608529697441</v>
      </c>
      <c r="F55" s="333">
        <v>1.243760425149576</v>
      </c>
      <c r="G55" s="333">
        <v>1.2333295662232344</v>
      </c>
      <c r="H55" s="333">
        <v>1.2499069724512843</v>
      </c>
      <c r="I55" s="333">
        <v>1.2395901748688278</v>
      </c>
      <c r="J55" s="333">
        <v>1.2979615934112581</v>
      </c>
      <c r="K55" s="238"/>
    </row>
    <row r="56" spans="1:21" ht="7.5" customHeight="1">
      <c r="A56" s="60"/>
      <c r="B56" s="61"/>
      <c r="C56" s="57"/>
      <c r="D56" s="57"/>
      <c r="E56" s="57"/>
      <c r="F56" s="57"/>
      <c r="G56" s="57"/>
      <c r="H56" s="57"/>
      <c r="I56" s="57"/>
      <c r="J56" s="239"/>
      <c r="K56" s="239"/>
    </row>
    <row r="57" spans="1:21" ht="31.5" customHeight="1">
      <c r="A57" s="2528" t="s">
        <v>1643</v>
      </c>
      <c r="B57" s="2540"/>
      <c r="C57" s="2540"/>
      <c r="D57" s="2540"/>
      <c r="E57" s="2540"/>
      <c r="F57" s="2540"/>
      <c r="G57" s="2540"/>
      <c r="H57" s="2540"/>
      <c r="I57" s="2540"/>
      <c r="J57" s="2540"/>
      <c r="K57" s="239"/>
    </row>
    <row r="58" spans="1:21" s="287" customFormat="1" ht="12.75" customHeight="1">
      <c r="A58" s="2540" t="s">
        <v>1420</v>
      </c>
      <c r="B58" s="2540"/>
      <c r="C58" s="2540"/>
      <c r="D58" s="2540"/>
      <c r="E58" s="2540"/>
      <c r="F58" s="2540"/>
      <c r="G58" s="2540"/>
      <c r="H58" s="2540"/>
      <c r="I58" s="2540"/>
      <c r="J58" s="2540"/>
      <c r="K58" s="1518"/>
    </row>
    <row r="59" spans="1:21" s="287" customFormat="1" ht="12.75" customHeight="1">
      <c r="A59" s="2337" t="s">
        <v>1794</v>
      </c>
      <c r="B59" s="2337"/>
      <c r="C59" s="2337"/>
      <c r="D59" s="2337"/>
      <c r="E59" s="2337"/>
      <c r="F59" s="2337"/>
      <c r="G59" s="2337"/>
      <c r="H59" s="2337"/>
      <c r="I59" s="2337"/>
      <c r="J59" s="2337"/>
      <c r="K59" s="1518"/>
    </row>
    <row r="60" spans="1:21" s="287" customFormat="1" ht="12.75" customHeight="1">
      <c r="A60" s="2540" t="s">
        <v>1793</v>
      </c>
      <c r="B60" s="2540"/>
      <c r="C60" s="2540"/>
      <c r="D60" s="2540"/>
      <c r="E60" s="2540"/>
      <c r="F60" s="2540"/>
      <c r="G60" s="2540"/>
      <c r="H60" s="2540"/>
      <c r="I60" s="2540"/>
      <c r="J60" s="2540"/>
      <c r="K60" s="1518"/>
      <c r="L60" s="2513"/>
      <c r="M60" s="1518"/>
      <c r="N60" s="1518"/>
      <c r="O60" s="1518"/>
      <c r="P60" s="1518"/>
      <c r="Q60" s="1518"/>
      <c r="R60" s="1518"/>
      <c r="S60" s="1518"/>
      <c r="T60" s="1518"/>
      <c r="U60" s="1518"/>
    </row>
    <row r="61" spans="1:21" s="289" customFormat="1" ht="23.25" customHeight="1">
      <c r="A61" s="2519" t="s">
        <v>2034</v>
      </c>
      <c r="B61" s="2539"/>
      <c r="C61" s="2539"/>
      <c r="D61" s="2539"/>
      <c r="E61" s="2539"/>
      <c r="F61" s="2539"/>
      <c r="G61" s="2539"/>
      <c r="H61" s="2539"/>
      <c r="I61" s="2539"/>
      <c r="J61" s="2539"/>
      <c r="K61" s="1510"/>
      <c r="L61" s="2519"/>
      <c r="M61" s="2539"/>
      <c r="N61" s="2539"/>
      <c r="O61" s="2539"/>
      <c r="P61" s="2539"/>
      <c r="Q61" s="2539"/>
      <c r="R61" s="2539"/>
      <c r="S61" s="2539"/>
      <c r="T61" s="2539"/>
      <c r="U61" s="2539"/>
    </row>
    <row r="62" spans="1:21" s="289" customFormat="1" ht="15.75" customHeight="1">
      <c r="A62" s="2540" t="s">
        <v>2025</v>
      </c>
      <c r="B62" s="2540"/>
      <c r="C62" s="2540"/>
      <c r="D62" s="2540"/>
      <c r="E62" s="2540"/>
      <c r="F62" s="2540"/>
      <c r="G62" s="2540"/>
      <c r="H62" s="2540"/>
      <c r="I62" s="2540"/>
      <c r="J62" s="2540"/>
      <c r="K62" s="288"/>
    </row>
    <row r="63" spans="1:21" ht="22.5" customHeight="1">
      <c r="A63" s="1466"/>
      <c r="B63" s="1467"/>
      <c r="C63" s="1466"/>
      <c r="D63" s="1466"/>
      <c r="E63" s="1466"/>
      <c r="F63" s="1466"/>
      <c r="G63" s="1466"/>
      <c r="H63" s="1466"/>
      <c r="I63" s="1466"/>
      <c r="J63" s="1520"/>
    </row>
    <row r="64" spans="1:21" s="485" customFormat="1" ht="18.75" customHeight="1">
      <c r="A64" s="484" t="s">
        <v>1103</v>
      </c>
    </row>
    <row r="65" spans="1:1" s="485" customFormat="1" ht="18.75" customHeight="1">
      <c r="A65" s="484"/>
    </row>
    <row r="66" spans="1:1" s="50" customFormat="1" ht="12.75" customHeight="1">
      <c r="A66" s="2197" t="s">
        <v>1808</v>
      </c>
    </row>
    <row r="67" spans="1:1" s="485" customFormat="1" ht="18.75" customHeight="1">
      <c r="A67" s="484"/>
    </row>
    <row r="68" spans="1:1" s="485" customFormat="1" ht="18.75" customHeight="1">
      <c r="A68" s="484"/>
    </row>
    <row r="69" spans="1:1" s="485" customFormat="1" ht="18.75" customHeight="1">
      <c r="A69" s="484"/>
    </row>
    <row r="70" spans="1:1" s="485" customFormat="1" ht="18.75" customHeight="1">
      <c r="A70" s="484"/>
    </row>
    <row r="71" spans="1:1" s="485" customFormat="1" ht="18.75" customHeight="1">
      <c r="A71" s="484"/>
    </row>
    <row r="72" spans="1:1" s="485" customFormat="1" ht="18.75" customHeight="1">
      <c r="A72" s="484"/>
    </row>
    <row r="73" spans="1:1" s="485" customFormat="1" ht="18.75" customHeight="1">
      <c r="A73" s="484"/>
    </row>
    <row r="74" spans="1:1" s="485" customFormat="1" ht="18.75" customHeight="1">
      <c r="A74" s="484"/>
    </row>
    <row r="75" spans="1:1" s="485" customFormat="1" ht="18.75" customHeight="1">
      <c r="A75" s="484"/>
    </row>
    <row r="76" spans="1:1" s="485" customFormat="1" ht="18.75" customHeight="1">
      <c r="A76" s="484"/>
    </row>
    <row r="77" spans="1:1" s="485" customFormat="1" ht="18.75" customHeight="1">
      <c r="A77" s="484"/>
    </row>
    <row r="78" spans="1:1" s="485" customFormat="1" ht="18.75" customHeight="1">
      <c r="A78" s="484"/>
    </row>
    <row r="79" spans="1:1" s="485" customFormat="1" ht="18.75" customHeight="1">
      <c r="A79" s="484"/>
    </row>
    <row r="80" spans="1:1" s="485" customFormat="1" ht="18.75" customHeight="1">
      <c r="A80" s="484"/>
    </row>
    <row r="81" spans="1:1" s="485" customFormat="1" ht="18.75" customHeight="1">
      <c r="A81" s="484"/>
    </row>
    <row r="82" spans="1:1" s="485" customFormat="1" ht="18.75" customHeight="1">
      <c r="A82" s="484"/>
    </row>
    <row r="83" spans="1:1" s="485" customFormat="1" ht="18.75" customHeight="1">
      <c r="A83" s="484"/>
    </row>
    <row r="84" spans="1:1" s="485" customFormat="1" ht="18.75" customHeight="1">
      <c r="A84" s="484"/>
    </row>
    <row r="85" spans="1:1" s="50" customFormat="1" ht="12.75" customHeight="1">
      <c r="A85" s="2197" t="s">
        <v>1807</v>
      </c>
    </row>
    <row r="86" spans="1:1" s="485" customFormat="1" ht="18.75" customHeight="1">
      <c r="A86" s="484"/>
    </row>
    <row r="87" spans="1:1" s="485" customFormat="1" ht="18.75" customHeight="1">
      <c r="A87" s="484"/>
    </row>
    <row r="88" spans="1:1" s="485" customFormat="1" ht="18.75" customHeight="1">
      <c r="A88" s="484"/>
    </row>
    <row r="89" spans="1:1" s="485" customFormat="1" ht="18.75" customHeight="1">
      <c r="A89" s="484"/>
    </row>
    <row r="90" spans="1:1" s="485" customFormat="1" ht="18.75" customHeight="1">
      <c r="A90" s="484"/>
    </row>
    <row r="91" spans="1:1" s="485" customFormat="1" ht="18.75" customHeight="1">
      <c r="A91" s="484"/>
    </row>
    <row r="92" spans="1:1" s="485" customFormat="1" ht="18.75" customHeight="1">
      <c r="A92" s="484"/>
    </row>
    <row r="93" spans="1:1" s="485" customFormat="1" ht="18.75" customHeight="1">
      <c r="A93" s="484"/>
    </row>
    <row r="94" spans="1:1" s="485" customFormat="1" ht="18.75" customHeight="1">
      <c r="A94" s="484"/>
    </row>
    <row r="95" spans="1:1" s="485" customFormat="1" ht="18.75" customHeight="1">
      <c r="A95" s="484"/>
    </row>
    <row r="96" spans="1:1" s="485" customFormat="1" ht="18.75" customHeight="1">
      <c r="A96" s="484"/>
    </row>
    <row r="97" spans="1:10" s="485" customFormat="1" ht="18.75" customHeight="1">
      <c r="A97" s="484"/>
    </row>
    <row r="98" spans="1:10" s="485" customFormat="1" ht="18.75" customHeight="1">
      <c r="A98" s="484"/>
    </row>
    <row r="99" spans="1:10" s="485" customFormat="1" ht="18.75" customHeight="1">
      <c r="A99" s="484"/>
    </row>
    <row r="100" spans="1:10" s="485" customFormat="1" ht="18.75" customHeight="1">
      <c r="A100" s="484"/>
    </row>
    <row r="101" spans="1:10" ht="22.5" customHeight="1">
      <c r="A101" s="1466"/>
      <c r="B101" s="1467"/>
      <c r="C101" s="1466"/>
      <c r="D101" s="1466"/>
      <c r="E101" s="1466"/>
      <c r="F101" s="1466"/>
      <c r="G101" s="1466"/>
      <c r="H101" s="1466"/>
      <c r="I101" s="1466"/>
      <c r="J101" s="1520"/>
    </row>
    <row r="102" spans="1:10" s="50" customFormat="1" ht="12.75" customHeight="1">
      <c r="A102" s="2197" t="s">
        <v>1806</v>
      </c>
    </row>
    <row r="103" spans="1:10" s="485" customFormat="1" ht="18.75" customHeight="1">
      <c r="A103" s="484"/>
    </row>
    <row r="104" spans="1:10" s="485" customFormat="1" ht="18.75" customHeight="1">
      <c r="A104" s="484"/>
    </row>
    <row r="105" spans="1:10" s="485" customFormat="1" ht="18.75" customHeight="1">
      <c r="A105" s="484"/>
    </row>
    <row r="106" spans="1:10" s="485" customFormat="1" ht="18.75" customHeight="1">
      <c r="A106" s="484"/>
    </row>
    <row r="107" spans="1:10" s="485" customFormat="1" ht="18.75" customHeight="1">
      <c r="A107" s="484"/>
    </row>
    <row r="108" spans="1:10" s="485" customFormat="1" ht="18.75" customHeight="1">
      <c r="A108" s="484"/>
    </row>
    <row r="109" spans="1:10" s="485" customFormat="1" ht="18.75" customHeight="1">
      <c r="A109" s="484"/>
    </row>
    <row r="110" spans="1:10" s="485" customFormat="1" ht="18.75" customHeight="1">
      <c r="A110" s="484"/>
    </row>
    <row r="111" spans="1:10" s="485" customFormat="1" ht="18.75" customHeight="1">
      <c r="A111" s="484"/>
    </row>
    <row r="112" spans="1:10" s="485" customFormat="1" ht="18.75" customHeight="1">
      <c r="A112" s="484"/>
    </row>
    <row r="113" spans="1:1" s="485" customFormat="1" ht="18.75" customHeight="1">
      <c r="A113" s="484"/>
    </row>
    <row r="114" spans="1:1" s="485" customFormat="1" ht="18.75" customHeight="1">
      <c r="A114" s="484"/>
    </row>
    <row r="115" spans="1:1" s="485" customFormat="1" ht="18.75" customHeight="1">
      <c r="A115" s="484"/>
    </row>
    <row r="116" spans="1:1" s="50" customFormat="1" ht="12.75" customHeight="1">
      <c r="A116" s="2197" t="s">
        <v>1805</v>
      </c>
    </row>
    <row r="117" spans="1:1" s="485" customFormat="1" ht="18.75" customHeight="1">
      <c r="A117" s="484"/>
    </row>
    <row r="118" spans="1:1" s="485" customFormat="1" ht="18.75" customHeight="1">
      <c r="A118" s="484"/>
    </row>
    <row r="119" spans="1:1" s="485" customFormat="1" ht="18.75" customHeight="1">
      <c r="A119" s="484"/>
    </row>
    <row r="120" spans="1:1" s="485" customFormat="1" ht="18.75" customHeight="1">
      <c r="A120" s="484"/>
    </row>
    <row r="121" spans="1:1" s="485" customFormat="1" ht="18.75" customHeight="1">
      <c r="A121" s="484"/>
    </row>
    <row r="122" spans="1:1" s="485" customFormat="1" ht="18.75" customHeight="1">
      <c r="A122" s="484"/>
    </row>
    <row r="123" spans="1:1" s="485" customFormat="1" ht="18.75" customHeight="1">
      <c r="A123" s="484"/>
    </row>
    <row r="124" spans="1:1" s="485" customFormat="1" ht="18.75" customHeight="1">
      <c r="A124" s="484"/>
    </row>
    <row r="125" spans="1:1" s="485" customFormat="1" ht="18.75" customHeight="1">
      <c r="A125" s="484"/>
    </row>
    <row r="126" spans="1:1" s="485" customFormat="1" ht="18.75" customHeight="1">
      <c r="A126" s="484"/>
    </row>
    <row r="127" spans="1:1" s="485" customFormat="1" ht="18.75" customHeight="1">
      <c r="A127" s="484"/>
    </row>
    <row r="128" spans="1:1" s="485" customFormat="1" ht="18.75" customHeight="1">
      <c r="A128" s="484"/>
    </row>
    <row r="129" spans="1:11" s="485" customFormat="1" ht="18.75" customHeight="1">
      <c r="A129" s="484"/>
    </row>
    <row r="130" spans="1:11" s="50" customFormat="1" ht="12.75" customHeight="1">
      <c r="A130" s="2197" t="s">
        <v>1804</v>
      </c>
    </row>
    <row r="131" spans="1:11" s="485" customFormat="1" ht="18.75" customHeight="1">
      <c r="A131" s="484"/>
    </row>
    <row r="132" spans="1:11" s="485" customFormat="1" ht="18.75" customHeight="1">
      <c r="A132" s="484"/>
    </row>
    <row r="133" spans="1:11" s="485" customFormat="1" ht="18.75" customHeight="1">
      <c r="A133" s="484"/>
    </row>
    <row r="134" spans="1:11" s="485" customFormat="1" ht="18.75" customHeight="1">
      <c r="A134" s="484"/>
    </row>
    <row r="135" spans="1:11" s="485" customFormat="1" ht="18.75" customHeight="1">
      <c r="A135" s="484"/>
    </row>
    <row r="136" spans="1:11" s="485" customFormat="1" ht="18.75" customHeight="1">
      <c r="A136" s="484"/>
    </row>
    <row r="137" spans="1:11" s="485" customFormat="1" ht="18.75" customHeight="1">
      <c r="A137" s="484"/>
    </row>
    <row r="138" spans="1:11" s="485" customFormat="1" ht="18.75" customHeight="1">
      <c r="A138" s="484"/>
    </row>
    <row r="139" spans="1:11" s="485" customFormat="1" ht="18.75" customHeight="1">
      <c r="A139" s="484"/>
    </row>
    <row r="140" spans="1:11" s="485" customFormat="1" ht="18.75" customHeight="1">
      <c r="A140" s="484"/>
    </row>
    <row r="141" spans="1:11" s="485" customFormat="1" ht="18.75" customHeight="1">
      <c r="A141" s="484"/>
    </row>
    <row r="142" spans="1:11" s="485" customFormat="1" ht="18.75" customHeight="1">
      <c r="A142" s="484"/>
    </row>
    <row r="143" spans="1:11" s="287" customFormat="1" ht="12.75" customHeight="1">
      <c r="A143" s="2337" t="s">
        <v>1795</v>
      </c>
      <c r="B143" s="2337"/>
      <c r="C143" s="2337"/>
      <c r="D143" s="2337"/>
      <c r="E143" s="2337"/>
      <c r="F143" s="2337"/>
      <c r="G143" s="2337"/>
      <c r="H143" s="2337"/>
      <c r="I143" s="2337"/>
      <c r="J143" s="2337"/>
      <c r="K143" s="1518"/>
    </row>
    <row r="144" spans="1:11" s="485" customFormat="1" ht="31.5" customHeight="1">
      <c r="A144" s="2528" t="s">
        <v>1796</v>
      </c>
      <c r="B144" s="2540"/>
      <c r="C144" s="2540"/>
      <c r="D144" s="2540"/>
      <c r="E144" s="2540"/>
      <c r="F144" s="2540"/>
      <c r="G144" s="2540"/>
      <c r="H144" s="2540"/>
      <c r="I144" s="2540"/>
      <c r="J144" s="2540"/>
    </row>
    <row r="145" spans="1:11" s="50" customFormat="1" ht="12" customHeight="1"/>
    <row r="146" spans="1:11" ht="22.5" customHeight="1">
      <c r="A146" s="1466"/>
      <c r="B146" s="1467"/>
      <c r="C146" s="1466"/>
      <c r="D146" s="1466"/>
      <c r="E146" s="1466"/>
      <c r="F146" s="1466"/>
      <c r="G146" s="1466"/>
      <c r="H146" s="1466"/>
      <c r="I146" s="1466"/>
      <c r="J146" s="1520"/>
    </row>
    <row r="147" spans="1:11" s="485" customFormat="1" ht="18.75" customHeight="1">
      <c r="A147" s="484" t="s">
        <v>1102</v>
      </c>
    </row>
    <row r="148" spans="1:11" s="50" customFormat="1" ht="12" customHeight="1"/>
    <row r="149" spans="1:11" s="142" customFormat="1" ht="13.5" customHeight="1">
      <c r="A149" s="70" t="s">
        <v>1</v>
      </c>
      <c r="B149" s="1126" t="s">
        <v>1814</v>
      </c>
      <c r="C149" s="302" t="s">
        <v>1745</v>
      </c>
      <c r="D149" s="302" t="s">
        <v>1660</v>
      </c>
      <c r="E149" s="302" t="s">
        <v>1362</v>
      </c>
      <c r="F149" s="302" t="s">
        <v>1322</v>
      </c>
      <c r="G149" s="302" t="s">
        <v>1246</v>
      </c>
      <c r="H149" s="302" t="s">
        <v>1146</v>
      </c>
      <c r="I149" s="302" t="s">
        <v>1099</v>
      </c>
      <c r="J149" s="302" t="s">
        <v>972</v>
      </c>
      <c r="K149" s="1521"/>
    </row>
    <row r="150" spans="1:11" s="142" customFormat="1" ht="12" customHeight="1">
      <c r="A150" s="304" t="s">
        <v>292</v>
      </c>
      <c r="B150" s="1127">
        <v>429.98436933969055</v>
      </c>
      <c r="C150" s="307">
        <v>421.20277507040953</v>
      </c>
      <c r="D150" s="305">
        <v>297.18336999999997</v>
      </c>
      <c r="E150" s="305">
        <v>459.99049200000002</v>
      </c>
      <c r="F150" s="305">
        <v>501.83676500000001</v>
      </c>
      <c r="G150" s="305">
        <v>445.59035499999993</v>
      </c>
      <c r="H150" s="305">
        <v>418.95655999999997</v>
      </c>
      <c r="I150" s="305">
        <v>447.125947</v>
      </c>
      <c r="J150" s="305">
        <v>346.83155900000008</v>
      </c>
      <c r="K150" s="1522"/>
    </row>
    <row r="151" spans="1:11" s="142" customFormat="1" ht="12" customHeight="1">
      <c r="A151" s="304" t="s">
        <v>293</v>
      </c>
      <c r="B151" s="1127">
        <v>11660.047430590897</v>
      </c>
      <c r="C151" s="307">
        <v>12253.029014899001</v>
      </c>
      <c r="D151" s="305">
        <v>12310.886603000001</v>
      </c>
      <c r="E151" s="305">
        <v>12504.163683000001</v>
      </c>
      <c r="F151" s="305">
        <v>13127.877607000002</v>
      </c>
      <c r="G151" s="305">
        <v>13077.747200999995</v>
      </c>
      <c r="H151" s="305">
        <v>13045.832043000002</v>
      </c>
      <c r="I151" s="305">
        <v>12887.106483</v>
      </c>
      <c r="J151" s="305">
        <v>13252.08311</v>
      </c>
      <c r="K151" s="1522"/>
    </row>
    <row r="152" spans="1:11" s="142" customFormat="1" ht="12" customHeight="1">
      <c r="A152" s="304" t="s">
        <v>294</v>
      </c>
      <c r="B152" s="1127">
        <v>203.44122044220009</v>
      </c>
      <c r="C152" s="307">
        <v>147.89182179790001</v>
      </c>
      <c r="D152" s="305">
        <v>136.83747699999998</v>
      </c>
      <c r="E152" s="305">
        <v>130.628128</v>
      </c>
      <c r="F152" s="305">
        <v>174.26108300000004</v>
      </c>
      <c r="G152" s="305">
        <v>175.888172</v>
      </c>
      <c r="H152" s="305">
        <v>174.80819499999998</v>
      </c>
      <c r="I152" s="305">
        <v>118.008185</v>
      </c>
      <c r="J152" s="305">
        <v>160.97830099999999</v>
      </c>
      <c r="K152" s="1522"/>
    </row>
    <row r="153" spans="1:11" s="142" customFormat="1" ht="12" customHeight="1">
      <c r="A153" s="304" t="s">
        <v>295</v>
      </c>
      <c r="B153" s="1127">
        <v>1118.0527039809997</v>
      </c>
      <c r="C153" s="307">
        <v>1155.1933503304001</v>
      </c>
      <c r="D153" s="305">
        <v>1162.8092610000001</v>
      </c>
      <c r="E153" s="305">
        <v>1219.2351759999999</v>
      </c>
      <c r="F153" s="305">
        <v>1201.4089389999999</v>
      </c>
      <c r="G153" s="305">
        <v>1219.282559</v>
      </c>
      <c r="H153" s="305">
        <v>1309.8475540000002</v>
      </c>
      <c r="I153" s="305">
        <v>1347.6769019999999</v>
      </c>
      <c r="J153" s="305">
        <v>1355.4635390000003</v>
      </c>
      <c r="K153" s="1522"/>
    </row>
    <row r="154" spans="1:11" s="142" customFormat="1" ht="12" customHeight="1">
      <c r="A154" s="306" t="s">
        <v>296</v>
      </c>
      <c r="B154" s="1127">
        <v>95.753651951700007</v>
      </c>
      <c r="C154" s="307">
        <v>81.100184895400076</v>
      </c>
      <c r="D154" s="305">
        <v>80.693874999999991</v>
      </c>
      <c r="E154" s="305">
        <v>79.842949000000004</v>
      </c>
      <c r="F154" s="305">
        <v>84.337212000000022</v>
      </c>
      <c r="G154" s="307">
        <v>75.734733000000006</v>
      </c>
      <c r="H154" s="307">
        <v>83.288185999999996</v>
      </c>
      <c r="I154" s="307">
        <v>72.796064999999999</v>
      </c>
      <c r="J154" s="307">
        <v>85.270786999999984</v>
      </c>
      <c r="K154" s="1522"/>
    </row>
    <row r="155" spans="1:11" s="142" customFormat="1" ht="12" customHeight="1">
      <c r="A155" s="309" t="s">
        <v>297</v>
      </c>
      <c r="B155" s="1127">
        <v>427.07683853499964</v>
      </c>
      <c r="C155" s="307">
        <v>289.84033261690035</v>
      </c>
      <c r="D155" s="305">
        <v>436.34425600000003</v>
      </c>
      <c r="E155" s="305">
        <v>430.88123000000002</v>
      </c>
      <c r="F155" s="305">
        <v>443.35332500000004</v>
      </c>
      <c r="G155" s="310">
        <v>296.61398599999995</v>
      </c>
      <c r="H155" s="325">
        <v>393.11601100000001</v>
      </c>
      <c r="I155" s="310">
        <v>322.98295999999999</v>
      </c>
      <c r="J155" s="310">
        <v>215.97983299999999</v>
      </c>
      <c r="K155" s="1522"/>
    </row>
    <row r="156" spans="1:11" s="142" customFormat="1" ht="12" customHeight="1">
      <c r="A156" s="315" t="s">
        <v>298</v>
      </c>
      <c r="B156" s="1132">
        <v>13934.356214840494</v>
      </c>
      <c r="C156" s="1613">
        <v>14348.257479610003</v>
      </c>
      <c r="D156" s="316">
        <v>14424.754842000002</v>
      </c>
      <c r="E156" s="316">
        <v>14824.741658000003</v>
      </c>
      <c r="F156" s="316">
        <v>15533.074932000003</v>
      </c>
      <c r="G156" s="316">
        <v>15290.857004999998</v>
      </c>
      <c r="H156" s="316">
        <v>15425.848549</v>
      </c>
      <c r="I156" s="316">
        <v>15195.696543</v>
      </c>
      <c r="J156" s="316">
        <v>15416.607129000004</v>
      </c>
      <c r="K156" s="1522"/>
    </row>
    <row r="157" spans="1:11" s="142" customFormat="1" ht="12" customHeight="1">
      <c r="A157" s="2305" t="s">
        <v>299</v>
      </c>
      <c r="B157" s="1129">
        <v>-369.47308378429989</v>
      </c>
      <c r="C157" s="1614">
        <v>-313.9638059081002</v>
      </c>
      <c r="D157" s="312">
        <v>-330.92345599999993</v>
      </c>
      <c r="E157" s="312">
        <v>-350.81774000000001</v>
      </c>
      <c r="F157" s="312">
        <v>-401.36569600000007</v>
      </c>
      <c r="G157" s="312">
        <v>-306.73603299999991</v>
      </c>
      <c r="H157" s="312">
        <v>-491.95208800000012</v>
      </c>
      <c r="I157" s="312">
        <v>-555.08677799999998</v>
      </c>
      <c r="J157" s="312">
        <v>-545.02347499999996</v>
      </c>
      <c r="K157" s="1522"/>
    </row>
    <row r="158" spans="1:11" s="142" customFormat="1" ht="12" customHeight="1">
      <c r="A158" s="2305" t="s">
        <v>300</v>
      </c>
      <c r="B158" s="1127">
        <v>-1820.6192408555</v>
      </c>
      <c r="C158" s="307">
        <v>-2265.1082326964997</v>
      </c>
      <c r="D158" s="305">
        <v>-2531.6146029999995</v>
      </c>
      <c r="E158" s="305">
        <v>-2776.4739100000002</v>
      </c>
      <c r="F158" s="305">
        <v>-3217.8396299999986</v>
      </c>
      <c r="G158" s="305">
        <v>-3391.0487780000012</v>
      </c>
      <c r="H158" s="305">
        <v>-3603.0007549999996</v>
      </c>
      <c r="I158" s="305">
        <v>-3614.7005610000001</v>
      </c>
      <c r="J158" s="305">
        <v>-3581.4142069999998</v>
      </c>
      <c r="K158" s="1522"/>
    </row>
    <row r="159" spans="1:11" s="142" customFormat="1" ht="12" customHeight="1">
      <c r="A159" s="2305" t="s">
        <v>301</v>
      </c>
      <c r="B159" s="1127">
        <v>-3237.8975306994989</v>
      </c>
      <c r="C159" s="307">
        <v>-3268.1040497858999</v>
      </c>
      <c r="D159" s="305">
        <v>-3101.5703519999997</v>
      </c>
      <c r="E159" s="305">
        <v>-3201.7670410000001</v>
      </c>
      <c r="F159" s="305">
        <v>-3195.5668940000014</v>
      </c>
      <c r="G159" s="305">
        <v>-3116.1705719999991</v>
      </c>
      <c r="H159" s="305">
        <v>-3176.1953939999999</v>
      </c>
      <c r="I159" s="305">
        <v>-3145.5373960000002</v>
      </c>
      <c r="J159" s="305">
        <v>-3125.349784</v>
      </c>
      <c r="K159" s="1522"/>
    </row>
    <row r="160" spans="1:11" s="142" customFormat="1" ht="12" customHeight="1">
      <c r="A160" s="2285" t="s">
        <v>302</v>
      </c>
      <c r="B160" s="1127">
        <v>-139.90685343550007</v>
      </c>
      <c r="C160" s="307">
        <v>-138.85016842309992</v>
      </c>
      <c r="D160" s="305">
        <v>-145.88295299999999</v>
      </c>
      <c r="E160" s="305">
        <v>-144.715937</v>
      </c>
      <c r="F160" s="305">
        <v>-143.62002699999999</v>
      </c>
      <c r="G160" s="305">
        <v>-144.21826500000003</v>
      </c>
      <c r="H160" s="307">
        <v>-142.66389899999999</v>
      </c>
      <c r="I160" s="305">
        <v>-141.196924</v>
      </c>
      <c r="J160" s="305">
        <v>-141.68078400000002</v>
      </c>
      <c r="K160" s="1522"/>
    </row>
    <row r="161" spans="1:11" s="142" customFormat="1" ht="12" customHeight="1">
      <c r="A161" s="2285" t="s">
        <v>1932</v>
      </c>
      <c r="B161" s="1127">
        <v>-201.549855124</v>
      </c>
      <c r="C161" s="307">
        <v>-231.21225199399998</v>
      </c>
      <c r="D161" s="305">
        <v>-207.015837</v>
      </c>
      <c r="E161" s="305">
        <v>-205.46984499999999</v>
      </c>
      <c r="F161" s="305">
        <v>-189.35651900000005</v>
      </c>
      <c r="G161" s="305">
        <v>-197.69086199999998</v>
      </c>
      <c r="H161" s="307">
        <v>-200.59928000000002</v>
      </c>
      <c r="I161" s="305">
        <v>-192.279606</v>
      </c>
      <c r="J161" s="305">
        <v>-188.248500358</v>
      </c>
      <c r="K161" s="1522"/>
    </row>
    <row r="162" spans="1:11" s="142" customFormat="1" ht="12" customHeight="1">
      <c r="A162" s="328" t="s">
        <v>1930</v>
      </c>
      <c r="B162" s="1131">
        <v>897.56313115179933</v>
      </c>
      <c r="C162" s="325">
        <v>849.93528395355986</v>
      </c>
      <c r="D162" s="310">
        <v>620.44777199999999</v>
      </c>
      <c r="E162" s="310">
        <v>441.20245799999998</v>
      </c>
      <c r="F162" s="310">
        <v>315.04723899999999</v>
      </c>
      <c r="G162" s="310">
        <v>92.949811000000011</v>
      </c>
      <c r="H162" s="325">
        <v>55.910522000000014</v>
      </c>
      <c r="I162" s="310">
        <v>144.34814399999999</v>
      </c>
      <c r="J162" s="310">
        <v>104.817366358</v>
      </c>
      <c r="K162" s="1522"/>
    </row>
    <row r="163" spans="1:11" s="142" customFormat="1" ht="12" customHeight="1">
      <c r="A163" s="1525" t="s">
        <v>60</v>
      </c>
      <c r="B163" s="1132">
        <v>-4871.8834327470031</v>
      </c>
      <c r="C163" s="1613">
        <v>-5367.3032258540388</v>
      </c>
      <c r="D163" s="316">
        <v>-5696.559428999999</v>
      </c>
      <c r="E163" s="316">
        <v>-6238.042015</v>
      </c>
      <c r="F163" s="316">
        <v>-6832.7015280000014</v>
      </c>
      <c r="G163" s="316">
        <v>-7062.9146980000005</v>
      </c>
      <c r="H163" s="316">
        <v>-7558.5008939999998</v>
      </c>
      <c r="I163" s="316">
        <v>-7504.4531209999996</v>
      </c>
      <c r="J163" s="316">
        <v>-7476.8993840000003</v>
      </c>
      <c r="K163" s="1522"/>
    </row>
    <row r="164" spans="1:11" s="142" customFormat="1" ht="12" customHeight="1">
      <c r="A164" s="315" t="s">
        <v>13</v>
      </c>
      <c r="B164" s="1132">
        <v>9062.4727820934986</v>
      </c>
      <c r="C164" s="1613">
        <v>8980.954253756001</v>
      </c>
      <c r="D164" s="316">
        <v>8728.1954130000031</v>
      </c>
      <c r="E164" s="316">
        <v>8586.6996430000036</v>
      </c>
      <c r="F164" s="316">
        <v>8700.3734040000018</v>
      </c>
      <c r="G164" s="316">
        <v>8227.9423079999979</v>
      </c>
      <c r="H164" s="316">
        <v>7867.3476540000011</v>
      </c>
      <c r="I164" s="316">
        <v>7691.2434219999996</v>
      </c>
      <c r="J164" s="316">
        <v>7939.7077449999997</v>
      </c>
      <c r="K164" s="1522"/>
    </row>
    <row r="165" spans="1:11" s="52" customFormat="1" ht="7.5" customHeight="1">
      <c r="A165" s="53" t="s">
        <v>0</v>
      </c>
      <c r="B165" s="56"/>
      <c r="C165" s="56"/>
      <c r="D165" s="56"/>
      <c r="E165" s="55"/>
      <c r="F165" s="56"/>
      <c r="G165" s="56"/>
      <c r="H165" s="56"/>
      <c r="I165" s="56"/>
      <c r="J165" s="55"/>
      <c r="K165" s="51"/>
    </row>
    <row r="166" spans="1:11" s="59" customFormat="1" ht="12.75" customHeight="1">
      <c r="A166" s="2494" t="s">
        <v>1933</v>
      </c>
      <c r="B166" s="2495"/>
      <c r="C166" s="1621"/>
      <c r="D166" s="1621"/>
      <c r="E166" s="1621"/>
      <c r="F166" s="122"/>
      <c r="G166" s="122"/>
      <c r="H166" s="122"/>
      <c r="I166" s="122"/>
      <c r="J166" s="1621"/>
      <c r="K166" s="122"/>
    </row>
    <row r="167" spans="1:11" s="59" customFormat="1" ht="12.75" customHeight="1">
      <c r="A167" s="1431" t="s">
        <v>1931</v>
      </c>
      <c r="B167" s="58"/>
      <c r="C167" s="122"/>
      <c r="D167" s="122"/>
      <c r="E167" s="122"/>
      <c r="F167" s="122"/>
      <c r="G167" s="122"/>
      <c r="H167" s="122"/>
      <c r="I167" s="122"/>
      <c r="J167" s="1621"/>
      <c r="K167" s="122"/>
    </row>
    <row r="168" spans="1:11" s="620" customFormat="1" ht="22.5" customHeight="1">
      <c r="A168" s="644"/>
    </row>
    <row r="169" spans="1:11" s="562" customFormat="1" ht="18.75">
      <c r="A169" s="484" t="s">
        <v>1797</v>
      </c>
      <c r="B169" s="484"/>
      <c r="C169" s="484"/>
      <c r="D169" s="484"/>
      <c r="E169" s="484"/>
      <c r="F169" s="1622"/>
      <c r="G169" s="484"/>
      <c r="H169" s="484"/>
      <c r="I169" s="484"/>
      <c r="J169" s="484"/>
      <c r="K169" s="484"/>
    </row>
    <row r="170" spans="1:11" s="562" customFormat="1" ht="12.75">
      <c r="A170" s="50"/>
      <c r="B170" s="50"/>
      <c r="C170" s="50"/>
      <c r="D170" s="1998"/>
      <c r="E170" s="50"/>
      <c r="F170" s="50"/>
      <c r="G170" s="50"/>
      <c r="H170" s="50"/>
      <c r="I170" s="50"/>
      <c r="J170" s="50"/>
      <c r="K170" s="50"/>
    </row>
    <row r="171" spans="1:11" s="562" customFormat="1" ht="12.75">
      <c r="A171" s="563" t="s">
        <v>1</v>
      </c>
      <c r="B171" s="1126" t="s">
        <v>1814</v>
      </c>
      <c r="C171" s="302" t="s">
        <v>1745</v>
      </c>
      <c r="D171" s="302" t="s">
        <v>1660</v>
      </c>
      <c r="E171" s="302" t="s">
        <v>1362</v>
      </c>
      <c r="F171" s="302" t="s">
        <v>1322</v>
      </c>
      <c r="G171" s="302" t="s">
        <v>1246</v>
      </c>
      <c r="H171" s="302" t="s">
        <v>1146</v>
      </c>
      <c r="I171" s="302" t="s">
        <v>1099</v>
      </c>
      <c r="J171" s="302" t="s">
        <v>972</v>
      </c>
    </row>
    <row r="172" spans="1:11" s="595" customFormat="1" ht="12.75">
      <c r="A172" s="594" t="s">
        <v>13</v>
      </c>
      <c r="B172" s="1539">
        <v>9062.4298717984966</v>
      </c>
      <c r="C172" s="1620">
        <v>8980.9485612208991</v>
      </c>
      <c r="D172" s="1620">
        <v>8728.1954148500008</v>
      </c>
      <c r="E172" s="368">
        <v>8586.6996427320009</v>
      </c>
      <c r="F172" s="423">
        <v>8700.3734040000018</v>
      </c>
      <c r="G172" s="368">
        <v>8227.9423072450008</v>
      </c>
      <c r="H172" s="368">
        <v>7867.345751803</v>
      </c>
      <c r="I172" s="423">
        <v>7691.2433246340006</v>
      </c>
      <c r="J172" s="423">
        <v>7939.7077458520007</v>
      </c>
    </row>
    <row r="173" spans="1:11" s="1796" customFormat="1" ht="12.75">
      <c r="A173" s="1797"/>
      <c r="B173" s="1793"/>
      <c r="C173" s="1793"/>
      <c r="D173" s="1794"/>
      <c r="E173" s="1795"/>
      <c r="F173" s="1794"/>
      <c r="G173" s="1794"/>
      <c r="H173" s="1814"/>
      <c r="K173" s="50"/>
    </row>
    <row r="174" spans="1:11" s="595" customFormat="1" ht="22.5" customHeight="1">
      <c r="A174" s="1824" t="s">
        <v>1100</v>
      </c>
      <c r="B174" s="1798" t="s">
        <v>1815</v>
      </c>
      <c r="C174" s="1799" t="s">
        <v>1746</v>
      </c>
      <c r="D174" s="1799" t="s">
        <v>1662</v>
      </c>
      <c r="E174" s="1799" t="s">
        <v>1364</v>
      </c>
      <c r="F174" s="1799" t="s">
        <v>1323</v>
      </c>
      <c r="G174" s="1800" t="s">
        <v>1247</v>
      </c>
      <c r="H174" s="1799" t="s">
        <v>1248</v>
      </c>
      <c r="I174" s="1799" t="s">
        <v>1130</v>
      </c>
    </row>
    <row r="175" spans="1:11" s="562" customFormat="1" ht="12.75">
      <c r="A175" s="1615" t="s">
        <v>517</v>
      </c>
      <c r="B175" s="1171">
        <v>45.49489916474613</v>
      </c>
      <c r="C175" s="386">
        <v>63.011648019847755</v>
      </c>
      <c r="D175" s="386">
        <v>155.45886695681889</v>
      </c>
      <c r="E175" s="340">
        <v>-21.93622176940686</v>
      </c>
      <c r="F175" s="340">
        <v>108.56223159572883</v>
      </c>
      <c r="G175" s="340">
        <v>100.80983922789349</v>
      </c>
      <c r="H175" s="1764">
        <v>97.633084382948823</v>
      </c>
      <c r="I175" s="1764">
        <v>-16.550845496944319</v>
      </c>
    </row>
    <row r="176" spans="1:11" s="562" customFormat="1" ht="12.75">
      <c r="A176" s="1615" t="s">
        <v>516</v>
      </c>
      <c r="B176" s="1171">
        <v>-1.3424473640297179</v>
      </c>
      <c r="C176" s="386">
        <v>4.8846754955787119</v>
      </c>
      <c r="D176" s="386">
        <v>-3.7655839244404317</v>
      </c>
      <c r="E176" s="340">
        <v>-3.8865363800519308</v>
      </c>
      <c r="F176" s="340">
        <v>-1.4202645525772302</v>
      </c>
      <c r="G176" s="340">
        <v>-13.230557164965793</v>
      </c>
      <c r="H176" s="1764">
        <v>-5.7850177139844297</v>
      </c>
      <c r="I176" s="1764">
        <v>-17.465639977819386</v>
      </c>
    </row>
    <row r="177" spans="1:11" s="562" customFormat="1" ht="12.75">
      <c r="A177" s="1615" t="s">
        <v>515</v>
      </c>
      <c r="B177" s="1171">
        <v>-194.97216328874774</v>
      </c>
      <c r="C177" s="386">
        <v>-200.65000424276926</v>
      </c>
      <c r="D177" s="386">
        <v>-375.84393516437325</v>
      </c>
      <c r="E177" s="340">
        <v>-33.080797500359829</v>
      </c>
      <c r="F177" s="340">
        <v>14.999725259358659</v>
      </c>
      <c r="G177" s="340">
        <v>-274.04119623403693</v>
      </c>
      <c r="H177" s="1764">
        <v>-125.69472519547655</v>
      </c>
      <c r="I177" s="1764">
        <v>-73.969645260785413</v>
      </c>
    </row>
    <row r="178" spans="1:11" s="562" customFormat="1" ht="12.75">
      <c r="A178" s="1615" t="s">
        <v>514</v>
      </c>
      <c r="B178" s="1171">
        <v>106.6049851299915</v>
      </c>
      <c r="C178" s="386">
        <v>224.84250875485623</v>
      </c>
      <c r="D178" s="386">
        <v>255.44999787476681</v>
      </c>
      <c r="E178" s="340">
        <v>88.670190412061288</v>
      </c>
      <c r="F178" s="340">
        <v>39.379728572074853</v>
      </c>
      <c r="G178" s="340">
        <v>254.59790037258287</v>
      </c>
      <c r="H178" s="1764">
        <v>71.411589487155126</v>
      </c>
      <c r="I178" s="1764">
        <v>-21.688862076879364</v>
      </c>
      <c r="J178" s="1619"/>
    </row>
    <row r="179" spans="1:11" s="562" customFormat="1" ht="12.75">
      <c r="A179" s="1615" t="s">
        <v>513</v>
      </c>
      <c r="B179" s="1171">
        <v>73.995413901146634</v>
      </c>
      <c r="C179" s="386">
        <v>118.34736513386014</v>
      </c>
      <c r="D179" s="386">
        <v>-13.746264249537678</v>
      </c>
      <c r="E179" s="340">
        <v>223.62424235954492</v>
      </c>
      <c r="F179" s="340">
        <v>141.84542827368418</v>
      </c>
      <c r="G179" s="340">
        <v>50.565794000498471</v>
      </c>
      <c r="H179" s="1764">
        <v>-32.583070288676964</v>
      </c>
      <c r="I179" s="1764">
        <v>55.961426659722868</v>
      </c>
    </row>
    <row r="180" spans="1:11" s="562" customFormat="1" ht="12.75">
      <c r="A180" s="1615" t="s">
        <v>512</v>
      </c>
      <c r="B180" s="1769">
        <v>0</v>
      </c>
      <c r="C180" s="386">
        <v>86.235144477100221</v>
      </c>
      <c r="D180" s="386">
        <v>86.347026298295447</v>
      </c>
      <c r="E180" s="340">
        <v>-166.23106988350673</v>
      </c>
      <c r="F180" s="340">
        <v>0</v>
      </c>
      <c r="G180" s="340">
        <v>78.953007468207247</v>
      </c>
      <c r="H180" s="386">
        <v>79.083140993735114</v>
      </c>
      <c r="I180" s="1764">
        <v>-160.13914180337474</v>
      </c>
    </row>
    <row r="181" spans="1:11" s="562" customFormat="1" ht="12.75">
      <c r="A181" s="1615" t="s">
        <v>561</v>
      </c>
      <c r="B181" s="1171">
        <v>-2.0252985479528434</v>
      </c>
      <c r="C181" s="386">
        <v>-9.2575306140801104</v>
      </c>
      <c r="D181" s="386">
        <v>-6.4186369999999897</v>
      </c>
      <c r="E181" s="340">
        <v>21.262530000000083</v>
      </c>
      <c r="F181" s="340">
        <v>-21.982049100000154</v>
      </c>
      <c r="G181" s="340">
        <v>71.188300200000072</v>
      </c>
      <c r="H181" s="1764">
        <v>25.747956899999963</v>
      </c>
      <c r="I181" s="1764">
        <v>36.651280000000156</v>
      </c>
    </row>
    <row r="182" spans="1:11" s="562" customFormat="1" ht="12.75">
      <c r="A182" s="1615" t="s">
        <v>511</v>
      </c>
      <c r="B182" s="1171">
        <v>53.72592158244349</v>
      </c>
      <c r="C182" s="386">
        <v>-34.66066065349537</v>
      </c>
      <c r="D182" s="386">
        <v>44.014301326470061</v>
      </c>
      <c r="E182" s="386">
        <v>-222.09609874928054</v>
      </c>
      <c r="F182" s="386">
        <v>191.04629670673182</v>
      </c>
      <c r="G182" s="386">
        <v>91.753467571821432</v>
      </c>
      <c r="H182" s="386">
        <v>66.287468603297896</v>
      </c>
      <c r="I182" s="386">
        <v>-51.262993261919888</v>
      </c>
      <c r="J182" s="2081"/>
    </row>
    <row r="183" spans="1:11" s="562" customFormat="1" ht="12.75">
      <c r="A183" s="1825" t="s">
        <v>51</v>
      </c>
      <c r="B183" s="1616">
        <v>81.481310577597469</v>
      </c>
      <c r="C183" s="1618">
        <v>252.75314637089832</v>
      </c>
      <c r="D183" s="1618">
        <v>141.49577211799988</v>
      </c>
      <c r="E183" s="1617">
        <v>-113.67376151099961</v>
      </c>
      <c r="F183" s="1617">
        <v>472.43109675500091</v>
      </c>
      <c r="G183" s="1617">
        <v>360.59655544200086</v>
      </c>
      <c r="H183" s="1617">
        <v>176.10042716899898</v>
      </c>
      <c r="I183" s="1617">
        <v>-248.4644212180001</v>
      </c>
    </row>
    <row r="184" spans="1:11" s="562" customFormat="1" ht="7.5" customHeight="1"/>
    <row r="185" spans="1:11" s="287" customFormat="1" ht="12.75" customHeight="1">
      <c r="A185" s="2337" t="s">
        <v>1795</v>
      </c>
      <c r="B185" s="2337"/>
      <c r="C185" s="2337"/>
      <c r="D185" s="2337"/>
      <c r="E185" s="2337"/>
      <c r="F185" s="2337"/>
      <c r="G185" s="2337"/>
      <c r="H185" s="2337"/>
      <c r="I185" s="2337"/>
      <c r="J185" s="2337"/>
      <c r="K185" s="1518"/>
    </row>
    <row r="186" spans="1:11" ht="22.5" customHeight="1">
      <c r="B186" s="1786"/>
      <c r="C186" s="1954"/>
    </row>
    <row r="187" spans="1:11" ht="22.5" customHeight="1">
      <c r="B187" s="1786"/>
      <c r="F187" s="1954"/>
    </row>
    <row r="188" spans="1:11" ht="22.5" customHeight="1">
      <c r="B188" s="1786"/>
    </row>
  </sheetData>
  <mergeCells count="7">
    <mergeCell ref="L61:U61"/>
    <mergeCell ref="A57:J57"/>
    <mergeCell ref="A144:J144"/>
    <mergeCell ref="A62:J62"/>
    <mergeCell ref="A60:J60"/>
    <mergeCell ref="A58:J58"/>
    <mergeCell ref="A61:J61"/>
  </mergeCells>
  <pageMargins left="0.70866141732283472" right="0.70866141732283472" top="0.6692913385826772" bottom="0.39370078740157483" header="0.51181102362204722" footer="0.51181102362204722"/>
  <pageSetup paperSize="9" scale="95" fitToHeight="0" orientation="portrait" r:id="rId1"/>
  <headerFooter scaleWithDoc="0">
    <oddHeader xml:space="preserve">&amp;L&amp;8FACT BOOK DNB - 4Q15&amp;C&amp;8CHAPTER 1&amp;R&amp;8FINANCIAL RESULTS DNB GROUP </oddHeader>
  </headerFooter>
  <rowBreaks count="3" manualBreakCount="3">
    <brk id="62" max="16383" man="1"/>
    <brk id="100" max="16383" man="1"/>
    <brk id="145"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
    <pageSetUpPr fitToPage="1"/>
  </sheetPr>
  <dimension ref="A1:K67"/>
  <sheetViews>
    <sheetView showGridLines="0" zoomScale="140" zoomScaleNormal="140" zoomScaleSheetLayoutView="90" workbookViewId="0"/>
  </sheetViews>
  <sheetFormatPr baseColWidth="10" defaultColWidth="10.85546875" defaultRowHeight="22.5" customHeight="1"/>
  <cols>
    <col min="1" max="1" width="35.28515625" style="62" customWidth="1"/>
    <col min="2" max="9" width="6.42578125" style="62" customWidth="1"/>
    <col min="10" max="10" width="6.42578125" style="65" customWidth="1"/>
    <col min="11" max="16384" width="10.85546875" style="62"/>
  </cols>
  <sheetData>
    <row r="1" spans="1:10" s="98" customFormat="1" ht="22.5" customHeight="1">
      <c r="A1" s="621"/>
      <c r="B1" s="622"/>
      <c r="C1" s="622"/>
      <c r="D1" s="622"/>
      <c r="E1" s="622"/>
      <c r="F1" s="622"/>
      <c r="G1" s="622"/>
      <c r="H1" s="622"/>
      <c r="I1" s="622"/>
      <c r="J1" s="622"/>
    </row>
    <row r="2" spans="1:10" s="485" customFormat="1" ht="18.75" customHeight="1">
      <c r="A2" s="484" t="s">
        <v>603</v>
      </c>
    </row>
    <row r="3" spans="1:10" s="50" customFormat="1" ht="12" customHeight="1"/>
    <row r="4" spans="1:10" s="52" customFormat="1" ht="13.5" customHeight="1">
      <c r="A4" s="68" t="s">
        <v>1</v>
      </c>
      <c r="B4" s="1126" t="s">
        <v>1814</v>
      </c>
      <c r="C4" s="302" t="s">
        <v>1745</v>
      </c>
      <c r="D4" s="302" t="s">
        <v>1660</v>
      </c>
      <c r="E4" s="302" t="s">
        <v>1362</v>
      </c>
      <c r="F4" s="302" t="s">
        <v>1322</v>
      </c>
      <c r="G4" s="302" t="s">
        <v>1246</v>
      </c>
      <c r="H4" s="302" t="s">
        <v>1146</v>
      </c>
      <c r="I4" s="302" t="s">
        <v>1099</v>
      </c>
      <c r="J4" s="302" t="s">
        <v>972</v>
      </c>
    </row>
    <row r="5" spans="1:10" s="52" customFormat="1" ht="12" customHeight="1">
      <c r="A5" s="335" t="s">
        <v>52</v>
      </c>
      <c r="B5" s="1168">
        <v>443.30760254320023</v>
      </c>
      <c r="C5" s="1761">
        <v>514.86902544079987</v>
      </c>
      <c r="D5" s="1761">
        <v>442.09118999999998</v>
      </c>
      <c r="E5" s="1761">
        <v>492.44605799999999</v>
      </c>
      <c r="F5" s="1761">
        <v>506.88179800000012</v>
      </c>
      <c r="G5" s="1762">
        <v>551.49564099999998</v>
      </c>
      <c r="H5" s="1762">
        <v>540.00074600000016</v>
      </c>
      <c r="I5" s="1762">
        <v>504.43640699999997</v>
      </c>
      <c r="J5" s="1762">
        <v>499.47636800000009</v>
      </c>
    </row>
    <row r="6" spans="1:10" s="52" customFormat="1" ht="12" customHeight="1">
      <c r="A6" s="338" t="s">
        <v>53</v>
      </c>
      <c r="B6" s="1769">
        <v>311.35854924496005</v>
      </c>
      <c r="C6" s="1763">
        <v>273.62459397504006</v>
      </c>
      <c r="D6" s="1763">
        <v>274.57891299999994</v>
      </c>
      <c r="E6" s="1763">
        <v>257.84271200000001</v>
      </c>
      <c r="F6" s="1763">
        <v>294.68689199999994</v>
      </c>
      <c r="G6" s="1764">
        <v>257.94029699999999</v>
      </c>
      <c r="H6" s="1764">
        <v>235.218154</v>
      </c>
      <c r="I6" s="1764">
        <v>245.63404299999999</v>
      </c>
      <c r="J6" s="1764">
        <v>254.85800500000005</v>
      </c>
    </row>
    <row r="7" spans="1:10" s="52" customFormat="1" ht="12" customHeight="1">
      <c r="A7" s="338" t="s">
        <v>111</v>
      </c>
      <c r="B7" s="1769">
        <v>125.27091712090001</v>
      </c>
      <c r="C7" s="1763">
        <v>110.30090855869994</v>
      </c>
      <c r="D7" s="1763">
        <v>376.25589100000002</v>
      </c>
      <c r="E7" s="1763">
        <v>141.922451</v>
      </c>
      <c r="F7" s="1763">
        <v>180.94054400000007</v>
      </c>
      <c r="G7" s="1764">
        <v>157.17017199999995</v>
      </c>
      <c r="H7" s="1764">
        <v>129.82160400000001</v>
      </c>
      <c r="I7" s="1764">
        <v>106.101686</v>
      </c>
      <c r="J7" s="1764">
        <v>66.822394000000031</v>
      </c>
    </row>
    <row r="8" spans="1:10" s="1753" customFormat="1" ht="12" customHeight="1">
      <c r="A8" s="1757" t="s">
        <v>57</v>
      </c>
      <c r="B8" s="1769">
        <v>185.44201671300004</v>
      </c>
      <c r="C8" s="1771">
        <v>129.72068557939997</v>
      </c>
      <c r="D8" s="1771">
        <v>242.38365900000002</v>
      </c>
      <c r="E8" s="1771">
        <v>219.46535299999999</v>
      </c>
      <c r="F8" s="1771">
        <v>204.13119399999994</v>
      </c>
      <c r="G8" s="1771">
        <v>155.52796599999999</v>
      </c>
      <c r="H8" s="1771">
        <v>146.05010600000003</v>
      </c>
      <c r="I8" s="1771">
        <v>234.13860299999999</v>
      </c>
      <c r="J8" s="1771">
        <v>157.53645899999998</v>
      </c>
    </row>
    <row r="9" spans="1:10" s="52" customFormat="1" ht="12" customHeight="1">
      <c r="A9" s="338" t="s">
        <v>54</v>
      </c>
      <c r="B9" s="1769">
        <v>269.92115983999986</v>
      </c>
      <c r="C9" s="1763">
        <v>281.41333538000004</v>
      </c>
      <c r="D9" s="1763">
        <v>370.27706799999999</v>
      </c>
      <c r="E9" s="1763">
        <v>279.01342199999999</v>
      </c>
      <c r="F9" s="1763">
        <v>267.57908300000014</v>
      </c>
      <c r="G9" s="1764">
        <v>281.74080100000009</v>
      </c>
      <c r="H9" s="1764">
        <v>309.77610699999997</v>
      </c>
      <c r="I9" s="1764">
        <v>235.60218900000001</v>
      </c>
      <c r="J9" s="1764">
        <v>247.27915799999994</v>
      </c>
    </row>
    <row r="10" spans="1:10" s="52" customFormat="1" ht="12" customHeight="1">
      <c r="A10" s="338" t="s">
        <v>55</v>
      </c>
      <c r="B10" s="1769">
        <v>37.800398220299989</v>
      </c>
      <c r="C10" s="1763">
        <v>24.174617557800012</v>
      </c>
      <c r="D10" s="1763">
        <v>54.297785999999995</v>
      </c>
      <c r="E10" s="1763">
        <v>45.649903999999999</v>
      </c>
      <c r="F10" s="1763">
        <v>48.20920499999999</v>
      </c>
      <c r="G10" s="1764">
        <v>52.839054000000012</v>
      </c>
      <c r="H10" s="1764">
        <v>43.936598999999994</v>
      </c>
      <c r="I10" s="1764">
        <v>48.062137</v>
      </c>
      <c r="J10" s="1764">
        <v>49.780461000000003</v>
      </c>
    </row>
    <row r="11" spans="1:10" s="52" customFormat="1" ht="12" customHeight="1">
      <c r="A11" s="338" t="s">
        <v>528</v>
      </c>
      <c r="B11" s="1769">
        <v>32.414337999799997</v>
      </c>
      <c r="C11" s="1763">
        <v>30.261801486900012</v>
      </c>
      <c r="D11" s="1763">
        <v>38.488079999999997</v>
      </c>
      <c r="E11" s="1763">
        <v>39.601652000000001</v>
      </c>
      <c r="F11" s="1763">
        <v>70.617310000000003</v>
      </c>
      <c r="G11" s="1764">
        <v>55.527076999999998</v>
      </c>
      <c r="H11" s="1764">
        <v>46.418089000000002</v>
      </c>
      <c r="I11" s="1764">
        <v>46.255220000000001</v>
      </c>
      <c r="J11" s="1764">
        <v>70.661520999999993</v>
      </c>
    </row>
    <row r="12" spans="1:10" s="52" customFormat="1" ht="12" customHeight="1">
      <c r="A12" s="338" t="s">
        <v>121</v>
      </c>
      <c r="B12" s="1769">
        <v>595.25999297099997</v>
      </c>
      <c r="C12" s="1763">
        <v>621.76958510899999</v>
      </c>
      <c r="D12" s="1763">
        <v>631.59881399999995</v>
      </c>
      <c r="E12" s="1763">
        <v>633.48762099999999</v>
      </c>
      <c r="F12" s="1763">
        <v>686.12490699999989</v>
      </c>
      <c r="G12" s="1764">
        <v>653.0183649999999</v>
      </c>
      <c r="H12" s="1764">
        <v>671.76118300000007</v>
      </c>
      <c r="I12" s="1764">
        <v>657.58858899999996</v>
      </c>
      <c r="J12" s="1764">
        <v>705.61416499999973</v>
      </c>
    </row>
    <row r="13" spans="1:10" s="52" customFormat="1" ht="12" customHeight="1">
      <c r="A13" s="338" t="s">
        <v>56</v>
      </c>
      <c r="B13" s="1769">
        <v>80.89760613618995</v>
      </c>
      <c r="C13" s="1763">
        <v>93.687133981610003</v>
      </c>
      <c r="D13" s="1763">
        <v>59.143843000000004</v>
      </c>
      <c r="E13" s="1763">
        <v>102.242986</v>
      </c>
      <c r="F13" s="1763">
        <v>54.149464000000023</v>
      </c>
      <c r="G13" s="1764">
        <v>64.053369000000004</v>
      </c>
      <c r="H13" s="1764">
        <v>118.797224</v>
      </c>
      <c r="I13" s="1764">
        <v>106.68561</v>
      </c>
      <c r="J13" s="1764">
        <v>94.811902999999973</v>
      </c>
    </row>
    <row r="14" spans="1:10" s="52" customFormat="1" ht="12" customHeight="1">
      <c r="A14" s="341" t="s">
        <v>1108</v>
      </c>
      <c r="B14" s="1174">
        <v>2081.6725807893486</v>
      </c>
      <c r="C14" s="1765">
        <v>2079.8216870692499</v>
      </c>
      <c r="D14" s="1765">
        <v>2489.1152440000001</v>
      </c>
      <c r="E14" s="1765">
        <v>2211.6721590000002</v>
      </c>
      <c r="F14" s="1765">
        <v>2313.3203959999987</v>
      </c>
      <c r="G14" s="1765">
        <v>2229.3127420000005</v>
      </c>
      <c r="H14" s="1765">
        <v>2241.779814</v>
      </c>
      <c r="I14" s="1765">
        <v>2184.5044830000002</v>
      </c>
      <c r="J14" s="1765">
        <v>2146.8404330000003</v>
      </c>
    </row>
    <row r="15" spans="1:10" s="52" customFormat="1" ht="12" customHeight="1">
      <c r="A15" s="510" t="s">
        <v>423</v>
      </c>
      <c r="B15" s="1769">
        <v>404.71864364940097</v>
      </c>
      <c r="C15" s="1763">
        <v>28.49972312500006</v>
      </c>
      <c r="D15" s="1763">
        <v>-55.955925000000036</v>
      </c>
      <c r="E15" s="1763">
        <v>-254.06122099999999</v>
      </c>
      <c r="F15" s="1763">
        <v>-245.39565800000003</v>
      </c>
      <c r="G15" s="1764">
        <v>-65.86122499999999</v>
      </c>
      <c r="H15" s="1764">
        <v>-139.295478</v>
      </c>
      <c r="I15" s="1764">
        <v>982.57019500000001</v>
      </c>
      <c r="J15" s="1764">
        <v>802.71272199999999</v>
      </c>
    </row>
    <row r="16" spans="1:10" s="1756" customFormat="1" ht="12" customHeight="1">
      <c r="A16" s="1758" t="s">
        <v>422</v>
      </c>
      <c r="B16" s="1769">
        <v>1763.2852507090599</v>
      </c>
      <c r="C16" s="1763">
        <v>983.9962113602403</v>
      </c>
      <c r="D16" s="1764">
        <v>1283.4627750000002</v>
      </c>
      <c r="E16" s="1764">
        <v>1843.7005879999999</v>
      </c>
      <c r="F16" s="1764">
        <v>16.210221000000274</v>
      </c>
      <c r="G16" s="1764">
        <v>1433.9329059999995</v>
      </c>
      <c r="H16" s="1764">
        <v>1238.3731560000001</v>
      </c>
      <c r="I16" s="1764">
        <v>1702.4232179999999</v>
      </c>
      <c r="J16" s="1764">
        <v>1358.089527561531</v>
      </c>
    </row>
    <row r="17" spans="1:10" s="1756" customFormat="1" ht="12" customHeight="1">
      <c r="A17" s="1758" t="s">
        <v>220</v>
      </c>
      <c r="B17" s="1769">
        <v>-4.3019999999996799</v>
      </c>
      <c r="C17" s="1763">
        <v>932.84399999999982</v>
      </c>
      <c r="D17" s="1763">
        <v>-53.711999999999989</v>
      </c>
      <c r="E17" s="1763">
        <v>1810.432</v>
      </c>
      <c r="F17" s="1763">
        <v>508.00900000000001</v>
      </c>
      <c r="G17" s="1764">
        <v>448.83600000000001</v>
      </c>
      <c r="H17" s="1764">
        <v>33.197999999999979</v>
      </c>
      <c r="I17" s="1764">
        <v>-595.904</v>
      </c>
      <c r="J17" s="1764">
        <v>-819.05611256153111</v>
      </c>
    </row>
    <row r="18" spans="1:10" s="1756" customFormat="1" ht="12" customHeight="1">
      <c r="A18" s="1759" t="s">
        <v>1857</v>
      </c>
      <c r="B18" s="1770">
        <v>2163.7018943584599</v>
      </c>
      <c r="C18" s="1765">
        <v>1945.3399344852405</v>
      </c>
      <c r="D18" s="1765">
        <v>1173.7948509999997</v>
      </c>
      <c r="E18" s="1765">
        <v>3400.0713660000001</v>
      </c>
      <c r="F18" s="1765">
        <v>278.82356299999992</v>
      </c>
      <c r="G18" s="1765">
        <v>1816.9076810000001</v>
      </c>
      <c r="H18" s="1765">
        <v>1132.275678</v>
      </c>
      <c r="I18" s="1765">
        <v>2089.0894130000001</v>
      </c>
      <c r="J18" s="1765">
        <v>1341.7461370000005</v>
      </c>
    </row>
    <row r="19" spans="1:10" s="1756" customFormat="1" ht="12" customHeight="1">
      <c r="A19" s="1758" t="s">
        <v>1112</v>
      </c>
      <c r="B19" s="1769">
        <v>-909.50663299999997</v>
      </c>
      <c r="C19" s="1763">
        <v>-156.19821900000002</v>
      </c>
      <c r="D19" s="1763">
        <v>-87.435887000000008</v>
      </c>
      <c r="E19" s="1763">
        <v>-97.671583999999996</v>
      </c>
      <c r="F19" s="1763">
        <v>-114.853078</v>
      </c>
      <c r="G19" s="1764">
        <v>-86.741377999999983</v>
      </c>
      <c r="H19" s="1764">
        <v>152.37209899999999</v>
      </c>
      <c r="I19" s="1764">
        <v>-29.985506000000001</v>
      </c>
      <c r="J19" s="1764">
        <v>149.44740699999994</v>
      </c>
    </row>
    <row r="20" spans="1:10" s="1756" customFormat="1" ht="12" customHeight="1">
      <c r="A20" s="1758" t="s">
        <v>1111</v>
      </c>
      <c r="B20" s="1769">
        <v>247.01096899999993</v>
      </c>
      <c r="C20" s="1763">
        <v>219.715191</v>
      </c>
      <c r="D20" s="1763">
        <v>245.30462</v>
      </c>
      <c r="E20" s="1763">
        <v>149.258511</v>
      </c>
      <c r="F20" s="1763">
        <v>299.5722219999999</v>
      </c>
      <c r="G20" s="1764">
        <v>223.15795299999999</v>
      </c>
      <c r="H20" s="1764">
        <v>30.322784000000013</v>
      </c>
      <c r="I20" s="1764">
        <v>135.224076</v>
      </c>
      <c r="J20" s="1764">
        <v>215.67241599999997</v>
      </c>
    </row>
    <row r="21" spans="1:10" s="1756" customFormat="1" ht="12" customHeight="1">
      <c r="A21" s="1759" t="s">
        <v>1942</v>
      </c>
      <c r="B21" s="1770">
        <v>-662.49566399999799</v>
      </c>
      <c r="C21" s="1765">
        <v>63.516971999999981</v>
      </c>
      <c r="D21" s="1765">
        <v>157.86873299999999</v>
      </c>
      <c r="E21" s="1765">
        <v>51.586927000000003</v>
      </c>
      <c r="F21" s="1765">
        <v>184.71914399999997</v>
      </c>
      <c r="G21" s="1765">
        <v>136.41657500000002</v>
      </c>
      <c r="H21" s="1765">
        <v>182.694883</v>
      </c>
      <c r="I21" s="1765">
        <v>105.23857</v>
      </c>
      <c r="J21" s="1765">
        <v>365.119823</v>
      </c>
    </row>
    <row r="22" spans="1:10" s="1756" customFormat="1" ht="12" customHeight="1">
      <c r="A22" s="1759" t="s">
        <v>1706</v>
      </c>
      <c r="B22" s="1770">
        <v>141.036745</v>
      </c>
      <c r="C22" s="1765">
        <v>127.56568300000004</v>
      </c>
      <c r="D22" s="1765">
        <v>152.636</v>
      </c>
      <c r="E22" s="1765">
        <v>99.268000000000001</v>
      </c>
      <c r="F22" s="1765">
        <v>129.18700000000001</v>
      </c>
      <c r="G22" s="1765">
        <v>121.2368</v>
      </c>
      <c r="H22" s="1765">
        <v>139.2022</v>
      </c>
      <c r="I22" s="1765">
        <v>101.854</v>
      </c>
      <c r="J22" s="1765">
        <v>121.70300000000003</v>
      </c>
    </row>
    <row r="23" spans="1:10" s="52" customFormat="1" ht="12" customHeight="1">
      <c r="A23" s="510" t="s">
        <v>1943</v>
      </c>
      <c r="B23" s="1175">
        <v>-27.964288120000006</v>
      </c>
      <c r="C23" s="1767">
        <v>-1.1495814799999948</v>
      </c>
      <c r="D23" s="1766">
        <v>-73.647164000000004</v>
      </c>
      <c r="E23" s="1766">
        <v>30.424531999999999</v>
      </c>
      <c r="F23" s="1766">
        <v>43.50076</v>
      </c>
      <c r="G23" s="1766">
        <v>41.298862999999997</v>
      </c>
      <c r="H23" s="1766">
        <v>34.008324999999999</v>
      </c>
      <c r="I23" s="1766">
        <v>107.11263599999999</v>
      </c>
      <c r="J23" s="1766">
        <v>117.60681</v>
      </c>
    </row>
    <row r="24" spans="1:10" s="52" customFormat="1" ht="12" customHeight="1">
      <c r="A24" s="334" t="s">
        <v>210</v>
      </c>
      <c r="B24" s="1769">
        <v>121.93525741999996</v>
      </c>
      <c r="C24" s="1763">
        <v>143.14083719000001</v>
      </c>
      <c r="D24" s="1763">
        <v>2.0566439999999995</v>
      </c>
      <c r="E24" s="1763">
        <v>1.9456100000000001</v>
      </c>
      <c r="F24" s="1763">
        <v>89.087592999999998</v>
      </c>
      <c r="G24" s="1764">
        <v>-16.580748</v>
      </c>
      <c r="H24" s="1764">
        <v>-3.3336269999999999</v>
      </c>
      <c r="I24" s="1764">
        <v>12.927913</v>
      </c>
      <c r="J24" s="1764">
        <v>-78.873151000000007</v>
      </c>
    </row>
    <row r="25" spans="1:10" s="52" customFormat="1" ht="12" customHeight="1">
      <c r="A25" s="334" t="s">
        <v>16</v>
      </c>
      <c r="B25" s="1769">
        <v>35.069295648700972</v>
      </c>
      <c r="C25" s="1763">
        <v>105.18582905680091</v>
      </c>
      <c r="D25" s="1763">
        <v>292.57101900000004</v>
      </c>
      <c r="E25" s="1763">
        <v>329.12696</v>
      </c>
      <c r="F25" s="1763">
        <v>313.02029000000005</v>
      </c>
      <c r="G25" s="1764">
        <v>231.75431900000001</v>
      </c>
      <c r="H25" s="1764">
        <v>360.52200900000003</v>
      </c>
      <c r="I25" s="1764">
        <v>276.70159899999999</v>
      </c>
      <c r="J25" s="1764">
        <v>304.12900100000002</v>
      </c>
    </row>
    <row r="26" spans="1:10" s="52" customFormat="1" ht="12" customHeight="1">
      <c r="A26" s="1760" t="s">
        <v>1110</v>
      </c>
      <c r="B26" s="1174">
        <v>129.04026494869686</v>
      </c>
      <c r="C26" s="1765">
        <v>247.17708476680087</v>
      </c>
      <c r="D26" s="1765">
        <v>220.98049900000007</v>
      </c>
      <c r="E26" s="1765">
        <v>361.49710199999998</v>
      </c>
      <c r="F26" s="1765">
        <v>445.60864299999997</v>
      </c>
      <c r="G26" s="1765">
        <v>256.47243399999985</v>
      </c>
      <c r="H26" s="1765">
        <v>391.196707</v>
      </c>
      <c r="I26" s="1765">
        <v>396.74214799999999</v>
      </c>
      <c r="J26" s="1765">
        <v>342.86266000000001</v>
      </c>
    </row>
    <row r="27" spans="1:10" s="52" customFormat="1" ht="12" customHeight="1">
      <c r="A27" s="343" t="s">
        <v>175</v>
      </c>
      <c r="B27" s="1176">
        <v>3852.9558210964988</v>
      </c>
      <c r="C27" s="1768">
        <v>4463.4213603212993</v>
      </c>
      <c r="D27" s="1768">
        <v>4194.3953270000002</v>
      </c>
      <c r="E27" s="1768">
        <v>6124.0955549999999</v>
      </c>
      <c r="F27" s="1768">
        <v>3351.6587459999992</v>
      </c>
      <c r="G27" s="1768">
        <v>4560.3462319999999</v>
      </c>
      <c r="H27" s="1768">
        <v>4087.1492820000003</v>
      </c>
      <c r="I27" s="1768">
        <v>4877.4286140000004</v>
      </c>
      <c r="J27" s="1768">
        <v>4318.2720519999984</v>
      </c>
    </row>
    <row r="28" spans="1:10" s="52" customFormat="1" ht="7.5" customHeight="1">
      <c r="A28" s="344"/>
      <c r="B28" s="1177"/>
      <c r="C28" s="345"/>
      <c r="D28" s="345"/>
      <c r="E28" s="345"/>
      <c r="F28" s="345"/>
      <c r="G28" s="346"/>
      <c r="H28" s="346"/>
      <c r="I28" s="346"/>
      <c r="J28" s="346"/>
    </row>
    <row r="29" spans="1:10" s="135" customFormat="1" ht="12" customHeight="1">
      <c r="A29" s="70" t="s">
        <v>58</v>
      </c>
      <c r="B29" s="1178">
        <v>29.832194807262162</v>
      </c>
      <c r="C29" s="1623">
        <v>33.199171820577156</v>
      </c>
      <c r="D29" s="347">
        <v>32.457850676560369</v>
      </c>
      <c r="E29" s="347">
        <v>41.629943367684085</v>
      </c>
      <c r="F29" s="347">
        <v>27.80990606381889</v>
      </c>
      <c r="G29" s="347">
        <v>35.660332643020006</v>
      </c>
      <c r="H29" s="347">
        <v>34.189220200543083</v>
      </c>
      <c r="I29" s="347">
        <v>38.806236652669575</v>
      </c>
      <c r="J29" s="347">
        <v>35.22825231531678</v>
      </c>
    </row>
    <row r="30" spans="1:10" s="63" customFormat="1" ht="19.5" customHeight="1">
      <c r="A30" s="128"/>
      <c r="B30" s="128"/>
      <c r="C30" s="128"/>
      <c r="D30" s="128"/>
      <c r="E30" s="128"/>
      <c r="F30" s="128"/>
      <c r="G30" s="128"/>
      <c r="H30" s="128"/>
      <c r="I30" s="128"/>
      <c r="J30" s="137"/>
    </row>
    <row r="31" spans="1:10" s="63" customFormat="1" ht="12.75">
      <c r="A31" s="2412" t="s">
        <v>1670</v>
      </c>
      <c r="B31" s="128"/>
      <c r="C31" s="128"/>
      <c r="D31" s="128"/>
      <c r="E31" s="128"/>
      <c r="F31" s="128"/>
      <c r="G31" s="128"/>
      <c r="H31" s="128"/>
      <c r="I31" s="128"/>
      <c r="J31" s="137"/>
    </row>
    <row r="32" spans="1:10" s="1756" customFormat="1" ht="13.5" customHeight="1">
      <c r="A32" s="68" t="s">
        <v>1</v>
      </c>
      <c r="B32" s="1126" t="s">
        <v>1363</v>
      </c>
      <c r="C32" s="302" t="s">
        <v>1069</v>
      </c>
      <c r="D32" s="302" t="s">
        <v>213</v>
      </c>
      <c r="E32" s="302" t="s">
        <v>211</v>
      </c>
    </row>
    <row r="33" spans="1:5" s="1756" customFormat="1" ht="12" customHeight="1">
      <c r="A33" s="335" t="s">
        <v>52</v>
      </c>
      <c r="B33" s="1168">
        <v>1892.713875984</v>
      </c>
      <c r="C33" s="1605">
        <v>2102.8145920000002</v>
      </c>
      <c r="D33" s="1605">
        <v>2069.307049</v>
      </c>
      <c r="E33" s="336">
        <v>2008.3847519999999</v>
      </c>
    </row>
    <row r="34" spans="1:5" s="1756" customFormat="1" ht="12" customHeight="1">
      <c r="A34" s="338" t="s">
        <v>53</v>
      </c>
      <c r="B34" s="1769">
        <v>1117.4047682200001</v>
      </c>
      <c r="C34" s="1763">
        <v>1033.479386</v>
      </c>
      <c r="D34" s="1763">
        <v>939.90376600000002</v>
      </c>
      <c r="E34" s="1763">
        <v>884.60121400000003</v>
      </c>
    </row>
    <row r="35" spans="1:5" s="1756" customFormat="1" ht="12" customHeight="1">
      <c r="A35" s="338" t="s">
        <v>111</v>
      </c>
      <c r="B35" s="1769">
        <v>753.75016767959994</v>
      </c>
      <c r="C35" s="1763">
        <v>574.03400599999998</v>
      </c>
      <c r="D35" s="1763">
        <v>370.74339600000002</v>
      </c>
      <c r="E35" s="1763">
        <v>354.02645999999999</v>
      </c>
    </row>
    <row r="36" spans="1:5" s="1756" customFormat="1" ht="12" customHeight="1">
      <c r="A36" s="1757" t="s">
        <v>57</v>
      </c>
      <c r="B36" s="1769">
        <v>777.01171429240003</v>
      </c>
      <c r="C36" s="1763">
        <v>739.84786899999995</v>
      </c>
      <c r="D36" s="1771">
        <v>496.97793799999999</v>
      </c>
      <c r="E36" s="1763">
        <v>584.72854500000005</v>
      </c>
    </row>
    <row r="37" spans="1:5" s="1756" customFormat="1" ht="12" customHeight="1">
      <c r="A37" s="338" t="s">
        <v>54</v>
      </c>
      <c r="B37" s="1769">
        <v>1200.6249852199999</v>
      </c>
      <c r="C37" s="1763">
        <v>1094.6981800000001</v>
      </c>
      <c r="D37" s="1763">
        <v>1144.1793789999999</v>
      </c>
      <c r="E37" s="1763">
        <v>1133.9825920000001</v>
      </c>
    </row>
    <row r="38" spans="1:5" s="1756" customFormat="1" ht="12" customHeight="1">
      <c r="A38" s="338" t="s">
        <v>55</v>
      </c>
      <c r="B38" s="1769">
        <v>161.92270577810001</v>
      </c>
      <c r="C38" s="1763">
        <v>193.04699500000001</v>
      </c>
      <c r="D38" s="1763">
        <v>186.629446</v>
      </c>
      <c r="E38" s="1763">
        <v>188.217252</v>
      </c>
    </row>
    <row r="39" spans="1:5" s="1756" customFormat="1" ht="12" customHeight="1">
      <c r="A39" s="338" t="s">
        <v>528</v>
      </c>
      <c r="B39" s="1769">
        <v>140.76587148670001</v>
      </c>
      <c r="C39" s="1763">
        <v>218.81769600000001</v>
      </c>
      <c r="D39" s="1763">
        <v>217.08091099999999</v>
      </c>
      <c r="E39" s="1763">
        <v>91.525452000000001</v>
      </c>
    </row>
    <row r="40" spans="1:5" s="1756" customFormat="1" ht="12" customHeight="1">
      <c r="A40" s="338" t="s">
        <v>121</v>
      </c>
      <c r="B40" s="1769">
        <v>2482.1160130799999</v>
      </c>
      <c r="C40" s="1763">
        <v>2668.4930439999998</v>
      </c>
      <c r="D40" s="1763">
        <v>2725.1294859999998</v>
      </c>
      <c r="E40" s="1763">
        <v>2487.0815360000001</v>
      </c>
    </row>
    <row r="41" spans="1:5" s="1756" customFormat="1" ht="12" customHeight="1">
      <c r="A41" s="338" t="s">
        <v>56</v>
      </c>
      <c r="B41" s="1769">
        <v>335.97156911779996</v>
      </c>
      <c r="C41" s="1763">
        <v>343.68566700000002</v>
      </c>
      <c r="D41" s="1763">
        <v>387.16773999999998</v>
      </c>
      <c r="E41" s="1763">
        <v>363.43538899999999</v>
      </c>
    </row>
    <row r="42" spans="1:5" s="1756" customFormat="1" ht="12" customHeight="1">
      <c r="A42" s="341" t="s">
        <v>1108</v>
      </c>
      <c r="B42" s="1174">
        <v>8862.2816708585997</v>
      </c>
      <c r="C42" s="342">
        <v>8968.9174349999994</v>
      </c>
      <c r="D42" s="1765">
        <v>8537.1191120000003</v>
      </c>
      <c r="E42" s="342">
        <v>8095.9831910000003</v>
      </c>
    </row>
    <row r="43" spans="1:5" s="1756" customFormat="1" ht="12" customHeight="1">
      <c r="A43" s="1860" t="s">
        <v>423</v>
      </c>
      <c r="B43" s="1769">
        <v>123.20122077440099</v>
      </c>
      <c r="C43" s="1763">
        <v>532.01783399999999</v>
      </c>
      <c r="D43" s="1763">
        <v>1142.658038</v>
      </c>
      <c r="E43" s="1763">
        <v>520.64392299999997</v>
      </c>
    </row>
    <row r="44" spans="1:5" s="1756" customFormat="1" ht="12" customHeight="1">
      <c r="A44" s="1860" t="s">
        <v>422</v>
      </c>
      <c r="B44" s="1769">
        <v>5874.4448250693004</v>
      </c>
      <c r="C44" s="1763">
        <v>4390.9395009999998</v>
      </c>
      <c r="D44" s="1763">
        <v>5252.7365732559401</v>
      </c>
      <c r="E44" s="1763">
        <v>5075.9916718299728</v>
      </c>
    </row>
    <row r="45" spans="1:5" s="1756" customFormat="1" ht="12" customHeight="1">
      <c r="A45" s="1860" t="s">
        <v>220</v>
      </c>
      <c r="B45" s="1769">
        <v>2685.2620000000002</v>
      </c>
      <c r="C45" s="1763">
        <v>394.13900000000001</v>
      </c>
      <c r="D45" s="1763">
        <v>-1363.6665402559399</v>
      </c>
      <c r="E45" s="1763">
        <v>-1686.5069488299725</v>
      </c>
    </row>
    <row r="46" spans="1:5" s="1756" customFormat="1" ht="12" customHeight="1">
      <c r="A46" s="1760" t="s">
        <v>1857</v>
      </c>
      <c r="B46" s="1770">
        <v>8682.9080458437002</v>
      </c>
      <c r="C46" s="1765">
        <v>5317.0963350000002</v>
      </c>
      <c r="D46" s="1765">
        <v>5031.7280710000005</v>
      </c>
      <c r="E46" s="1765">
        <v>3910.1286460000001</v>
      </c>
    </row>
    <row r="47" spans="1:5" s="1756" customFormat="1" ht="12" customHeight="1">
      <c r="A47" s="1860" t="s">
        <v>1944</v>
      </c>
      <c r="B47" s="1769">
        <v>-1250.8123230000001</v>
      </c>
      <c r="C47" s="1763">
        <v>-79.207863000000003</v>
      </c>
      <c r="D47" s="1763">
        <v>554.10624099999995</v>
      </c>
      <c r="E47" s="1763">
        <v>1032.222</v>
      </c>
    </row>
    <row r="48" spans="1:5" s="1756" customFormat="1" ht="12" customHeight="1">
      <c r="A48" s="1860" t="s">
        <v>1111</v>
      </c>
      <c r="B48" s="1769">
        <v>861.28929099999993</v>
      </c>
      <c r="C48" s="1763">
        <v>688.27703499999996</v>
      </c>
      <c r="D48" s="1763">
        <v>466.52666499999998</v>
      </c>
      <c r="E48" s="1763">
        <v>-318.63600000000002</v>
      </c>
    </row>
    <row r="49" spans="1:11" s="1756" customFormat="1" ht="12" customHeight="1">
      <c r="A49" s="1760" t="s">
        <v>1109</v>
      </c>
      <c r="B49" s="1770">
        <v>-389.52303199999801</v>
      </c>
      <c r="C49" s="1765">
        <v>609.06917199999998</v>
      </c>
      <c r="D49" s="1765">
        <v>1020.632906</v>
      </c>
      <c r="E49" s="1765">
        <v>713.58600000000001</v>
      </c>
    </row>
    <row r="50" spans="1:11" s="1756" customFormat="1" ht="12" customHeight="1">
      <c r="A50" s="1760" t="s">
        <v>1706</v>
      </c>
      <c r="B50" s="1770">
        <v>520.50642800000003</v>
      </c>
      <c r="C50" s="1765">
        <v>491.48</v>
      </c>
      <c r="D50" s="1765">
        <v>417.76600000000002</v>
      </c>
      <c r="E50" s="1765">
        <v>325.322</v>
      </c>
    </row>
    <row r="51" spans="1:11" s="1756" customFormat="1" ht="12" customHeight="1">
      <c r="A51" s="1860" t="s">
        <v>1943</v>
      </c>
      <c r="B51" s="1175">
        <v>-72.336501600000005</v>
      </c>
      <c r="C51" s="1767">
        <v>225.92058399999999</v>
      </c>
      <c r="D51" s="1767">
        <v>361.61129499999998</v>
      </c>
      <c r="E51" s="1767">
        <v>788.57959500000004</v>
      </c>
    </row>
    <row r="52" spans="1:11" s="1756" customFormat="1" ht="12" customHeight="1">
      <c r="A52" s="1734" t="s">
        <v>210</v>
      </c>
      <c r="B52" s="1769">
        <v>269.07834860999998</v>
      </c>
      <c r="C52" s="1763">
        <v>82.101130999999995</v>
      </c>
      <c r="D52" s="1763">
        <v>-85.535297</v>
      </c>
      <c r="E52" s="1763">
        <v>-340.14803999999998</v>
      </c>
    </row>
    <row r="53" spans="1:11" s="1756" customFormat="1" ht="12" customHeight="1">
      <c r="A53" s="1734" t="s">
        <v>16</v>
      </c>
      <c r="B53" s="1769">
        <v>761.95310370550101</v>
      </c>
      <c r="C53" s="1763">
        <v>1181.9982170000001</v>
      </c>
      <c r="D53" s="1763">
        <v>1143.68625</v>
      </c>
      <c r="E53" s="1763">
        <v>1007.311727</v>
      </c>
    </row>
    <row r="54" spans="1:11" s="1756" customFormat="1" ht="12" customHeight="1">
      <c r="A54" s="1760" t="s">
        <v>1110</v>
      </c>
      <c r="B54" s="1174">
        <v>958.69495071549898</v>
      </c>
      <c r="C54" s="342">
        <v>1490.0199319999999</v>
      </c>
      <c r="D54" s="1765">
        <v>1419.762248</v>
      </c>
      <c r="E54" s="342">
        <v>1455.7432819999999</v>
      </c>
    </row>
    <row r="55" spans="1:11" s="1756" customFormat="1" ht="12" customHeight="1">
      <c r="A55" s="343" t="s">
        <v>175</v>
      </c>
      <c r="B55" s="1176">
        <v>18634.868063417798</v>
      </c>
      <c r="C55" s="1862">
        <v>16876.582874</v>
      </c>
      <c r="D55" s="1768">
        <v>16427.008335999999</v>
      </c>
      <c r="E55" s="1862">
        <v>14500.763118999999</v>
      </c>
    </row>
    <row r="56" spans="1:11" s="1756" customFormat="1" ht="7.5" customHeight="1">
      <c r="A56" s="344"/>
      <c r="B56" s="1177"/>
      <c r="C56" s="345"/>
      <c r="D56" s="345"/>
      <c r="E56" s="345"/>
    </row>
    <row r="57" spans="1:11" s="135" customFormat="1" ht="12" customHeight="1">
      <c r="A57" s="70" t="s">
        <v>58</v>
      </c>
      <c r="B57" s="1178">
        <v>34.513366712267</v>
      </c>
      <c r="C57" s="1623">
        <v>34.188391218890487</v>
      </c>
      <c r="D57" s="1623">
        <v>35.236785821751532</v>
      </c>
      <c r="E57" s="1623">
        <v>34.76019538153168</v>
      </c>
    </row>
    <row r="58" spans="1:11" s="63" customFormat="1" ht="7.5" customHeight="1">
      <c r="A58" s="128"/>
      <c r="B58" s="128"/>
      <c r="C58" s="128"/>
      <c r="D58" s="128"/>
      <c r="E58" s="128"/>
      <c r="F58" s="128"/>
      <c r="G58" s="128"/>
      <c r="H58" s="128"/>
      <c r="I58" s="128"/>
      <c r="J58" s="137"/>
    </row>
    <row r="59" spans="1:11" ht="12.75" customHeight="1">
      <c r="A59" s="2528" t="s">
        <v>1083</v>
      </c>
      <c r="B59" s="2528"/>
      <c r="C59" s="2528"/>
      <c r="D59" s="2528"/>
      <c r="E59" s="2528"/>
      <c r="F59" s="2528"/>
      <c r="G59" s="2528"/>
      <c r="H59" s="2528"/>
      <c r="I59" s="2528"/>
      <c r="J59" s="2528"/>
    </row>
    <row r="60" spans="1:11" ht="12.75" customHeight="1">
      <c r="A60" s="2528" t="s">
        <v>1858</v>
      </c>
      <c r="B60" s="2528"/>
      <c r="C60" s="2528"/>
      <c r="D60" s="2528"/>
      <c r="E60" s="2528"/>
      <c r="F60" s="2528"/>
      <c r="G60" s="2528"/>
      <c r="H60" s="2528"/>
      <c r="I60" s="2528"/>
      <c r="J60" s="2528"/>
    </row>
    <row r="61" spans="1:11" ht="12.75" customHeight="1">
      <c r="A61" s="2528" t="s">
        <v>1994</v>
      </c>
      <c r="B61" s="2528"/>
      <c r="C61" s="2528"/>
      <c r="D61" s="2528"/>
      <c r="E61" s="2528"/>
      <c r="F61" s="2528"/>
      <c r="G61" s="2528"/>
      <c r="H61" s="2528"/>
      <c r="I61" s="2528"/>
      <c r="J61" s="2528"/>
    </row>
    <row r="62" spans="1:11" ht="75.75" customHeight="1">
      <c r="A62" s="2519" t="s">
        <v>1945</v>
      </c>
      <c r="B62" s="2519"/>
      <c r="C62" s="2519"/>
      <c r="D62" s="2519"/>
      <c r="E62" s="2519"/>
      <c r="F62" s="2519"/>
      <c r="G62" s="2519"/>
      <c r="H62" s="2519"/>
      <c r="I62" s="2519"/>
      <c r="J62" s="2519"/>
      <c r="K62" s="2427"/>
    </row>
    <row r="63" spans="1:11" s="63" customFormat="1" ht="22.5" customHeight="1">
      <c r="J63" s="64"/>
    </row>
    <row r="64" spans="1:11" s="63" customFormat="1" ht="22.5" customHeight="1">
      <c r="J64" s="64"/>
    </row>
    <row r="65" spans="10:10" s="63" customFormat="1" ht="22.5" customHeight="1">
      <c r="J65" s="64"/>
    </row>
    <row r="66" spans="10:10" s="63" customFormat="1" ht="22.5" customHeight="1">
      <c r="J66" s="64"/>
    </row>
    <row r="67" spans="10:10" s="63" customFormat="1" ht="22.5" customHeight="1">
      <c r="J67" s="64"/>
    </row>
  </sheetData>
  <mergeCells count="4">
    <mergeCell ref="A59:J59"/>
    <mergeCell ref="A62:J62"/>
    <mergeCell ref="A60:J60"/>
    <mergeCell ref="A61:J61"/>
  </mergeCells>
  <phoneticPr fontId="0" type="noConversion"/>
  <pageMargins left="0.70866141732283472" right="0.70866141732283472" top="0.6692913385826772" bottom="0.39370078740157483" header="0.51181102362204722" footer="0.51181102362204722"/>
  <pageSetup paperSize="9" scale="95" fitToHeight="0" orientation="portrait" r:id="rId1"/>
  <headerFooter scaleWithDoc="0">
    <oddHeader xml:space="preserve">&amp;L&amp;8FACT BOOK DNB - 4Q15&amp;C&amp;8CHAPTER 1&amp;R&amp;8FINANCIAL RESULTS DNB GROUP </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1">
    <pageSetUpPr fitToPage="1"/>
  </sheetPr>
  <dimension ref="A1:L77"/>
  <sheetViews>
    <sheetView showGridLines="0" zoomScale="140" zoomScaleNormal="140" zoomScaleSheetLayoutView="110" workbookViewId="0"/>
  </sheetViews>
  <sheetFormatPr baseColWidth="10" defaultColWidth="10.85546875" defaultRowHeight="22.5" customHeight="1"/>
  <cols>
    <col min="1" max="1" width="35.28515625" style="62" customWidth="1"/>
    <col min="2" max="2" width="6.42578125" style="98" customWidth="1"/>
    <col min="3" max="12" width="6.42578125" style="62" customWidth="1"/>
    <col min="13" max="16384" width="10.85546875" style="62"/>
  </cols>
  <sheetData>
    <row r="1" spans="1:10" s="98" customFormat="1" ht="22.5" customHeight="1">
      <c r="A1" s="621"/>
      <c r="B1" s="622"/>
      <c r="C1" s="622"/>
      <c r="D1" s="622"/>
      <c r="E1" s="622"/>
      <c r="F1" s="622"/>
      <c r="G1" s="622"/>
      <c r="H1" s="622"/>
      <c r="I1" s="622"/>
      <c r="J1" s="622"/>
    </row>
    <row r="2" spans="1:10" s="485" customFormat="1" ht="18.75" customHeight="1">
      <c r="A2" s="484" t="s">
        <v>604</v>
      </c>
    </row>
    <row r="3" spans="1:10" s="50" customFormat="1" ht="12.75" customHeight="1"/>
    <row r="4" spans="1:10" s="52" customFormat="1" ht="13.5" customHeight="1">
      <c r="A4" s="70" t="s">
        <v>1</v>
      </c>
      <c r="B4" s="1126" t="s">
        <v>1814</v>
      </c>
      <c r="C4" s="302" t="s">
        <v>1745</v>
      </c>
      <c r="D4" s="302" t="s">
        <v>1660</v>
      </c>
      <c r="E4" s="302" t="s">
        <v>1362</v>
      </c>
      <c r="F4" s="302" t="s">
        <v>1322</v>
      </c>
      <c r="G4" s="302" t="s">
        <v>1246</v>
      </c>
      <c r="H4" s="302" t="s">
        <v>1146</v>
      </c>
      <c r="I4" s="302" t="s">
        <v>1099</v>
      </c>
      <c r="J4" s="302" t="s">
        <v>972</v>
      </c>
    </row>
    <row r="5" spans="1:10" s="52" customFormat="1" ht="12" customHeight="1">
      <c r="A5" s="371" t="s">
        <v>164</v>
      </c>
      <c r="B5" s="2268">
        <v>-2070</v>
      </c>
      <c r="C5" s="512">
        <v>-2100.1565880000007</v>
      </c>
      <c r="D5" s="511">
        <v>-2055.364435</v>
      </c>
      <c r="E5" s="511">
        <v>-2042.868978</v>
      </c>
      <c r="F5" s="512">
        <v>-1938.310131</v>
      </c>
      <c r="G5" s="512">
        <v>-2016.7735150000001</v>
      </c>
      <c r="H5" s="512">
        <v>-2015.4494500000001</v>
      </c>
      <c r="I5" s="512">
        <v>-1988.3107869999999</v>
      </c>
      <c r="J5" s="512">
        <v>-1932.9296790000001</v>
      </c>
    </row>
    <row r="6" spans="1:10" s="52" customFormat="1" ht="12" customHeight="1">
      <c r="A6" s="1734" t="s">
        <v>71</v>
      </c>
      <c r="B6" s="2269">
        <v>-312</v>
      </c>
      <c r="C6" s="488">
        <v>-298.18145800000002</v>
      </c>
      <c r="D6" s="487">
        <v>-299.59381200000001</v>
      </c>
      <c r="E6" s="487">
        <v>-310.78673099999997</v>
      </c>
      <c r="F6" s="488">
        <v>-290.519927</v>
      </c>
      <c r="G6" s="488">
        <v>-283.29029300000002</v>
      </c>
      <c r="H6" s="488">
        <v>-286.134276</v>
      </c>
      <c r="I6" s="488">
        <v>-286.24106899999998</v>
      </c>
      <c r="J6" s="488">
        <v>-272.21391599999998</v>
      </c>
    </row>
    <row r="7" spans="1:10" s="52" customFormat="1" ht="12" customHeight="1">
      <c r="A7" s="1734" t="s">
        <v>559</v>
      </c>
      <c r="B7" s="2269">
        <v>1639</v>
      </c>
      <c r="C7" s="488">
        <v>-286.09882200000004</v>
      </c>
      <c r="D7" s="487">
        <v>-276.11226399999998</v>
      </c>
      <c r="E7" s="487">
        <v>-277.81791399999997</v>
      </c>
      <c r="F7" s="488">
        <v>-122.89407799999999</v>
      </c>
      <c r="G7" s="488">
        <v>-265.56981000000002</v>
      </c>
      <c r="H7" s="488">
        <v>-253.339899</v>
      </c>
      <c r="I7" s="488">
        <v>-257.25439799999998</v>
      </c>
      <c r="J7" s="488">
        <v>-203.82864000000001</v>
      </c>
    </row>
    <row r="8" spans="1:10" s="52" customFormat="1" ht="12" customHeight="1">
      <c r="A8" s="2330" t="s">
        <v>2022</v>
      </c>
      <c r="B8" s="2269">
        <v>-142</v>
      </c>
      <c r="C8" s="488">
        <v>-63.353669999999994</v>
      </c>
      <c r="D8" s="487">
        <v>-133.85799299999999</v>
      </c>
      <c r="E8" s="487">
        <v>-50.473337000000001</v>
      </c>
      <c r="F8" s="488">
        <v>-85.983780999999993</v>
      </c>
      <c r="G8" s="487">
        <v>-32.818677000000001</v>
      </c>
      <c r="H8" s="487">
        <v>-74.728819999999999</v>
      </c>
      <c r="I8" s="487">
        <v>-45.965051000000003</v>
      </c>
      <c r="J8" s="487">
        <v>-44.111642000000003</v>
      </c>
    </row>
    <row r="9" spans="1:10" s="52" customFormat="1" ht="12" customHeight="1">
      <c r="A9" s="2331" t="s">
        <v>115</v>
      </c>
      <c r="B9" s="2270">
        <v>-220</v>
      </c>
      <c r="C9" s="489">
        <v>-157.15840499999996</v>
      </c>
      <c r="D9" s="513">
        <v>-188.142562</v>
      </c>
      <c r="E9" s="513">
        <v>-176.65303299999999</v>
      </c>
      <c r="F9" s="488">
        <v>-182.773259</v>
      </c>
      <c r="G9" s="489">
        <v>-153.35206700000001</v>
      </c>
      <c r="H9" s="489">
        <v>-159.72048799999999</v>
      </c>
      <c r="I9" s="489">
        <v>-132.37699499999999</v>
      </c>
      <c r="J9" s="489">
        <v>-223.50931500000002</v>
      </c>
    </row>
    <row r="10" spans="1:10" s="52" customFormat="1" ht="12" customHeight="1">
      <c r="A10" s="341" t="s">
        <v>72</v>
      </c>
      <c r="B10" s="2271">
        <v>-1106</v>
      </c>
      <c r="C10" s="1624">
        <v>-2904.9489420000009</v>
      </c>
      <c r="D10" s="514">
        <v>-2953.071066</v>
      </c>
      <c r="E10" s="514">
        <v>-2858.5999929999998</v>
      </c>
      <c r="F10" s="448">
        <v>-2620.4811759999998</v>
      </c>
      <c r="G10" s="514">
        <v>-2751.8043619999999</v>
      </c>
      <c r="H10" s="514">
        <v>-2789.3729329999996</v>
      </c>
      <c r="I10" s="514">
        <v>-2710.1483000000003</v>
      </c>
      <c r="J10" s="514">
        <v>-2676.5931920000003</v>
      </c>
    </row>
    <row r="11" spans="1:10" s="52" customFormat="1" ht="12" customHeight="1">
      <c r="A11" s="371" t="s">
        <v>560</v>
      </c>
      <c r="B11" s="2268">
        <v>-361</v>
      </c>
      <c r="C11" s="512">
        <v>-341.37170600000002</v>
      </c>
      <c r="D11" s="511">
        <v>-491.15516200000002</v>
      </c>
      <c r="E11" s="511">
        <v>-352.09713199999999</v>
      </c>
      <c r="F11" s="488">
        <v>-364.90801299999998</v>
      </c>
      <c r="G11" s="512">
        <v>-336.31213500000001</v>
      </c>
      <c r="H11" s="512">
        <v>-337.52371099999999</v>
      </c>
      <c r="I11" s="512">
        <v>-351.78197799999998</v>
      </c>
      <c r="J11" s="512">
        <v>-261.82099599999998</v>
      </c>
    </row>
    <row r="12" spans="1:10" s="52" customFormat="1" ht="12" customHeight="1">
      <c r="A12" s="1734" t="s">
        <v>1860</v>
      </c>
      <c r="B12" s="2269">
        <v>-489</v>
      </c>
      <c r="C12" s="488">
        <v>-636.51594</v>
      </c>
      <c r="D12" s="487">
        <v>-618.60163899999998</v>
      </c>
      <c r="E12" s="487">
        <v>-674.31542100000001</v>
      </c>
      <c r="F12" s="488">
        <v>-595.81598099999997</v>
      </c>
      <c r="G12" s="488">
        <v>-533.04630299999997</v>
      </c>
      <c r="H12" s="488">
        <v>-540.86302499999999</v>
      </c>
      <c r="I12" s="488">
        <v>-553.317364</v>
      </c>
      <c r="J12" s="488">
        <v>-536.05900199999996</v>
      </c>
    </row>
    <row r="13" spans="1:10" s="52" customFormat="1" ht="12" customHeight="1">
      <c r="A13" s="1734" t="s">
        <v>73</v>
      </c>
      <c r="B13" s="2269">
        <v>-65</v>
      </c>
      <c r="C13" s="488">
        <v>-74.46350000000001</v>
      </c>
      <c r="D13" s="487">
        <v>-69.547477000000001</v>
      </c>
      <c r="E13" s="487">
        <v>-78.471024</v>
      </c>
      <c r="F13" s="488">
        <v>-72.287880000000001</v>
      </c>
      <c r="G13" s="488">
        <v>-77.681420000000003</v>
      </c>
      <c r="H13" s="488">
        <v>-74.547599000000005</v>
      </c>
      <c r="I13" s="488">
        <v>-72.738129000000001</v>
      </c>
      <c r="J13" s="488">
        <v>-74.265535999999997</v>
      </c>
    </row>
    <row r="14" spans="1:10" s="52" customFormat="1" ht="12" customHeight="1">
      <c r="A14" s="1734" t="s">
        <v>74</v>
      </c>
      <c r="B14" s="2269">
        <v>-24</v>
      </c>
      <c r="C14" s="488">
        <v>-20.941618999999996</v>
      </c>
      <c r="D14" s="487">
        <v>-21.575807999999999</v>
      </c>
      <c r="E14" s="487">
        <v>-22.559573</v>
      </c>
      <c r="F14" s="488">
        <v>-29.025746999999999</v>
      </c>
      <c r="G14" s="488">
        <v>-23.227017</v>
      </c>
      <c r="H14" s="488">
        <v>-24.211057</v>
      </c>
      <c r="I14" s="488">
        <v>-24.043966999999999</v>
      </c>
      <c r="J14" s="488">
        <v>-16.682748</v>
      </c>
    </row>
    <row r="15" spans="1:10" s="52" customFormat="1" ht="12" customHeight="1">
      <c r="A15" s="1734" t="s">
        <v>75</v>
      </c>
      <c r="B15" s="2269">
        <v>-203</v>
      </c>
      <c r="C15" s="488">
        <v>-196.65692799999999</v>
      </c>
      <c r="D15" s="487">
        <v>-235.17478700000001</v>
      </c>
      <c r="E15" s="487">
        <v>-223.45628500000001</v>
      </c>
      <c r="F15" s="488">
        <v>-177.88858099999999</v>
      </c>
      <c r="G15" s="488">
        <v>-206.462121</v>
      </c>
      <c r="H15" s="488">
        <v>-255.35207800000001</v>
      </c>
      <c r="I15" s="488">
        <v>-223.361908</v>
      </c>
      <c r="J15" s="488">
        <v>-211.19133299999999</v>
      </c>
    </row>
    <row r="16" spans="1:10" s="52" customFormat="1" ht="12" customHeight="1">
      <c r="A16" s="1734" t="s">
        <v>76</v>
      </c>
      <c r="B16" s="2269">
        <v>-99</v>
      </c>
      <c r="C16" s="488">
        <v>-52.40361200000001</v>
      </c>
      <c r="D16" s="487">
        <v>-78.117587</v>
      </c>
      <c r="E16" s="487">
        <v>-54.962800999999999</v>
      </c>
      <c r="F16" s="488">
        <v>-96.544578000000001</v>
      </c>
      <c r="G16" s="488">
        <v>-46.053218000000001</v>
      </c>
      <c r="H16" s="488">
        <v>-64.455825000000004</v>
      </c>
      <c r="I16" s="488">
        <v>-51.104776000000001</v>
      </c>
      <c r="J16" s="488">
        <v>-80.551536999999996</v>
      </c>
    </row>
    <row r="17" spans="1:10" s="52" customFormat="1" ht="12" customHeight="1">
      <c r="A17" s="1734" t="s">
        <v>77</v>
      </c>
      <c r="B17" s="2269">
        <v>-43</v>
      </c>
      <c r="C17" s="488">
        <v>-42.000062999999983</v>
      </c>
      <c r="D17" s="487">
        <v>-44.000399999999999</v>
      </c>
      <c r="E17" s="487">
        <v>-44.693536999999999</v>
      </c>
      <c r="F17" s="488">
        <v>-59.062781000000001</v>
      </c>
      <c r="G17" s="488">
        <v>-63.773569000000002</v>
      </c>
      <c r="H17" s="488">
        <v>-55.9375</v>
      </c>
      <c r="I17" s="488">
        <v>-51.75</v>
      </c>
      <c r="J17" s="488">
        <v>-41.715145999999997</v>
      </c>
    </row>
    <row r="18" spans="1:10" s="52" customFormat="1" ht="12" customHeight="1">
      <c r="A18" s="1734" t="s">
        <v>78</v>
      </c>
      <c r="B18" s="2269">
        <v>-24</v>
      </c>
      <c r="C18" s="488">
        <v>-13.675713000000002</v>
      </c>
      <c r="D18" s="487">
        <v>-17.382451</v>
      </c>
      <c r="E18" s="487">
        <v>-19.088836000000001</v>
      </c>
      <c r="F18" s="488">
        <v>-22.585059999999999</v>
      </c>
      <c r="G18" s="488">
        <v>-11.349098</v>
      </c>
      <c r="H18" s="488">
        <v>-12.379621</v>
      </c>
      <c r="I18" s="488">
        <v>-14.860568000000001</v>
      </c>
      <c r="J18" s="488">
        <v>-16.324309</v>
      </c>
    </row>
    <row r="19" spans="1:10" s="52" customFormat="1" ht="12" customHeight="1">
      <c r="A19" s="1734" t="s">
        <v>79</v>
      </c>
      <c r="B19" s="2269">
        <v>-301</v>
      </c>
      <c r="C19" s="488">
        <v>-245.60602700000004</v>
      </c>
      <c r="D19" s="487">
        <v>-272.960532</v>
      </c>
      <c r="E19" s="487">
        <v>-293.79944</v>
      </c>
      <c r="F19" s="488">
        <v>-279.16411299999999</v>
      </c>
      <c r="G19" s="488">
        <v>-314.01221099999998</v>
      </c>
      <c r="H19" s="488">
        <v>-337.74410599999999</v>
      </c>
      <c r="I19" s="488">
        <v>-352.94352900000001</v>
      </c>
      <c r="J19" s="488">
        <v>-391.09536800000001</v>
      </c>
    </row>
    <row r="20" spans="1:10" s="52" customFormat="1" ht="18" customHeight="1">
      <c r="A20" s="2332" t="s">
        <v>463</v>
      </c>
      <c r="B20" s="2272">
        <v>-25</v>
      </c>
      <c r="C20" s="352">
        <v>-30.863303000000002</v>
      </c>
      <c r="D20" s="351">
        <v>-23.775931</v>
      </c>
      <c r="E20" s="351">
        <v>-21.045767000000001</v>
      </c>
      <c r="F20" s="352">
        <v>-27.048829999999999</v>
      </c>
      <c r="G20" s="352">
        <v>-19.340373</v>
      </c>
      <c r="H20" s="352">
        <v>-25.378360000000001</v>
      </c>
      <c r="I20" s="352">
        <v>-30.780913000000002</v>
      </c>
      <c r="J20" s="352">
        <v>-39.965943000000003</v>
      </c>
    </row>
    <row r="21" spans="1:10" s="52" customFormat="1" ht="12" customHeight="1">
      <c r="A21" s="2333" t="s">
        <v>1861</v>
      </c>
      <c r="B21" s="2270">
        <v>-296</v>
      </c>
      <c r="C21" s="489">
        <v>-151.81324599999999</v>
      </c>
      <c r="D21" s="513">
        <v>-183.61700200000001</v>
      </c>
      <c r="E21" s="513">
        <v>-212.381438</v>
      </c>
      <c r="F21" s="488">
        <v>-171.63400099999998</v>
      </c>
      <c r="G21" s="489">
        <v>-216.456143</v>
      </c>
      <c r="H21" s="489">
        <v>-228.592005</v>
      </c>
      <c r="I21" s="489">
        <v>-217.27677000000003</v>
      </c>
      <c r="J21" s="489">
        <v>-73.361439000000004</v>
      </c>
    </row>
    <row r="22" spans="1:10" s="52" customFormat="1" ht="12" customHeight="1">
      <c r="A22" s="341" t="s">
        <v>286</v>
      </c>
      <c r="B22" s="1174">
        <v>-1931</v>
      </c>
      <c r="C22" s="342">
        <v>-1806.3116570000002</v>
      </c>
      <c r="D22" s="448">
        <v>-2055.9087759999998</v>
      </c>
      <c r="E22" s="448">
        <v>-1996.8712540000001</v>
      </c>
      <c r="F22" s="448">
        <v>-1895.965565</v>
      </c>
      <c r="G22" s="448">
        <v>-1847.713608</v>
      </c>
      <c r="H22" s="448">
        <v>-1956.9848869999998</v>
      </c>
      <c r="I22" s="448">
        <v>-1943.9599020000001</v>
      </c>
      <c r="J22" s="448">
        <v>-1743.0333569999998</v>
      </c>
    </row>
    <row r="23" spans="1:10" s="52" customFormat="1" ht="12" customHeight="1">
      <c r="A23" s="2334" t="s">
        <v>1862</v>
      </c>
      <c r="B23" s="1130"/>
      <c r="C23" s="392">
        <v>0</v>
      </c>
      <c r="D23" s="393">
        <v>0</v>
      </c>
      <c r="E23" s="393">
        <v>0</v>
      </c>
      <c r="F23" s="393">
        <v>-5.45</v>
      </c>
      <c r="G23" s="393">
        <v>0</v>
      </c>
      <c r="H23" s="393">
        <v>0</v>
      </c>
      <c r="I23" s="393">
        <v>0</v>
      </c>
      <c r="J23" s="393">
        <v>-57.442570586000002</v>
      </c>
    </row>
    <row r="24" spans="1:10" s="52" customFormat="1" ht="12" customHeight="1">
      <c r="A24" s="2335" t="s">
        <v>1863</v>
      </c>
      <c r="B24" s="2269">
        <v>-590</v>
      </c>
      <c r="C24" s="488">
        <v>-608.05136800000014</v>
      </c>
      <c r="D24" s="487">
        <v>-517.98234400000001</v>
      </c>
      <c r="E24" s="487">
        <v>-582.61728800000003</v>
      </c>
      <c r="F24" s="488">
        <v>-565.71616199999994</v>
      </c>
      <c r="G24" s="388">
        <v>-562.88655900000003</v>
      </c>
      <c r="H24" s="388">
        <v>-486.291135</v>
      </c>
      <c r="I24" s="489">
        <v>-537.87353599999994</v>
      </c>
      <c r="J24" s="488">
        <v>-1030.4663564139998</v>
      </c>
    </row>
    <row r="25" spans="1:10" s="52" customFormat="1" ht="18" customHeight="1">
      <c r="A25" s="2336" t="s">
        <v>1254</v>
      </c>
      <c r="B25" s="2273">
        <v>-590</v>
      </c>
      <c r="C25" s="1625">
        <v>-608.05136800000014</v>
      </c>
      <c r="D25" s="353">
        <v>-517.98234400000001</v>
      </c>
      <c r="E25" s="353">
        <v>-582.61728800000003</v>
      </c>
      <c r="F25" s="353">
        <v>-571.16616199999999</v>
      </c>
      <c r="G25" s="353">
        <v>-562.88655900000003</v>
      </c>
      <c r="H25" s="353">
        <v>-486.291135</v>
      </c>
      <c r="I25" s="353">
        <v>-537.87353599999994</v>
      </c>
      <c r="J25" s="353">
        <v>-1087.9089269999999</v>
      </c>
    </row>
    <row r="26" spans="1:10" s="52" customFormat="1" ht="12" customHeight="1">
      <c r="A26" s="1736" t="s">
        <v>7</v>
      </c>
      <c r="B26" s="1561">
        <v>-3626</v>
      </c>
      <c r="C26" s="423">
        <v>-5319.3119670000015</v>
      </c>
      <c r="D26" s="368">
        <v>-5526.9798190000001</v>
      </c>
      <c r="E26" s="368">
        <v>-5438.0885349999999</v>
      </c>
      <c r="F26" s="368">
        <v>-5087.6329029999997</v>
      </c>
      <c r="G26" s="368">
        <v>-5162.4045289999995</v>
      </c>
      <c r="H26" s="368">
        <v>-5232.6489549999997</v>
      </c>
      <c r="I26" s="368">
        <v>-5191.9817380000004</v>
      </c>
      <c r="J26" s="368">
        <v>-5507.5354760000009</v>
      </c>
    </row>
    <row r="27" spans="1:10" ht="7.5" customHeight="1"/>
    <row r="28" spans="1:10" s="290" customFormat="1" ht="43.5" customHeight="1">
      <c r="A28" s="2519" t="s">
        <v>1948</v>
      </c>
      <c r="B28" s="2519"/>
      <c r="C28" s="2519"/>
      <c r="D28" s="2519"/>
      <c r="E28" s="2519"/>
      <c r="F28" s="2519"/>
      <c r="G28" s="2519"/>
      <c r="H28" s="2519"/>
      <c r="I28" s="2519"/>
      <c r="J28" s="2519"/>
    </row>
    <row r="29" spans="1:10" s="290" customFormat="1" ht="12.75" customHeight="1">
      <c r="A29" s="2519" t="s">
        <v>1060</v>
      </c>
      <c r="B29" s="2519"/>
      <c r="C29" s="2519"/>
      <c r="D29" s="2519"/>
      <c r="E29" s="2519"/>
      <c r="F29" s="2519"/>
      <c r="G29" s="2519"/>
      <c r="H29" s="2519"/>
      <c r="I29" s="2519"/>
      <c r="J29" s="2519"/>
    </row>
    <row r="30" spans="1:10" s="290" customFormat="1" ht="12.75" customHeight="1">
      <c r="A30" s="2519" t="s">
        <v>1959</v>
      </c>
      <c r="B30" s="2519"/>
      <c r="C30" s="2519"/>
      <c r="D30" s="2519"/>
      <c r="E30" s="2519"/>
      <c r="F30" s="2519"/>
      <c r="G30" s="2519"/>
      <c r="H30" s="2519"/>
      <c r="I30" s="2519"/>
      <c r="J30" s="2519"/>
    </row>
    <row r="31" spans="1:10" s="290" customFormat="1" ht="12.75" customHeight="1">
      <c r="A31" s="2519" t="s">
        <v>1859</v>
      </c>
      <c r="B31" s="2519"/>
      <c r="C31" s="2519"/>
      <c r="D31" s="2519"/>
      <c r="E31" s="2519"/>
      <c r="F31" s="2519"/>
      <c r="G31" s="2519"/>
      <c r="H31" s="2519"/>
      <c r="I31" s="2519"/>
      <c r="J31" s="2519"/>
    </row>
    <row r="32" spans="1:10" s="290" customFormat="1" ht="12.75" customHeight="1">
      <c r="A32" s="2519" t="s">
        <v>1960</v>
      </c>
      <c r="B32" s="2519"/>
      <c r="C32" s="2519"/>
      <c r="D32" s="2519"/>
      <c r="E32" s="2519"/>
      <c r="F32" s="2519"/>
      <c r="G32" s="2519"/>
      <c r="H32" s="2519"/>
      <c r="I32" s="2519"/>
      <c r="J32" s="2519"/>
    </row>
    <row r="33" spans="1:12" ht="22.5" customHeight="1">
      <c r="A33" s="98"/>
      <c r="C33" s="98"/>
      <c r="D33" s="98"/>
      <c r="E33" s="98"/>
      <c r="F33" s="98"/>
      <c r="G33" s="98"/>
      <c r="H33" s="98"/>
      <c r="I33" s="98"/>
      <c r="J33" s="98"/>
    </row>
    <row r="34" spans="1:12" s="485" customFormat="1" ht="33.75" customHeight="1">
      <c r="A34" s="2541" t="s">
        <v>605</v>
      </c>
      <c r="B34" s="2541"/>
      <c r="C34" s="2541"/>
      <c r="D34" s="2541"/>
      <c r="E34" s="2541"/>
      <c r="F34" s="2541"/>
      <c r="G34" s="2541"/>
      <c r="H34" s="2541"/>
      <c r="I34" s="2541"/>
      <c r="J34" s="2541"/>
    </row>
    <row r="35" spans="1:12" s="50" customFormat="1" ht="12.75" customHeight="1"/>
    <row r="36" spans="1:12" s="52" customFormat="1" ht="11.25" customHeight="1">
      <c r="A36" s="355"/>
      <c r="B36" s="1200" t="s">
        <v>3</v>
      </c>
      <c r="C36" s="156" t="s">
        <v>6</v>
      </c>
      <c r="D36" s="155" t="s">
        <v>2</v>
      </c>
      <c r="E36" s="155" t="s">
        <v>5</v>
      </c>
      <c r="F36" s="155" t="s">
        <v>3</v>
      </c>
      <c r="G36" s="155" t="s">
        <v>6</v>
      </c>
      <c r="H36" s="156" t="s">
        <v>2</v>
      </c>
      <c r="I36" s="155" t="s">
        <v>5</v>
      </c>
      <c r="J36" s="155" t="s">
        <v>3</v>
      </c>
      <c r="K36" s="50"/>
      <c r="L36" s="50"/>
    </row>
    <row r="37" spans="1:12" s="52" customFormat="1" ht="12" customHeight="1">
      <c r="A37" s="68" t="s">
        <v>14</v>
      </c>
      <c r="B37" s="1883" t="s">
        <v>1363</v>
      </c>
      <c r="C37" s="357" t="s">
        <v>1363</v>
      </c>
      <c r="D37" s="356" t="s">
        <v>1363</v>
      </c>
      <c r="E37" s="356" t="s">
        <v>1363</v>
      </c>
      <c r="F37" s="357" t="s">
        <v>1069</v>
      </c>
      <c r="G37" s="356" t="s">
        <v>1069</v>
      </c>
      <c r="H37" s="356" t="s">
        <v>1069</v>
      </c>
      <c r="I37" s="356" t="s">
        <v>1069</v>
      </c>
      <c r="J37" s="356" t="s">
        <v>213</v>
      </c>
      <c r="K37" s="50"/>
      <c r="L37" s="50"/>
    </row>
    <row r="38" spans="1:12" s="131" customFormat="1" ht="12" customHeight="1">
      <c r="A38" s="358" t="s">
        <v>1934</v>
      </c>
      <c r="B38" s="1201">
        <v>3059.9664047619049</v>
      </c>
      <c r="C38" s="359">
        <v>3156</v>
      </c>
      <c r="D38" s="359">
        <v>3215</v>
      </c>
      <c r="E38" s="359">
        <v>3256</v>
      </c>
      <c r="F38" s="359">
        <v>3283.1811400000001</v>
      </c>
      <c r="G38" s="359">
        <v>3242</v>
      </c>
      <c r="H38" s="359">
        <v>3195.5699999999997</v>
      </c>
      <c r="I38" s="360">
        <v>3186.3100000000004</v>
      </c>
      <c r="J38" s="359">
        <v>3235.84</v>
      </c>
      <c r="K38" s="515"/>
      <c r="L38" s="515"/>
    </row>
    <row r="39" spans="1:12" s="131" customFormat="1" ht="12" customHeight="1">
      <c r="A39" s="361" t="s">
        <v>424</v>
      </c>
      <c r="B39" s="1202">
        <v>751.68021428571444</v>
      </c>
      <c r="C39" s="362">
        <v>728</v>
      </c>
      <c r="D39" s="362">
        <v>722</v>
      </c>
      <c r="E39" s="362">
        <v>725</v>
      </c>
      <c r="F39" s="362">
        <v>752.25599999999997</v>
      </c>
      <c r="G39" s="362">
        <v>755</v>
      </c>
      <c r="H39" s="362">
        <v>754.57999999999993</v>
      </c>
      <c r="I39" s="363">
        <v>758.03</v>
      </c>
      <c r="J39" s="362">
        <v>767.68</v>
      </c>
      <c r="K39" s="515"/>
      <c r="L39" s="515"/>
    </row>
    <row r="40" spans="1:12" s="131" customFormat="1" ht="12" customHeight="1">
      <c r="A40" s="361" t="s">
        <v>1770</v>
      </c>
      <c r="B40" s="1173">
        <v>2977.2054904761903</v>
      </c>
      <c r="C40" s="339">
        <v>3004</v>
      </c>
      <c r="D40" s="339">
        <v>3011</v>
      </c>
      <c r="E40" s="339">
        <v>3103</v>
      </c>
      <c r="F40" s="339">
        <v>3128.3892023809526</v>
      </c>
      <c r="G40" s="339">
        <v>3139</v>
      </c>
      <c r="H40" s="339">
        <v>3324.84</v>
      </c>
      <c r="I40" s="339">
        <v>3371.2200000000003</v>
      </c>
      <c r="J40" s="339">
        <v>3458.88</v>
      </c>
      <c r="K40" s="515"/>
      <c r="L40" s="515"/>
    </row>
    <row r="41" spans="1:12" s="131" customFormat="1" ht="12" customHeight="1">
      <c r="A41" s="361" t="s">
        <v>510</v>
      </c>
      <c r="B41" s="1173">
        <v>690.02849523809527</v>
      </c>
      <c r="C41" s="339">
        <v>697</v>
      </c>
      <c r="D41" s="339">
        <v>693</v>
      </c>
      <c r="E41" s="339">
        <v>690</v>
      </c>
      <c r="F41" s="339">
        <v>696</v>
      </c>
      <c r="G41" s="339">
        <v>683</v>
      </c>
      <c r="H41" s="339">
        <v>659.43999999999994</v>
      </c>
      <c r="I41" s="339">
        <v>664.64</v>
      </c>
      <c r="J41" s="339">
        <v>671.2</v>
      </c>
      <c r="K41" s="515"/>
      <c r="L41" s="515"/>
    </row>
    <row r="42" spans="1:12" s="131" customFormat="1" ht="12" customHeight="1">
      <c r="A42" s="361" t="s">
        <v>1771</v>
      </c>
      <c r="B42" s="1173">
        <v>382.1824285714286</v>
      </c>
      <c r="C42" s="339">
        <v>390</v>
      </c>
      <c r="D42" s="339">
        <v>381</v>
      </c>
      <c r="E42" s="339">
        <v>386</v>
      </c>
      <c r="F42" s="339">
        <v>384.81000000000012</v>
      </c>
      <c r="G42" s="339">
        <v>392</v>
      </c>
      <c r="H42" s="339">
        <v>384.09999999999997</v>
      </c>
      <c r="I42" s="339">
        <v>369.07</v>
      </c>
      <c r="J42" s="339">
        <v>379.66999999999996</v>
      </c>
      <c r="K42" s="515"/>
      <c r="L42" s="515"/>
    </row>
    <row r="43" spans="1:12" s="131" customFormat="1" ht="12" customHeight="1">
      <c r="A43" s="361" t="s">
        <v>1772</v>
      </c>
      <c r="B43" s="1173">
        <v>1206.5720371428572</v>
      </c>
      <c r="C43" s="339">
        <v>1214</v>
      </c>
      <c r="D43" s="339">
        <v>1215</v>
      </c>
      <c r="E43" s="339">
        <v>1213</v>
      </c>
      <c r="F43" s="339">
        <v>1241.0509000000002</v>
      </c>
      <c r="G43" s="339">
        <v>1244</v>
      </c>
      <c r="H43" s="339">
        <v>1242.2600000000002</v>
      </c>
      <c r="I43" s="339">
        <v>1235.3799999999999</v>
      </c>
      <c r="J43" s="339">
        <v>1272.0000000000002</v>
      </c>
      <c r="K43" s="515"/>
      <c r="L43" s="515"/>
    </row>
    <row r="44" spans="1:12" s="131" customFormat="1" ht="12" customHeight="1">
      <c r="A44" s="361" t="s">
        <v>1773</v>
      </c>
      <c r="B44" s="1173">
        <v>1673.4809333333335</v>
      </c>
      <c r="C44" s="339">
        <v>1648</v>
      </c>
      <c r="D44" s="339">
        <v>1544</v>
      </c>
      <c r="E44" s="339">
        <v>1551</v>
      </c>
      <c r="F44" s="339">
        <v>1525.0512000000003</v>
      </c>
      <c r="G44" s="339">
        <v>1564</v>
      </c>
      <c r="H44" s="339">
        <v>1518.9199999999998</v>
      </c>
      <c r="I44" s="339">
        <v>1569.59</v>
      </c>
      <c r="J44" s="339">
        <v>1577.6299999999997</v>
      </c>
      <c r="K44" s="515"/>
      <c r="L44" s="515"/>
    </row>
    <row r="45" spans="1:12" s="131" customFormat="1" ht="12" customHeight="1">
      <c r="A45" s="365" t="s">
        <v>1894</v>
      </c>
      <c r="B45" s="1185">
        <v>639.07557619047589</v>
      </c>
      <c r="C45" s="366">
        <v>610</v>
      </c>
      <c r="D45" s="366">
        <v>633</v>
      </c>
      <c r="E45" s="366">
        <v>639</v>
      </c>
      <c r="F45" s="366">
        <v>632.30879999999979</v>
      </c>
      <c r="G45" s="366">
        <v>629</v>
      </c>
      <c r="H45" s="366">
        <v>630.60000000000014</v>
      </c>
      <c r="I45" s="366">
        <v>625.55000000000041</v>
      </c>
      <c r="J45" s="366">
        <v>652.84999999999991</v>
      </c>
    </row>
    <row r="46" spans="1:12" s="132" customFormat="1" ht="12" customHeight="1">
      <c r="A46" s="367" t="s">
        <v>1404</v>
      </c>
      <c r="B46" s="1561">
        <v>11380.191580000002</v>
      </c>
      <c r="C46" s="423">
        <v>11447</v>
      </c>
      <c r="D46" s="368">
        <v>11414</v>
      </c>
      <c r="E46" s="368">
        <v>11563</v>
      </c>
      <c r="F46" s="368">
        <v>11643.047242380952</v>
      </c>
      <c r="G46" s="368">
        <v>11648</v>
      </c>
      <c r="H46" s="368">
        <v>11710.31</v>
      </c>
      <c r="I46" s="368">
        <v>11779.79</v>
      </c>
      <c r="J46" s="368">
        <v>12015.749999999998</v>
      </c>
    </row>
    <row r="47" spans="1:12" s="131" customFormat="1" ht="7.5" customHeight="1">
      <c r="A47" s="633"/>
      <c r="B47" s="633"/>
      <c r="C47" s="633"/>
      <c r="D47" s="633"/>
      <c r="E47" s="633"/>
      <c r="F47" s="633"/>
      <c r="G47" s="633"/>
      <c r="H47" s="633"/>
      <c r="I47" s="633"/>
      <c r="J47" s="633"/>
    </row>
    <row r="48" spans="1:12" s="114" customFormat="1" ht="23.25" customHeight="1">
      <c r="A48" s="2519" t="s">
        <v>1899</v>
      </c>
      <c r="B48" s="2519"/>
      <c r="C48" s="2519"/>
      <c r="D48" s="2519"/>
      <c r="E48" s="2519"/>
      <c r="F48" s="2519"/>
      <c r="G48" s="2519"/>
      <c r="H48" s="2519"/>
      <c r="I48" s="2519"/>
      <c r="J48" s="2519"/>
      <c r="K48" s="606"/>
    </row>
    <row r="49" spans="1:11" s="548" customFormat="1" ht="23.25" customHeight="1">
      <c r="A49" s="2519"/>
      <c r="B49" s="2519"/>
      <c r="C49" s="2519"/>
      <c r="D49" s="2519"/>
      <c r="E49" s="2519"/>
      <c r="F49" s="2519"/>
      <c r="G49" s="2519"/>
      <c r="H49" s="2519"/>
      <c r="I49" s="2519"/>
      <c r="J49" s="2519"/>
      <c r="K49" s="606"/>
    </row>
    <row r="50" spans="1:11" s="606" customFormat="1" ht="12" customHeight="1">
      <c r="A50" s="2519"/>
      <c r="B50" s="2519"/>
      <c r="C50" s="2519"/>
      <c r="D50" s="2519"/>
      <c r="E50" s="2519"/>
      <c r="F50" s="2519"/>
      <c r="G50" s="2519"/>
      <c r="H50" s="2519"/>
      <c r="I50" s="2519"/>
      <c r="J50" s="2519"/>
      <c r="K50" s="2240"/>
    </row>
    <row r="51" spans="1:11" s="548" customFormat="1" ht="12" customHeight="1">
      <c r="A51" s="2519"/>
      <c r="B51" s="2519"/>
      <c r="C51" s="2519"/>
      <c r="D51" s="2519"/>
      <c r="E51" s="2519"/>
      <c r="F51" s="2519"/>
      <c r="G51" s="2519"/>
      <c r="H51" s="2519"/>
      <c r="I51" s="2519"/>
      <c r="J51" s="2519"/>
      <c r="K51" s="2519"/>
    </row>
    <row r="52" spans="1:11" s="98" customFormat="1" ht="22.5" customHeight="1">
      <c r="A52" s="621"/>
      <c r="B52" s="622"/>
      <c r="C52" s="622"/>
      <c r="D52" s="622"/>
      <c r="E52" s="622"/>
      <c r="F52" s="622"/>
      <c r="G52" s="622"/>
      <c r="H52" s="622"/>
      <c r="I52" s="622"/>
      <c r="J52" s="622"/>
    </row>
    <row r="53" spans="1:11" s="485" customFormat="1" ht="18.75" customHeight="1">
      <c r="A53" s="484" t="s">
        <v>606</v>
      </c>
    </row>
    <row r="54" spans="1:11" s="50" customFormat="1" ht="12.75" customHeight="1"/>
    <row r="55" spans="1:11" s="52" customFormat="1" ht="13.5" customHeight="1">
      <c r="A55" s="68" t="s">
        <v>1</v>
      </c>
      <c r="B55" s="1126" t="s">
        <v>1814</v>
      </c>
      <c r="C55" s="302" t="s">
        <v>1745</v>
      </c>
      <c r="D55" s="302" t="s">
        <v>1660</v>
      </c>
      <c r="E55" s="302" t="s">
        <v>1362</v>
      </c>
      <c r="F55" s="302" t="s">
        <v>1322</v>
      </c>
      <c r="G55" s="302" t="s">
        <v>1246</v>
      </c>
      <c r="H55" s="302" t="s">
        <v>1146</v>
      </c>
      <c r="I55" s="302" t="s">
        <v>1099</v>
      </c>
      <c r="J55" s="302" t="s">
        <v>972</v>
      </c>
      <c r="K55" s="51"/>
    </row>
    <row r="56" spans="1:11" s="1756" customFormat="1" ht="12" customHeight="1">
      <c r="A56" s="417" t="s">
        <v>1890</v>
      </c>
      <c r="B56" s="1769">
        <v>-520.93269845466011</v>
      </c>
      <c r="C56" s="1763">
        <v>-662.06000888354026</v>
      </c>
      <c r="D56" s="1764">
        <v>-641.27118294700006</v>
      </c>
      <c r="E56" s="1764">
        <v>-705.03840533499999</v>
      </c>
      <c r="F56" s="1764">
        <v>-638.18081873300002</v>
      </c>
      <c r="G56" s="1764">
        <v>-596.21558444200002</v>
      </c>
      <c r="H56" s="1764">
        <v>-579.14674963599998</v>
      </c>
      <c r="I56" s="1764">
        <v>-584.88432321099992</v>
      </c>
      <c r="J56" s="1764">
        <v>-598.09340458099996</v>
      </c>
      <c r="K56" s="51"/>
    </row>
    <row r="57" spans="1:11" s="1756" customFormat="1" ht="12" customHeight="1">
      <c r="A57" s="2306" t="s">
        <v>1170</v>
      </c>
      <c r="B57" s="1769">
        <v>-35.625205205420002</v>
      </c>
      <c r="C57" s="1763">
        <v>-30.514858302380002</v>
      </c>
      <c r="D57" s="1764">
        <v>-30.380797925</v>
      </c>
      <c r="E57" s="1764">
        <v>-28.18819753</v>
      </c>
      <c r="F57" s="1764">
        <v>-31.476294437</v>
      </c>
      <c r="G57" s="1764">
        <v>-31.323428370000002</v>
      </c>
      <c r="H57" s="1764">
        <v>-26.542748024000002</v>
      </c>
      <c r="I57" s="1764">
        <v>-25.139004407000002</v>
      </c>
      <c r="J57" s="1764">
        <v>-27.103304673</v>
      </c>
      <c r="K57" s="51"/>
    </row>
    <row r="58" spans="1:11" s="52" customFormat="1" ht="12" customHeight="1">
      <c r="A58" s="2302" t="s">
        <v>1171</v>
      </c>
      <c r="B58" s="1770">
        <v>-556.55790366007989</v>
      </c>
      <c r="C58" s="1765">
        <v>-692.57486718591997</v>
      </c>
      <c r="D58" s="1861">
        <v>-671.65198087199997</v>
      </c>
      <c r="E58" s="1861">
        <v>-733.22660286500002</v>
      </c>
      <c r="F58" s="1861">
        <v>-669.65711317</v>
      </c>
      <c r="G58" s="1861">
        <v>-627.53901281200001</v>
      </c>
      <c r="H58" s="1861">
        <v>-605.68949766000003</v>
      </c>
      <c r="I58" s="1861">
        <v>-610.02332761799994</v>
      </c>
      <c r="J58" s="1861">
        <v>-625.19670925399998</v>
      </c>
      <c r="K58" s="51"/>
    </row>
    <row r="59" spans="1:11" s="52" customFormat="1" ht="12" customHeight="1">
      <c r="A59" s="2306" t="s">
        <v>1172</v>
      </c>
      <c r="B59" s="1173">
        <v>-189.52438009889994</v>
      </c>
      <c r="C59" s="339">
        <v>-199.78314215159998</v>
      </c>
      <c r="D59" s="340">
        <v>-348.29331528099999</v>
      </c>
      <c r="E59" s="340">
        <v>-215.698444491</v>
      </c>
      <c r="F59" s="340">
        <v>-149.985243674</v>
      </c>
      <c r="G59" s="340">
        <v>-176.39247122</v>
      </c>
      <c r="H59" s="340">
        <v>-202.24288813800001</v>
      </c>
      <c r="I59" s="340">
        <v>-248.50674136500004</v>
      </c>
      <c r="J59" s="340">
        <v>-65.378198744999949</v>
      </c>
      <c r="K59" s="51"/>
    </row>
    <row r="60" spans="1:11" s="1756" customFormat="1" ht="12" customHeight="1">
      <c r="A60" s="2306" t="s">
        <v>1170</v>
      </c>
      <c r="B60" s="1769">
        <v>-80.276766244599969</v>
      </c>
      <c r="C60" s="1763">
        <v>-83.269456092000013</v>
      </c>
      <c r="D60" s="1764">
        <v>-87.738061406</v>
      </c>
      <c r="E60" s="1764">
        <v>-90.829858040999994</v>
      </c>
      <c r="F60" s="1764">
        <v>-99.411387963999999</v>
      </c>
      <c r="G60" s="1764">
        <v>-104.582793537</v>
      </c>
      <c r="H60" s="1764">
        <v>-98.903344005999998</v>
      </c>
      <c r="I60" s="1764">
        <v>-114.230140674</v>
      </c>
      <c r="J60" s="1764">
        <v>-115.532239864</v>
      </c>
      <c r="K60" s="51"/>
    </row>
    <row r="61" spans="1:11" s="1756" customFormat="1" ht="12" customHeight="1">
      <c r="A61" s="2306" t="s">
        <v>1891</v>
      </c>
      <c r="B61" s="1171">
        <v>-54.672496000000002</v>
      </c>
      <c r="C61" s="386">
        <v>-50.362000000000002</v>
      </c>
      <c r="D61" s="399">
        <v>0</v>
      </c>
      <c r="E61" s="399">
        <v>0</v>
      </c>
      <c r="F61" s="399">
        <v>0</v>
      </c>
      <c r="G61" s="399">
        <v>0</v>
      </c>
      <c r="H61" s="399">
        <v>0</v>
      </c>
      <c r="I61" s="399">
        <v>-4.3888119999999997</v>
      </c>
      <c r="J61" s="399">
        <v>-500</v>
      </c>
      <c r="K61" s="51"/>
    </row>
    <row r="62" spans="1:11" s="1756" customFormat="1" ht="12" customHeight="1">
      <c r="A62" s="2302" t="s">
        <v>1173</v>
      </c>
      <c r="B62" s="1770">
        <v>-324.47364234349993</v>
      </c>
      <c r="C62" s="1765">
        <v>-333.41459824359998</v>
      </c>
      <c r="D62" s="1861">
        <v>-436.03137668699998</v>
      </c>
      <c r="E62" s="1861">
        <v>-306.528302532</v>
      </c>
      <c r="F62" s="1861">
        <v>-249.396631638</v>
      </c>
      <c r="G62" s="1861">
        <v>-280.97526475700005</v>
      </c>
      <c r="H62" s="1861">
        <v>-301.14623214400001</v>
      </c>
      <c r="I62" s="1861">
        <v>-367.125694039</v>
      </c>
      <c r="J62" s="1861">
        <v>-680.91043860899993</v>
      </c>
      <c r="K62" s="51"/>
    </row>
    <row r="63" spans="1:11" s="93" customFormat="1" ht="12" customHeight="1">
      <c r="A63" s="1736" t="s">
        <v>1892</v>
      </c>
      <c r="B63" s="1179">
        <v>-881.03154600357959</v>
      </c>
      <c r="C63" s="369">
        <v>-1025.9894654295201</v>
      </c>
      <c r="D63" s="369">
        <v>-1107.6833575589999</v>
      </c>
      <c r="E63" s="369">
        <v>-1039.7549053970001</v>
      </c>
      <c r="F63" s="369">
        <v>-919.05374481199999</v>
      </c>
      <c r="G63" s="369">
        <v>-908.51427753099995</v>
      </c>
      <c r="H63" s="369">
        <v>-906.83572981299994</v>
      </c>
      <c r="I63" s="369">
        <v>-977.14902167199989</v>
      </c>
      <c r="J63" s="369">
        <v>-1306.1071479049999</v>
      </c>
      <c r="K63" s="110"/>
    </row>
    <row r="64" spans="1:11" s="63" customFormat="1" ht="7.5" customHeight="1">
      <c r="A64" s="129"/>
      <c r="B64" s="130"/>
      <c r="C64" s="130"/>
      <c r="D64" s="130"/>
      <c r="E64" s="130"/>
      <c r="F64" s="130"/>
      <c r="G64" s="130"/>
      <c r="H64" s="130"/>
    </row>
    <row r="65" spans="1:11" s="1756" customFormat="1" ht="12" customHeight="1">
      <c r="A65" s="2302" t="s">
        <v>1174</v>
      </c>
      <c r="B65" s="1770">
        <v>1042.4933729700001</v>
      </c>
      <c r="C65" s="1765">
        <v>1111.7399266700004</v>
      </c>
      <c r="D65" s="1861">
        <v>1174.7755726210003</v>
      </c>
      <c r="E65" s="1861">
        <v>1226.1291161279996</v>
      </c>
      <c r="F65" s="1861">
        <v>1260.212816533</v>
      </c>
      <c r="G65" s="1861">
        <v>1203.3224714929995</v>
      </c>
      <c r="H65" s="1861">
        <v>1240.6729431020001</v>
      </c>
      <c r="I65" s="1861">
        <v>1287.4992200680001</v>
      </c>
      <c r="J65" s="1861">
        <v>1382.0868977020002</v>
      </c>
      <c r="K65" s="51"/>
    </row>
    <row r="66" spans="1:11" s="63" customFormat="1" ht="7.5" customHeight="1">
      <c r="A66" s="129"/>
      <c r="B66" s="130"/>
      <c r="C66" s="130"/>
      <c r="D66" s="130"/>
      <c r="E66" s="130"/>
      <c r="F66" s="130"/>
      <c r="G66" s="130"/>
      <c r="H66" s="130"/>
      <c r="I66" s="130"/>
      <c r="J66" s="130"/>
    </row>
    <row r="67" spans="1:11" s="289" customFormat="1" ht="12" customHeight="1">
      <c r="A67" s="2540" t="s">
        <v>1935</v>
      </c>
      <c r="B67" s="2540"/>
      <c r="C67" s="2540"/>
      <c r="D67" s="2540"/>
      <c r="E67" s="2540"/>
      <c r="F67" s="2540"/>
      <c r="G67" s="2540"/>
      <c r="H67" s="2540"/>
      <c r="I67" s="2540"/>
      <c r="J67" s="2540"/>
    </row>
    <row r="68" spans="1:11" s="289" customFormat="1" ht="12" customHeight="1">
      <c r="A68" s="2540" t="s">
        <v>1893</v>
      </c>
      <c r="B68" s="2540"/>
      <c r="C68" s="2540"/>
      <c r="D68" s="2540"/>
      <c r="E68" s="2540"/>
      <c r="F68" s="2540"/>
      <c r="G68" s="2540"/>
      <c r="H68" s="2540"/>
      <c r="I68" s="2540"/>
      <c r="J68" s="2540"/>
    </row>
    <row r="69" spans="1:11" ht="22.5" customHeight="1">
      <c r="A69" s="98"/>
      <c r="C69" s="98"/>
      <c r="D69" s="98"/>
      <c r="E69" s="98"/>
      <c r="F69" s="98"/>
      <c r="G69" s="98"/>
      <c r="H69" s="98"/>
      <c r="I69" s="98"/>
      <c r="J69" s="98"/>
    </row>
    <row r="70" spans="1:11" s="485" customFormat="1" ht="18.75" customHeight="1">
      <c r="A70" s="484" t="s">
        <v>607</v>
      </c>
    </row>
    <row r="71" spans="1:11" s="50" customFormat="1" ht="12.75" customHeight="1"/>
    <row r="72" spans="1:11" s="52" customFormat="1" ht="13.5" customHeight="1">
      <c r="A72" s="332" t="s">
        <v>50</v>
      </c>
      <c r="B72" s="1126" t="s">
        <v>1814</v>
      </c>
      <c r="C72" s="302" t="s">
        <v>1745</v>
      </c>
      <c r="D72" s="302" t="s">
        <v>1660</v>
      </c>
      <c r="E72" s="302" t="s">
        <v>1362</v>
      </c>
      <c r="F72" s="370" t="s">
        <v>1322</v>
      </c>
      <c r="G72" s="303" t="s">
        <v>1246</v>
      </c>
      <c r="H72" s="370" t="s">
        <v>1146</v>
      </c>
      <c r="I72" s="1994" t="s">
        <v>1099</v>
      </c>
      <c r="J72" s="1994" t="s">
        <v>972</v>
      </c>
      <c r="K72" s="51"/>
    </row>
    <row r="73" spans="1:11" s="52" customFormat="1" ht="12" customHeight="1">
      <c r="A73" s="371" t="s">
        <v>1075</v>
      </c>
      <c r="B73" s="1180">
        <v>28.1</v>
      </c>
      <c r="C73" s="373">
        <v>39.6</v>
      </c>
      <c r="D73" s="373">
        <v>42.8</v>
      </c>
      <c r="E73" s="373">
        <v>37</v>
      </c>
      <c r="F73" s="373">
        <v>42.2</v>
      </c>
      <c r="G73" s="373">
        <v>40.4</v>
      </c>
      <c r="H73" s="373">
        <v>43.8</v>
      </c>
      <c r="I73" s="373">
        <v>41.3</v>
      </c>
      <c r="J73" s="373">
        <v>40.4</v>
      </c>
      <c r="K73" s="51"/>
    </row>
    <row r="74" spans="1:11" s="52" customFormat="1" ht="12" customHeight="1">
      <c r="A74" s="372" t="s">
        <v>425</v>
      </c>
      <c r="B74" s="1181">
        <v>28.1</v>
      </c>
      <c r="C74" s="374">
        <v>42.5</v>
      </c>
      <c r="D74" s="374">
        <v>42.6</v>
      </c>
      <c r="E74" s="374">
        <v>42.2</v>
      </c>
      <c r="F74" s="374">
        <v>44.1</v>
      </c>
      <c r="G74" s="374">
        <v>41.8</v>
      </c>
      <c r="H74" s="374">
        <v>43.9</v>
      </c>
      <c r="I74" s="374">
        <v>39.4</v>
      </c>
      <c r="J74" s="374">
        <v>37.9</v>
      </c>
      <c r="K74" s="51"/>
    </row>
    <row r="75" spans="1:11" s="52" customFormat="1" ht="7.5" customHeight="1">
      <c r="A75" s="144"/>
      <c r="B75" s="145"/>
      <c r="C75" s="145"/>
      <c r="D75" s="145"/>
      <c r="E75" s="145"/>
      <c r="F75" s="145"/>
      <c r="G75" s="145"/>
      <c r="H75" s="145"/>
      <c r="I75" s="145"/>
      <c r="J75" s="145"/>
    </row>
    <row r="76" spans="1:11" s="289" customFormat="1" ht="12" customHeight="1">
      <c r="A76" s="2540" t="s">
        <v>1074</v>
      </c>
      <c r="B76" s="2540"/>
      <c r="C76" s="2540"/>
      <c r="D76" s="2540"/>
      <c r="E76" s="2540"/>
      <c r="F76" s="2540"/>
      <c r="G76" s="2540"/>
      <c r="H76" s="2540"/>
      <c r="I76" s="2540"/>
      <c r="J76" s="2540"/>
    </row>
    <row r="77" spans="1:11" s="289" customFormat="1" ht="12" customHeight="1">
      <c r="A77" s="2540" t="s">
        <v>0</v>
      </c>
      <c r="B77" s="2540"/>
      <c r="C77" s="2540"/>
      <c r="D77" s="2540"/>
      <c r="E77" s="2540"/>
      <c r="F77" s="2540"/>
      <c r="G77" s="2540"/>
      <c r="H77" s="2540"/>
      <c r="I77" s="2540"/>
      <c r="J77" s="2540"/>
    </row>
  </sheetData>
  <mergeCells count="14">
    <mergeCell ref="A28:J28"/>
    <mergeCell ref="A29:J29"/>
    <mergeCell ref="A30:J30"/>
    <mergeCell ref="A31:J31"/>
    <mergeCell ref="A67:J67"/>
    <mergeCell ref="A76:J76"/>
    <mergeCell ref="A77:J77"/>
    <mergeCell ref="A32:J32"/>
    <mergeCell ref="A34:J34"/>
    <mergeCell ref="A48:J48"/>
    <mergeCell ref="A49:J49"/>
    <mergeCell ref="A50:J50"/>
    <mergeCell ref="A68:J68"/>
    <mergeCell ref="A51:K51"/>
  </mergeCells>
  <phoneticPr fontId="0" type="noConversion"/>
  <pageMargins left="0.70866141732283472" right="0.70866141732283472" top="0.6692913385826772" bottom="0.39370078740157483" header="0.51181102362204722" footer="0.51181102362204722"/>
  <pageSetup paperSize="9" scale="95" fitToHeight="0" orientation="portrait" r:id="rId1"/>
  <headerFooter scaleWithDoc="0">
    <oddHeader xml:space="preserve">&amp;L&amp;8FACT BOOK DNB - 4Q15&amp;C&amp;8CHAPTER 1&amp;R&amp;8FINANCIAL RESULTS DNB GROUP </oddHeader>
  </headerFooter>
  <rowBreaks count="1" manualBreakCount="1">
    <brk id="51"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2">
    <pageSetUpPr fitToPage="1"/>
  </sheetPr>
  <dimension ref="A1:M60"/>
  <sheetViews>
    <sheetView showGridLines="0" zoomScale="140" zoomScaleNormal="140" zoomScaleSheetLayoutView="90" workbookViewId="0"/>
  </sheetViews>
  <sheetFormatPr baseColWidth="10" defaultColWidth="9.140625" defaultRowHeight="22.5" customHeight="1"/>
  <cols>
    <col min="1" max="1" width="51" style="114" customWidth="1"/>
    <col min="2" max="5" width="10.5703125" style="114" customWidth="1"/>
    <col min="6" max="7" width="9.140625" style="114"/>
    <col min="8" max="8" width="10.42578125" style="114" bestFit="1" customWidth="1"/>
    <col min="9" max="9" width="9.140625" style="114"/>
    <col min="10" max="10" width="9.140625" style="114" customWidth="1"/>
    <col min="11" max="16384" width="9.140625" style="114"/>
  </cols>
  <sheetData>
    <row r="1" spans="1:6" s="98" customFormat="1" ht="22.5" customHeight="1">
      <c r="A1" s="621"/>
      <c r="B1" s="622"/>
      <c r="C1" s="622"/>
      <c r="D1" s="622"/>
      <c r="E1" s="622"/>
    </row>
    <row r="2" spans="1:6" s="485" customFormat="1" ht="18.75" customHeight="1">
      <c r="A2" s="484" t="s">
        <v>608</v>
      </c>
    </row>
    <row r="3" spans="1:6" s="50" customFormat="1" ht="12.75" customHeight="1"/>
    <row r="4" spans="1:6" ht="11.25" customHeight="1">
      <c r="A4" s="147"/>
      <c r="B4" s="1182"/>
      <c r="C4" s="154"/>
      <c r="D4" s="154"/>
      <c r="E4" s="208" t="s">
        <v>217</v>
      </c>
    </row>
    <row r="5" spans="1:6" ht="13.5" customHeight="1">
      <c r="A5" s="147" t="s">
        <v>1</v>
      </c>
      <c r="B5" s="1183" t="s">
        <v>1814</v>
      </c>
      <c r="C5" s="207" t="s">
        <v>12</v>
      </c>
      <c r="D5" s="207" t="s">
        <v>1322</v>
      </c>
      <c r="E5" s="207" t="s">
        <v>218</v>
      </c>
    </row>
    <row r="6" spans="1:6" s="133" customFormat="1" ht="13.5" customHeight="1">
      <c r="A6" s="2042" t="s">
        <v>1415</v>
      </c>
      <c r="B6" s="2044">
        <v>-5437.4049999999997</v>
      </c>
      <c r="C6" s="2045">
        <v>-391.94</v>
      </c>
      <c r="D6" s="2045">
        <v>-5045.4650000000001</v>
      </c>
      <c r="E6" s="2046">
        <v>-7.7681640839843302</v>
      </c>
    </row>
    <row r="7" spans="1:6" s="131" customFormat="1" ht="13.5" customHeight="1">
      <c r="A7" s="209" t="s">
        <v>316</v>
      </c>
      <c r="B7" s="146"/>
      <c r="C7" s="146"/>
      <c r="D7" s="146"/>
      <c r="E7" s="146"/>
    </row>
    <row r="8" spans="1:6" s="131" customFormat="1" ht="13.5" customHeight="1">
      <c r="A8" s="149" t="s">
        <v>360</v>
      </c>
      <c r="B8" s="146"/>
      <c r="C8" s="146">
        <v>-25.116</v>
      </c>
      <c r="D8" s="146"/>
      <c r="E8" s="146"/>
    </row>
    <row r="9" spans="1:6" s="131" customFormat="1" ht="6.95" customHeight="1">
      <c r="A9" s="150"/>
      <c r="B9" s="146"/>
      <c r="C9" s="146"/>
      <c r="D9" s="146"/>
      <c r="E9" s="146"/>
    </row>
    <row r="10" spans="1:6" s="131" customFormat="1" ht="13.5" customHeight="1">
      <c r="A10" s="209" t="s">
        <v>219</v>
      </c>
      <c r="B10" s="146"/>
      <c r="C10" s="146"/>
      <c r="D10" s="146"/>
      <c r="E10" s="146"/>
    </row>
    <row r="11" spans="1:6" s="131" customFormat="1" ht="13.5" customHeight="1">
      <c r="A11" s="149" t="s">
        <v>1286</v>
      </c>
      <c r="B11" s="146"/>
      <c r="C11" s="146">
        <v>-123.29600000000001</v>
      </c>
      <c r="D11" s="2043"/>
      <c r="E11" s="2043"/>
    </row>
    <row r="12" spans="1:6" s="131" customFormat="1" ht="13.5" customHeight="1">
      <c r="A12" s="151" t="s">
        <v>8</v>
      </c>
      <c r="B12" s="146"/>
      <c r="C12" s="146">
        <v>56.598062988419997</v>
      </c>
      <c r="D12" s="2043"/>
      <c r="E12" s="2043"/>
    </row>
    <row r="13" spans="1:6" s="131" customFormat="1" ht="13.5" customHeight="1">
      <c r="A13" s="151" t="s">
        <v>1649</v>
      </c>
      <c r="B13" s="146"/>
      <c r="C13" s="146">
        <v>-154.31899999999999</v>
      </c>
      <c r="D13" s="2043"/>
      <c r="E13" s="2043"/>
    </row>
    <row r="14" spans="1:6" s="131" customFormat="1" ht="13.5" customHeight="1">
      <c r="A14" s="151" t="s">
        <v>61</v>
      </c>
      <c r="B14" s="146"/>
      <c r="C14" s="146">
        <v>-113.33605464653699</v>
      </c>
      <c r="D14" s="2043"/>
      <c r="E14" s="2043"/>
    </row>
    <row r="15" spans="1:6" s="131" customFormat="1" ht="13.5" customHeight="1">
      <c r="A15" s="271" t="s">
        <v>1134</v>
      </c>
      <c r="B15" s="152"/>
      <c r="C15" s="152">
        <v>-32.471008341883035</v>
      </c>
      <c r="D15" s="146"/>
      <c r="E15" s="146"/>
      <c r="F15" s="204"/>
    </row>
    <row r="16" spans="1:6" s="133" customFormat="1" ht="13.5" customHeight="1">
      <c r="A16" s="2042" t="s">
        <v>358</v>
      </c>
      <c r="B16" s="2044">
        <v>1811.499</v>
      </c>
      <c r="C16" s="2045">
        <v>1853.646</v>
      </c>
      <c r="D16" s="2045">
        <v>-42.147000000000006</v>
      </c>
      <c r="E16" s="2046"/>
    </row>
    <row r="17" spans="1:13" s="131" customFormat="1" ht="13.5" customHeight="1">
      <c r="A17" s="149" t="s">
        <v>359</v>
      </c>
      <c r="B17" s="1258">
        <v>-142.267</v>
      </c>
      <c r="C17" s="146">
        <v>-56.283000000000001</v>
      </c>
      <c r="D17" s="146">
        <v>-85.983999999999995</v>
      </c>
      <c r="E17" s="146"/>
    </row>
    <row r="18" spans="1:13" s="131" customFormat="1" ht="13.5" customHeight="1">
      <c r="A18" s="149" t="s">
        <v>1062</v>
      </c>
      <c r="B18" s="1258">
        <v>1944.9880000000001</v>
      </c>
      <c r="C18" s="146">
        <v>1831.605</v>
      </c>
      <c r="D18" s="146">
        <v>113.383</v>
      </c>
      <c r="E18" s="146"/>
    </row>
    <row r="19" spans="1:13" s="131" customFormat="1" ht="13.5" customHeight="1">
      <c r="A19" s="149" t="s">
        <v>1349</v>
      </c>
      <c r="B19" s="1258">
        <v>8.7780000000000005</v>
      </c>
      <c r="C19" s="146">
        <v>78.324000000000012</v>
      </c>
      <c r="D19" s="2047">
        <v>-69.546000000000006</v>
      </c>
      <c r="E19" s="146"/>
    </row>
    <row r="20" spans="1:13" s="133" customFormat="1" ht="13.5" customHeight="1">
      <c r="A20" s="2042" t="s">
        <v>656</v>
      </c>
      <c r="B20" s="2044">
        <v>-3625.9059999999999</v>
      </c>
      <c r="C20" s="2045">
        <v>1461.7060000000001</v>
      </c>
      <c r="D20" s="2045">
        <v>-5087.6120000000001</v>
      </c>
      <c r="E20" s="2046">
        <v>28.730689368607514</v>
      </c>
    </row>
    <row r="21" spans="1:13" s="131" customFormat="1" ht="5.0999999999999996" customHeight="1">
      <c r="A21" s="144"/>
      <c r="B21" s="113"/>
      <c r="C21" s="113"/>
      <c r="D21" s="113"/>
      <c r="E21" s="113"/>
    </row>
    <row r="22" spans="1:13" s="2106" customFormat="1" ht="13.5" customHeight="1">
      <c r="A22" s="2162" t="s">
        <v>1414</v>
      </c>
      <c r="B22" s="145"/>
      <c r="C22" s="145"/>
      <c r="D22" s="145"/>
      <c r="E22" s="2163"/>
    </row>
    <row r="23" spans="1:13" s="2106" customFormat="1" ht="13.5" customHeight="1">
      <c r="A23" s="716" t="s">
        <v>1649</v>
      </c>
      <c r="B23" s="145"/>
      <c r="C23" s="145">
        <v>-154.31899999999999</v>
      </c>
      <c r="D23" s="145"/>
      <c r="E23" s="2163"/>
    </row>
    <row r="24" spans="1:13" s="2106" customFormat="1" ht="13.5" customHeight="1">
      <c r="A24" s="716" t="s">
        <v>1417</v>
      </c>
      <c r="B24" s="2165">
        <v>-5283.0859999999993</v>
      </c>
      <c r="C24" s="145">
        <v>-237.62099999999919</v>
      </c>
      <c r="D24" s="145">
        <v>-5045.4650000000001</v>
      </c>
      <c r="E24" s="2163">
        <v>-4.7095956467837787</v>
      </c>
    </row>
    <row r="25" spans="1:13" s="131" customFormat="1" ht="7.5" customHeight="1">
      <c r="A25" s="144"/>
      <c r="B25" s="113"/>
      <c r="C25" s="113"/>
      <c r="D25" s="113"/>
      <c r="E25" s="113"/>
    </row>
    <row r="26" spans="1:13" s="289" customFormat="1" ht="12" customHeight="1">
      <c r="A26" s="2542" t="s">
        <v>0</v>
      </c>
      <c r="B26" s="2531"/>
      <c r="C26" s="2531"/>
      <c r="D26" s="2531"/>
      <c r="E26" s="2531"/>
      <c r="F26" s="2089"/>
      <c r="G26" s="2089"/>
      <c r="H26" s="2089"/>
      <c r="I26" s="2089"/>
      <c r="J26" s="2089"/>
    </row>
    <row r="27" spans="1:13" s="289" customFormat="1" ht="12" customHeight="1">
      <c r="A27" s="2104"/>
      <c r="B27" s="2105"/>
      <c r="C27" s="2105"/>
      <c r="D27" s="2105"/>
      <c r="E27" s="2105"/>
      <c r="F27" s="2103"/>
      <c r="G27" s="2103"/>
      <c r="H27" s="2103"/>
      <c r="I27" s="2103"/>
      <c r="J27" s="2103"/>
    </row>
    <row r="28" spans="1:13" s="289" customFormat="1" ht="12" customHeight="1">
      <c r="A28" s="2090"/>
      <c r="B28" s="2090"/>
      <c r="C28" s="2090"/>
      <c r="D28" s="2090"/>
      <c r="E28" s="2090"/>
      <c r="F28" s="2090"/>
      <c r="G28" s="2090"/>
      <c r="H28" s="2090"/>
      <c r="I28" s="2090"/>
      <c r="J28" s="2090"/>
    </row>
    <row r="29" spans="1:13" s="131" customFormat="1" ht="12.75" customHeight="1">
      <c r="A29" s="144"/>
      <c r="B29" s="206"/>
      <c r="C29" s="134"/>
      <c r="D29" s="153"/>
      <c r="E29" s="153"/>
    </row>
    <row r="30" spans="1:13" ht="11.25" customHeight="1">
      <c r="A30" s="147"/>
      <c r="B30" s="1182"/>
      <c r="C30" s="154"/>
      <c r="D30" s="154"/>
      <c r="E30" s="208" t="s">
        <v>217</v>
      </c>
    </row>
    <row r="31" spans="1:13" ht="13.5" customHeight="1">
      <c r="A31" s="147" t="s">
        <v>1</v>
      </c>
      <c r="B31" s="1183" t="s">
        <v>1814</v>
      </c>
      <c r="C31" s="207" t="s">
        <v>12</v>
      </c>
      <c r="D31" s="207" t="s">
        <v>1745</v>
      </c>
      <c r="E31" s="207" t="s">
        <v>218</v>
      </c>
    </row>
    <row r="32" spans="1:13" s="133" customFormat="1" ht="13.5" customHeight="1">
      <c r="A32" s="2042" t="s">
        <v>1415</v>
      </c>
      <c r="B32" s="2044">
        <v>-5437.4049999999997</v>
      </c>
      <c r="C32" s="2045">
        <v>-334.22700000000009</v>
      </c>
      <c r="D32" s="2045">
        <v>-5103.1790000000001</v>
      </c>
      <c r="E32" s="2046">
        <v>-6.5493881362970034</v>
      </c>
      <c r="L32" s="2006" t="s">
        <v>1327</v>
      </c>
      <c r="M32" s="133" t="s">
        <v>0</v>
      </c>
    </row>
    <row r="33" spans="1:13" s="131" customFormat="1" ht="13.5" customHeight="1">
      <c r="A33" s="209" t="s">
        <v>316</v>
      </c>
      <c r="B33" s="146"/>
      <c r="C33" s="146"/>
      <c r="D33" s="146"/>
      <c r="E33" s="146"/>
    </row>
    <row r="34" spans="1:13" s="131" customFormat="1" ht="13.5" customHeight="1">
      <c r="A34" s="149" t="s">
        <v>360</v>
      </c>
      <c r="B34" s="146"/>
      <c r="C34" s="146">
        <v>-14.803000000000001</v>
      </c>
      <c r="D34" s="146"/>
      <c r="E34" s="146"/>
    </row>
    <row r="35" spans="1:13" s="131" customFormat="1" ht="6.95" customHeight="1">
      <c r="A35" s="150"/>
      <c r="B35" s="146"/>
      <c r="C35" s="146"/>
      <c r="D35" s="146"/>
      <c r="E35" s="146"/>
    </row>
    <row r="36" spans="1:13" s="131" customFormat="1" ht="6.95" customHeight="1">
      <c r="A36" s="150"/>
      <c r="B36" s="146"/>
      <c r="C36" s="146"/>
      <c r="D36" s="146"/>
      <c r="E36" s="146"/>
    </row>
    <row r="37" spans="1:13" s="131" customFormat="1" ht="6.95" customHeight="1">
      <c r="A37" s="150"/>
      <c r="B37" s="146"/>
      <c r="C37" s="146"/>
      <c r="D37" s="146"/>
      <c r="E37" s="146"/>
    </row>
    <row r="38" spans="1:13" s="131" customFormat="1" ht="6.95" customHeight="1">
      <c r="A38" s="150"/>
      <c r="B38" s="146"/>
      <c r="C38" s="146"/>
      <c r="D38" s="146"/>
      <c r="E38" s="146"/>
    </row>
    <row r="39" spans="1:13" s="131" customFormat="1" ht="13.5" customHeight="1">
      <c r="A39" s="209" t="s">
        <v>219</v>
      </c>
      <c r="B39" s="713"/>
      <c r="C39" s="146"/>
      <c r="D39" s="146"/>
      <c r="E39" s="2048"/>
      <c r="H39" s="149"/>
      <c r="L39" s="2006" t="s">
        <v>1120</v>
      </c>
      <c r="M39" s="131" t="s">
        <v>0</v>
      </c>
    </row>
    <row r="40" spans="1:13" s="131" customFormat="1" ht="13.5" customHeight="1">
      <c r="A40" s="149" t="s">
        <v>1914</v>
      </c>
      <c r="B40" s="713"/>
      <c r="C40" s="146">
        <v>-57.622</v>
      </c>
      <c r="D40" s="146"/>
      <c r="E40" s="2048"/>
      <c r="H40" s="149"/>
    </row>
    <row r="41" spans="1:13" s="131" customFormat="1" ht="13.5" customHeight="1">
      <c r="A41" s="149" t="s">
        <v>1872</v>
      </c>
      <c r="B41" s="713"/>
      <c r="C41" s="146">
        <v>-24.238</v>
      </c>
      <c r="D41" s="146"/>
      <c r="E41" s="2048"/>
      <c r="H41" s="149"/>
    </row>
    <row r="42" spans="1:13" s="131" customFormat="1" ht="13.5" customHeight="1">
      <c r="A42" s="149" t="s">
        <v>1286</v>
      </c>
      <c r="B42" s="713"/>
      <c r="C42" s="146">
        <v>-43.091000000000001</v>
      </c>
      <c r="D42" s="146"/>
      <c r="E42" s="2048"/>
      <c r="H42" s="149"/>
    </row>
    <row r="43" spans="1:13" s="131" customFormat="1" ht="13.5" customHeight="1">
      <c r="A43" s="149" t="s">
        <v>8</v>
      </c>
      <c r="B43" s="713"/>
      <c r="C43" s="146">
        <v>85.240469796940104</v>
      </c>
      <c r="D43" s="146"/>
      <c r="E43" s="2048"/>
      <c r="H43" s="149"/>
    </row>
    <row r="44" spans="1:13" s="131" customFormat="1" ht="13.5" customHeight="1">
      <c r="A44" s="149" t="s">
        <v>1649</v>
      </c>
      <c r="B44" s="713"/>
      <c r="C44" s="146">
        <v>-36.624432145980002</v>
      </c>
      <c r="D44" s="146"/>
      <c r="E44" s="2048"/>
      <c r="H44" s="149"/>
    </row>
    <row r="45" spans="1:13" s="131" customFormat="1" ht="13.5" customHeight="1">
      <c r="A45" s="149" t="s">
        <v>61</v>
      </c>
      <c r="B45" s="713"/>
      <c r="C45" s="146">
        <v>-30.187532746008401</v>
      </c>
      <c r="D45" s="146"/>
      <c r="E45" s="2048"/>
      <c r="H45" s="149"/>
    </row>
    <row r="46" spans="1:13" s="131" customFormat="1" ht="13.5" customHeight="1">
      <c r="A46" s="271" t="s">
        <v>1134</v>
      </c>
      <c r="B46" s="713"/>
      <c r="C46" s="146">
        <v>-212.90150490495176</v>
      </c>
      <c r="D46" s="146"/>
      <c r="E46" s="2048"/>
    </row>
    <row r="47" spans="1:13" s="133" customFormat="1" ht="13.5" customHeight="1">
      <c r="A47" s="2042" t="s">
        <v>358</v>
      </c>
      <c r="B47" s="2044">
        <v>1811.499</v>
      </c>
      <c r="C47" s="2045">
        <v>2027.633</v>
      </c>
      <c r="D47" s="2045">
        <v>-216.13400000000001</v>
      </c>
      <c r="E47" s="2046"/>
    </row>
    <row r="48" spans="1:13" s="131" customFormat="1" ht="13.5" customHeight="1">
      <c r="A48" s="151" t="s">
        <v>359</v>
      </c>
      <c r="B48" s="1258">
        <v>-142.267</v>
      </c>
      <c r="C48" s="146">
        <v>-78.912999999999997</v>
      </c>
      <c r="D48" s="146">
        <v>-63.353999999999999</v>
      </c>
      <c r="E48" s="2048"/>
    </row>
    <row r="49" spans="1:10" s="131" customFormat="1" ht="13.5" customHeight="1">
      <c r="A49" s="151" t="s">
        <v>1062</v>
      </c>
      <c r="B49" s="1258">
        <v>1944.9880000000001</v>
      </c>
      <c r="C49" s="146">
        <v>2041.691</v>
      </c>
      <c r="D49" s="146">
        <v>-96.703000000000003</v>
      </c>
      <c r="E49" s="2048"/>
    </row>
    <row r="50" spans="1:10" s="131" customFormat="1" ht="13.5" customHeight="1">
      <c r="A50" s="271" t="s">
        <v>1349</v>
      </c>
      <c r="B50" s="1259">
        <v>8.7780000000000005</v>
      </c>
      <c r="C50" s="146">
        <v>64.855000000000004</v>
      </c>
      <c r="D50" s="2049">
        <v>-56.076999999999998</v>
      </c>
      <c r="E50" s="2050"/>
    </row>
    <row r="51" spans="1:10" s="133" customFormat="1" ht="13.5" customHeight="1">
      <c r="A51" s="2042" t="s">
        <v>656</v>
      </c>
      <c r="B51" s="2044">
        <v>-3625.9059999999999</v>
      </c>
      <c r="C51" s="2045">
        <v>1693.4059999999999</v>
      </c>
      <c r="D51" s="148">
        <v>-5319.3119999999999</v>
      </c>
      <c r="E51" s="2046">
        <v>31.835056864496764</v>
      </c>
    </row>
    <row r="52" spans="1:10" s="131" customFormat="1" ht="5.0999999999999996" customHeight="1">
      <c r="A52" s="144"/>
      <c r="B52" s="113"/>
      <c r="C52" s="113"/>
      <c r="D52" s="113"/>
      <c r="E52" s="113"/>
    </row>
    <row r="53" spans="1:10" s="2106" customFormat="1" ht="13.5" customHeight="1">
      <c r="A53" s="2162" t="s">
        <v>1414</v>
      </c>
      <c r="B53" s="145"/>
      <c r="C53" s="145"/>
      <c r="D53" s="145"/>
      <c r="E53" s="2163"/>
    </row>
    <row r="54" spans="1:10" s="2164" customFormat="1" ht="13.5" customHeight="1">
      <c r="A54" s="716" t="s">
        <v>1649</v>
      </c>
      <c r="B54" s="145"/>
      <c r="C54" s="145">
        <v>-36.628999999999998</v>
      </c>
      <c r="D54" s="145"/>
      <c r="E54" s="2163"/>
    </row>
    <row r="55" spans="1:10" s="2164" customFormat="1" ht="13.5" customHeight="1">
      <c r="A55" s="716" t="s">
        <v>1417</v>
      </c>
      <c r="B55" s="2165">
        <v>-5400.7759999999998</v>
      </c>
      <c r="C55" s="145">
        <v>-297.59699999999975</v>
      </c>
      <c r="D55" s="145">
        <v>-5103.1790000000001</v>
      </c>
      <c r="E55" s="2163">
        <v>-5.8316002632868598</v>
      </c>
    </row>
    <row r="56" spans="1:10" s="2164" customFormat="1" ht="9.9499999999999993" customHeight="1">
      <c r="A56" s="716" t="s">
        <v>0</v>
      </c>
      <c r="B56" s="145"/>
      <c r="C56" s="145"/>
      <c r="D56" s="145"/>
      <c r="E56" s="2163"/>
    </row>
    <row r="57" spans="1:10" s="131" customFormat="1" ht="7.5" customHeight="1">
      <c r="A57" s="144"/>
      <c r="B57" s="113"/>
      <c r="C57" s="113"/>
      <c r="D57" s="113"/>
      <c r="E57" s="113"/>
    </row>
    <row r="58" spans="1:10" s="289" customFormat="1" ht="12" customHeight="1">
      <c r="A58" s="2542" t="s">
        <v>0</v>
      </c>
      <c r="B58" s="2531"/>
      <c r="C58" s="2531"/>
      <c r="D58" s="2531"/>
      <c r="E58" s="2531"/>
      <c r="F58" s="2089"/>
      <c r="G58" s="2089"/>
      <c r="H58" s="2089"/>
      <c r="I58" s="2089"/>
      <c r="J58" s="2089"/>
    </row>
    <row r="59" spans="1:10" s="131" customFormat="1" ht="7.5" customHeight="1">
      <c r="A59" s="114"/>
      <c r="B59" s="114"/>
      <c r="C59" s="114"/>
      <c r="D59" s="114"/>
      <c r="E59" s="114"/>
    </row>
    <row r="60" spans="1:10" s="131" customFormat="1" ht="22.5" customHeight="1">
      <c r="A60" s="286"/>
      <c r="B60" s="114"/>
      <c r="C60" s="114"/>
      <c r="D60" s="114"/>
      <c r="E60" s="114"/>
    </row>
  </sheetData>
  <mergeCells count="2">
    <mergeCell ref="A26:E26"/>
    <mergeCell ref="A58:E58"/>
  </mergeCells>
  <phoneticPr fontId="0" type="noConversion"/>
  <pageMargins left="0.70866141732283472" right="0.70866141732283472" top="0.6692913385826772" bottom="0.39370078740157483" header="0.51181102362204722" footer="0.51181102362204722"/>
  <pageSetup paperSize="9" scale="95" fitToHeight="0" orientation="portrait" r:id="rId1"/>
  <headerFooter scaleWithDoc="0">
    <oddHeader xml:space="preserve">&amp;L&amp;8FACT BOOK DNB - 4Q15&amp;C&amp;8CHAPTER 1&amp;R&amp;8FINANCIAL RESULTS DNB GROUP </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43</vt:i4>
      </vt:variant>
      <vt:variant>
        <vt:lpstr>Navngitte områder</vt:lpstr>
      </vt:variant>
      <vt:variant>
        <vt:i4>28</vt:i4>
      </vt:variant>
    </vt:vector>
  </HeadingPairs>
  <TitlesOfParts>
    <vt:vector size="71" baseType="lpstr">
      <vt:lpstr>Front</vt:lpstr>
      <vt:lpstr>Contact info</vt:lpstr>
      <vt:lpstr>Contents</vt:lpstr>
      <vt:lpstr>Chapter 1</vt:lpstr>
      <vt:lpstr>Results &amp; key fig.</vt:lpstr>
      <vt:lpstr>NII</vt:lpstr>
      <vt:lpstr>Non-NII</vt:lpstr>
      <vt:lpstr>Expenses (1)</vt:lpstr>
      <vt:lpstr>Expenses (2)</vt:lpstr>
      <vt:lpstr>Loans</vt:lpstr>
      <vt:lpstr>Impairment</vt:lpstr>
      <vt:lpstr>NPL</vt:lpstr>
      <vt:lpstr>EAD (1)</vt:lpstr>
      <vt:lpstr>EAD (2)</vt:lpstr>
      <vt:lpstr>Liq.&amp;funding (1)</vt:lpstr>
      <vt:lpstr>Liq.&amp;funding (2)</vt:lpstr>
      <vt:lpstr>Liq.&amp;funding (3)</vt:lpstr>
      <vt:lpstr>Cap.adeq</vt:lpstr>
      <vt:lpstr>Chapter 2</vt:lpstr>
      <vt:lpstr>Fin perf (1)</vt:lpstr>
      <vt:lpstr>Fin perf (2)</vt:lpstr>
      <vt:lpstr>Fin perf (3)</vt:lpstr>
      <vt:lpstr>Personal cust</vt:lpstr>
      <vt:lpstr>SME</vt:lpstr>
      <vt:lpstr>LCI</vt:lpstr>
      <vt:lpstr>Trading</vt:lpstr>
      <vt:lpstr>Other</vt:lpstr>
      <vt:lpstr>Trad pension prod</vt:lpstr>
      <vt:lpstr>Markets</vt:lpstr>
      <vt:lpstr>Life</vt:lpstr>
      <vt:lpstr>Asset Man.</vt:lpstr>
      <vt:lpstr>Non-life</vt:lpstr>
      <vt:lpstr>Chapter 3</vt:lpstr>
      <vt:lpstr>DNB Group</vt:lpstr>
      <vt:lpstr>Market shares</vt:lpstr>
      <vt:lpstr>Structure</vt:lpstr>
      <vt:lpstr>Shareholders</vt:lpstr>
      <vt:lpstr>Chapter 4</vt:lpstr>
      <vt:lpstr>Norw.economy</vt:lpstr>
      <vt:lpstr>Write-downs med splitt (2)</vt:lpstr>
      <vt:lpstr>Appendix</vt:lpstr>
      <vt:lpstr>Sub_loans</vt:lpstr>
      <vt:lpstr>Footnotes</vt:lpstr>
      <vt:lpstr>'Asset Man.'!Utskriftsområde</vt:lpstr>
      <vt:lpstr>Cap.adeq!Utskriftsområde</vt:lpstr>
      <vt:lpstr>Contents!Utskriftsområde</vt:lpstr>
      <vt:lpstr>'DNB Group'!Utskriftsområde</vt:lpstr>
      <vt:lpstr>'EAD (1)'!Utskriftsområde</vt:lpstr>
      <vt:lpstr>'Expenses (1)'!Utskriftsområde</vt:lpstr>
      <vt:lpstr>'Expenses (2)'!Utskriftsområde</vt:lpstr>
      <vt:lpstr>'Fin perf (2)'!Utskriftsområde</vt:lpstr>
      <vt:lpstr>'Fin perf (3)'!Utskriftsområde</vt:lpstr>
      <vt:lpstr>Front!Utskriftsområde</vt:lpstr>
      <vt:lpstr>Impairment!Utskriftsområde</vt:lpstr>
      <vt:lpstr>LCI!Utskriftsområde</vt:lpstr>
      <vt:lpstr>Life!Utskriftsområde</vt:lpstr>
      <vt:lpstr>'Liq.&amp;funding (1)'!Utskriftsområde</vt:lpstr>
      <vt:lpstr>'Liq.&amp;funding (2)'!Utskriftsområde</vt:lpstr>
      <vt:lpstr>'Liq.&amp;funding (3)'!Utskriftsområde</vt:lpstr>
      <vt:lpstr>Loans!Utskriftsområde</vt:lpstr>
      <vt:lpstr>'Market shares'!Utskriftsområde</vt:lpstr>
      <vt:lpstr>NII!Utskriftsområde</vt:lpstr>
      <vt:lpstr>'Non-life'!Utskriftsområde</vt:lpstr>
      <vt:lpstr>'Non-NII'!Utskriftsområde</vt:lpstr>
      <vt:lpstr>Norw.economy!Utskriftsområde</vt:lpstr>
      <vt:lpstr>NPL!Utskriftsområde</vt:lpstr>
      <vt:lpstr>Other!Utskriftsområde</vt:lpstr>
      <vt:lpstr>'Personal cust'!Utskriftsområde</vt:lpstr>
      <vt:lpstr>'Results &amp; key fig.'!Utskriftsområde</vt:lpstr>
      <vt:lpstr>SME!Utskriftsområde</vt:lpstr>
      <vt:lpstr>'Write-downs med splitt (2)'!Utskriftsområde</vt:lpstr>
    </vt:vector>
  </TitlesOfParts>
  <Company>DNB</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Johansen, Anne - KØR</dc:creator>
  <cp:lastModifiedBy>Johansen, Anne - KØR</cp:lastModifiedBy>
  <cp:lastPrinted>2016-02-05T08:32:23Z</cp:lastPrinted>
  <dcterms:created xsi:type="dcterms:W3CDTF">2000-04-10T12:21:39Z</dcterms:created>
  <dcterms:modified xsi:type="dcterms:W3CDTF">2016-02-05T12:24:17Z</dcterms:modified>
</cp:coreProperties>
</file>