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780" yWindow="150" windowWidth="14310" windowHeight="11040" tabRatio="933" activeTab="2"/>
  </bookViews>
  <sheets>
    <sheet name="Front" sheetId="11642" r:id="rId1"/>
    <sheet name="Contents" sheetId="11645" r:id="rId2"/>
    <sheet name="Chapter 1" sheetId="11607" r:id="rId3"/>
    <sheet name="Results" sheetId="55" r:id="rId4"/>
    <sheet name="NII (1)" sheetId="11604" r:id="rId5"/>
    <sheet name="NII (2)" sheetId="11637" r:id="rId6"/>
    <sheet name="Non-NII" sheetId="5936" r:id="rId7"/>
    <sheet name="Expenses (1)" sheetId="1028" r:id="rId8"/>
    <sheet name="Expenses (2)" sheetId="11541" r:id="rId9"/>
    <sheet name="Impairment" sheetId="2316" r:id="rId10"/>
    <sheet name="Loans" sheetId="11619" r:id="rId11"/>
    <sheet name="NPL" sheetId="11533" r:id="rId12"/>
    <sheet name="EAD (1)" sheetId="11620" r:id="rId13"/>
    <sheet name="EAD (2)" sheetId="11577" r:id="rId14"/>
    <sheet name="Liq.&amp;funding (1)" sheetId="11618" r:id="rId15"/>
    <sheet name="Liq.&amp;funding (2)" sheetId="11585" r:id="rId16"/>
    <sheet name="Liq.&amp;funding (3)" sheetId="11646" r:id="rId17"/>
    <sheet name="Cap.adeq" sheetId="11590" r:id="rId18"/>
    <sheet name="Five years" sheetId="11633" r:id="rId19"/>
    <sheet name="Chapter 2" sheetId="11647" r:id="rId20"/>
    <sheet name="Fin perf (1)" sheetId="11648" r:id="rId21"/>
    <sheet name="Fin perf (2)" sheetId="11649" r:id="rId22"/>
    <sheet name="Fin perf (3)" sheetId="11650" r:id="rId23"/>
    <sheet name="Personal cust" sheetId="11651" r:id="rId24"/>
    <sheet name="SMB" sheetId="11652" r:id="rId25"/>
    <sheet name="LCI" sheetId="11653" r:id="rId26"/>
    <sheet name="Trading" sheetId="11654" r:id="rId27"/>
    <sheet name="Trad pension prod" sheetId="11655" r:id="rId28"/>
    <sheet name="Markets" sheetId="11656" r:id="rId29"/>
    <sheet name="Life" sheetId="11657" r:id="rId30"/>
    <sheet name="Asset Man." sheetId="11658" r:id="rId31"/>
    <sheet name="Non-life" sheetId="11659" r:id="rId32"/>
    <sheet name="Chapter 3" sheetId="11660" r:id="rId33"/>
    <sheet name="DNB Group" sheetId="11661" r:id="rId34"/>
    <sheet name="Market shares" sheetId="11662" r:id="rId35"/>
    <sheet name="Structure" sheetId="11663" r:id="rId36"/>
    <sheet name="Shareholders" sheetId="11664" r:id="rId37"/>
    <sheet name="Chapter 4" sheetId="11667" r:id="rId38"/>
    <sheet name="Norw.economy" sheetId="11668" r:id="rId39"/>
    <sheet name="Write-downs med splitt (2)" sheetId="11559" state="hidden" r:id="rId40"/>
  </sheets>
  <externalReferences>
    <externalReference r:id="rId41"/>
  </externalReferences>
  <definedNames>
    <definedName name="Formel" localSheetId="39">#REF!</definedName>
    <definedName name="_xlnm.Print_Area" localSheetId="37">'Chapter 4'!$A$1:$C$15</definedName>
    <definedName name="_xlnm.Print_Area" localSheetId="21">'Fin perf (2)'!$A$1:$O$78</definedName>
    <definedName name="_xlnm.Print_Area" localSheetId="22">'Fin perf (3)'!$A$1:$J$25</definedName>
    <definedName name="_xlnm.Print_Area" localSheetId="29">Life!$A$1:$J$244</definedName>
    <definedName name="_xlnm.Print_Area" localSheetId="34">'Market shares'!$A$1:$J$58</definedName>
    <definedName name="_xlnm.Print_Area" localSheetId="38">Norw.economy!$A$1:$G$116</definedName>
    <definedName name="_xlnm.Print_Area" localSheetId="11">NPL!$A$1:$J$145</definedName>
    <definedName name="_xlnm.Print_Area" localSheetId="3">Results!$A$1:$K$195</definedName>
    <definedName name="_xlnm.Print_Area" localSheetId="35">Structure!$A$1:$A$157</definedName>
    <definedName name="_xlnm.Print_Area" localSheetId="39">'Write-downs med splitt (2)'!$A$1:$H$28</definedName>
  </definedNames>
  <calcPr calcId="145621"/>
</workbook>
</file>

<file path=xl/calcChain.xml><?xml version="1.0" encoding="utf-8"?>
<calcChain xmlns="http://schemas.openxmlformats.org/spreadsheetml/2006/main">
  <c r="A1" i="11559" l="1"/>
  <c r="B7" i="11559"/>
  <c r="C7" i="11559"/>
  <c r="D7" i="11559"/>
  <c r="E7" i="11559"/>
  <c r="F7" i="11559"/>
  <c r="G7" i="11559"/>
  <c r="H7" i="11559"/>
  <c r="B8" i="11559"/>
  <c r="C8" i="11559"/>
  <c r="D8" i="11559"/>
  <c r="E8" i="11559"/>
  <c r="F8" i="11559"/>
  <c r="H8" i="11559"/>
  <c r="B9" i="11559"/>
  <c r="C9" i="11559"/>
  <c r="D9" i="11559"/>
  <c r="E9" i="11559"/>
  <c r="F9" i="11559"/>
  <c r="H9" i="11559"/>
  <c r="B10" i="11559"/>
  <c r="C10" i="11559"/>
  <c r="D10" i="11559"/>
  <c r="E10" i="11559"/>
  <c r="F10" i="11559"/>
  <c r="G10" i="11559"/>
  <c r="H10" i="11559"/>
  <c r="B12" i="11559"/>
  <c r="C12" i="11559"/>
  <c r="D12" i="11559"/>
  <c r="E12" i="11559"/>
  <c r="F12" i="11559"/>
  <c r="H12" i="11559"/>
  <c r="B13" i="11559"/>
  <c r="C13" i="11559"/>
  <c r="D13" i="11559"/>
  <c r="E13" i="11559"/>
  <c r="F13" i="11559"/>
  <c r="H13" i="11559"/>
  <c r="B14" i="11559"/>
  <c r="C14" i="11559"/>
  <c r="D14" i="11559"/>
  <c r="E14" i="11559"/>
  <c r="F14" i="11559"/>
  <c r="G14" i="11559"/>
  <c r="H14" i="11559"/>
  <c r="B15" i="11559"/>
  <c r="C15" i="11559"/>
  <c r="D15" i="11559"/>
  <c r="E15" i="11559"/>
  <c r="F15" i="11559"/>
  <c r="H15" i="11559"/>
  <c r="B16" i="11559"/>
  <c r="C16" i="11559"/>
  <c r="D16" i="11559"/>
  <c r="E16" i="11559"/>
  <c r="F16" i="11559"/>
  <c r="G16" i="11559"/>
  <c r="H16" i="11559"/>
  <c r="B18" i="11559"/>
  <c r="C18" i="11559"/>
  <c r="D18" i="11559"/>
  <c r="E18" i="11559"/>
  <c r="F18" i="11559"/>
  <c r="C21" i="11559"/>
  <c r="D21" i="11559"/>
  <c r="E21" i="11559"/>
  <c r="F21" i="11559"/>
  <c r="B22" i="11559"/>
  <c r="B23" i="11559" s="1"/>
  <c r="C22" i="11559"/>
  <c r="D22" i="11559"/>
  <c r="E22" i="11559"/>
  <c r="F22" i="11559"/>
  <c r="H23" i="11559"/>
  <c r="G26" i="11559"/>
  <c r="G21" i="11559" l="1"/>
  <c r="G8" i="11559"/>
  <c r="G9" i="11559"/>
  <c r="H17" i="11559"/>
  <c r="H19" i="11559" s="1"/>
  <c r="H24" i="11559" s="1"/>
  <c r="D17" i="11559"/>
  <c r="D19" i="11559" s="1"/>
  <c r="E23" i="11559"/>
  <c r="F17" i="11559"/>
  <c r="F19" i="11559" s="1"/>
  <c r="B17" i="11559"/>
  <c r="B19" i="11559" s="1"/>
  <c r="B24" i="11559" s="1"/>
  <c r="C23" i="11559"/>
  <c r="F23" i="11559"/>
  <c r="E17" i="11559"/>
  <c r="E19" i="11559" s="1"/>
  <c r="G18" i="11559"/>
  <c r="G12" i="11559"/>
  <c r="D23" i="11559"/>
  <c r="G22" i="11559"/>
  <c r="C17" i="11559"/>
  <c r="C19" i="11559" s="1"/>
  <c r="C24" i="11559" s="1"/>
  <c r="G13" i="11559"/>
  <c r="D24" i="11559" l="1"/>
  <c r="E24" i="11559"/>
  <c r="F24" i="11559"/>
  <c r="G23" i="11559"/>
  <c r="G17" i="11559"/>
  <c r="G19" i="11559" s="1"/>
  <c r="G24" i="11559" l="1"/>
</calcChain>
</file>

<file path=xl/sharedStrings.xml><?xml version="1.0" encoding="utf-8"?>
<sst xmlns="http://schemas.openxmlformats.org/spreadsheetml/2006/main" count="3567" uniqueCount="1601">
  <si>
    <t xml:space="preserve"> </t>
  </si>
  <si>
    <t>Amounts in NOK million</t>
  </si>
  <si>
    <t>30 June</t>
  </si>
  <si>
    <t>31 Dec.</t>
  </si>
  <si>
    <t>Net other operating income</t>
  </si>
  <si>
    <t>31 March</t>
  </si>
  <si>
    <t>30 Sept.</t>
  </si>
  <si>
    <t>Total operating expenses</t>
  </si>
  <si>
    <t>IT expenses</t>
  </si>
  <si>
    <t>Pre-tax operating profit</t>
  </si>
  <si>
    <t>Profit for the period</t>
  </si>
  <si>
    <t>Amounts in NOK billion</t>
  </si>
  <si>
    <t>Taxes</t>
  </si>
  <si>
    <t>Change</t>
  </si>
  <si>
    <t>Net interest income</t>
  </si>
  <si>
    <t>Full-time positions</t>
  </si>
  <si>
    <t>Other</t>
  </si>
  <si>
    <t>Other income</t>
  </si>
  <si>
    <t>Cash and deposits with central banks</t>
  </si>
  <si>
    <t>Investments in associated companies</t>
  </si>
  <si>
    <t>Intangible assets</t>
  </si>
  <si>
    <t>Deferred tax assets</t>
  </si>
  <si>
    <t>Fixed assets</t>
  </si>
  <si>
    <t>Other assets</t>
  </si>
  <si>
    <t>Total assets</t>
  </si>
  <si>
    <t>Deposits from customers</t>
  </si>
  <si>
    <t>Other liabilities</t>
  </si>
  <si>
    <t>Provisions</t>
  </si>
  <si>
    <t>Subordinated loan capital</t>
  </si>
  <si>
    <t>Total liabilities</t>
  </si>
  <si>
    <t>Total equity</t>
  </si>
  <si>
    <t>Total liabilities and equity</t>
  </si>
  <si>
    <t>Net gains on fixed and intangible assets</t>
  </si>
  <si>
    <t>Net gains on financial instruments at fair value</t>
  </si>
  <si>
    <t>Share capital</t>
  </si>
  <si>
    <t>Investment property</t>
  </si>
  <si>
    <t>Total combined assets at end of period (NOK billion)</t>
  </si>
  <si>
    <t>Deductions</t>
  </si>
  <si>
    <t>Interest rate analysis</t>
  </si>
  <si>
    <t>Rate of return/profitability</t>
  </si>
  <si>
    <t>Cost/income ratio (%)</t>
  </si>
  <si>
    <t>Liquidity</t>
  </si>
  <si>
    <t>Customer savings at end of period (NOK billion)</t>
  </si>
  <si>
    <t>Staff</t>
  </si>
  <si>
    <t>Number of full-time positions at end of period</t>
  </si>
  <si>
    <t>Number of shares at end of period (1 000)</t>
  </si>
  <si>
    <t>Average number of shares (1 000)</t>
  </si>
  <si>
    <t>Earnings per share (NOK)</t>
  </si>
  <si>
    <t>Total shareholder's return (%)</t>
  </si>
  <si>
    <t>Share price at end of period (NOK)</t>
  </si>
  <si>
    <t xml:space="preserve">Price/book value </t>
  </si>
  <si>
    <t>Market capitalisation (NOK billion)</t>
  </si>
  <si>
    <t>Per cent</t>
  </si>
  <si>
    <t>Total</t>
  </si>
  <si>
    <t>Money transfer and interbank transactions</t>
  </si>
  <si>
    <t>Asset management services</t>
  </si>
  <si>
    <t>Real estate broking</t>
  </si>
  <si>
    <t>Custodial services</t>
  </si>
  <si>
    <t>Other income from banking services</t>
  </si>
  <si>
    <t>Corporate finance etc.</t>
  </si>
  <si>
    <t>As a percentage of total income</t>
  </si>
  <si>
    <t>Total interest income</t>
  </si>
  <si>
    <t>Total interest expenses</t>
  </si>
  <si>
    <t>Salaries and other personnel expenses</t>
  </si>
  <si>
    <t>Other expenses</t>
  </si>
  <si>
    <t>Shareholdings</t>
  </si>
  <si>
    <t>Financial assets, customers bearing the risk</t>
  </si>
  <si>
    <t>Financial derivatives</t>
  </si>
  <si>
    <t>Commercial paper and bonds, held to maturity</t>
  </si>
  <si>
    <t>Insurance liabilities, customers bearing the risk</t>
  </si>
  <si>
    <t>Payable taxes</t>
  </si>
  <si>
    <t>Deferred taxes</t>
  </si>
  <si>
    <t>Real estate</t>
  </si>
  <si>
    <t>Employer's national insurance contributions</t>
  </si>
  <si>
    <t>Total salaries and other personnel expenses</t>
  </si>
  <si>
    <t>Postage and telecommunications</t>
  </si>
  <si>
    <t>Office supplies</t>
  </si>
  <si>
    <t>Marketing and public relations</t>
  </si>
  <si>
    <t>Travel expenses</t>
  </si>
  <si>
    <t>Reimbursement to Norway Post for transactions executed</t>
  </si>
  <si>
    <t>Training expenses</t>
  </si>
  <si>
    <t>Operating expenses on properties and premises</t>
  </si>
  <si>
    <t>Manufacturing</t>
  </si>
  <si>
    <t>Trade</t>
  </si>
  <si>
    <t>Oil and gas</t>
  </si>
  <si>
    <t>Transportation and communication</t>
  </si>
  <si>
    <t>Building and construction</t>
  </si>
  <si>
    <t>Power and water supply</t>
  </si>
  <si>
    <t>Hotels and restaurants</t>
  </si>
  <si>
    <t>Agriculture and forestry</t>
  </si>
  <si>
    <t>Other sectors</t>
  </si>
  <si>
    <t>Total individual write-downs</t>
  </si>
  <si>
    <t>DnB NORD</t>
  </si>
  <si>
    <t>Risk class</t>
  </si>
  <si>
    <t xml:space="preserve">As from </t>
  </si>
  <si>
    <t xml:space="preserve">Up to </t>
  </si>
  <si>
    <t>Central and local government</t>
  </si>
  <si>
    <t xml:space="preserve">Probability of default
(per cent) </t>
  </si>
  <si>
    <t>External rating</t>
  </si>
  <si>
    <t xml:space="preserve">Moody's </t>
  </si>
  <si>
    <t>BB+</t>
  </si>
  <si>
    <t>BB</t>
  </si>
  <si>
    <t>B+</t>
  </si>
  <si>
    <t>B</t>
  </si>
  <si>
    <t>Aaa - A3</t>
  </si>
  <si>
    <t>Ba1</t>
  </si>
  <si>
    <t>Ba2</t>
  </si>
  <si>
    <t>Ba3</t>
  </si>
  <si>
    <t>B1</t>
  </si>
  <si>
    <t>B2</t>
  </si>
  <si>
    <t>B3, Caa/C</t>
  </si>
  <si>
    <t>Standard &amp; Poor's</t>
  </si>
  <si>
    <t>Return on equity, annualised (%)</t>
  </si>
  <si>
    <t>Credit broking</t>
  </si>
  <si>
    <t>Dividend yield (%)</t>
  </si>
  <si>
    <t xml:space="preserve">Other equity </t>
  </si>
  <si>
    <t xml:space="preserve">Total net interest income </t>
  </si>
  <si>
    <t>impaired</t>
  </si>
  <si>
    <t>Other personnel expenses</t>
  </si>
  <si>
    <t>Individual write-downs</t>
  </si>
  <si>
    <t xml:space="preserve">Coverage ratio (per cent) </t>
  </si>
  <si>
    <t>Price/earnings ratio</t>
  </si>
  <si>
    <t>Average total assets (NOK billion)</t>
  </si>
  <si>
    <t>Total income</t>
  </si>
  <si>
    <t>Sale of insurance products</t>
  </si>
  <si>
    <t xml:space="preserve">Net other operating income, per cent of total income </t>
  </si>
  <si>
    <t>Average equity including allocated dividend (NOK million)</t>
  </si>
  <si>
    <t>Return on average risk-weighted volume, annualised (%)</t>
  </si>
  <si>
    <t>Baa1 - Baa2</t>
  </si>
  <si>
    <t>Baa3</t>
  </si>
  <si>
    <t>BBB+ - BBB</t>
  </si>
  <si>
    <t>2008</t>
  </si>
  <si>
    <t>Seafood</t>
  </si>
  <si>
    <t>3Q08</t>
  </si>
  <si>
    <t>Total customers</t>
  </si>
  <si>
    <t>Credit institutions</t>
  </si>
  <si>
    <t>Other units</t>
  </si>
  <si>
    <t>DnB NOR excl. DnB NORD</t>
  </si>
  <si>
    <t>Group write-downs</t>
  </si>
  <si>
    <t>1) Of which Norwegian units</t>
  </si>
  <si>
    <t>Total group write-downs on loans</t>
  </si>
  <si>
    <t>Average volumes</t>
  </si>
  <si>
    <t>4Q08</t>
  </si>
  <si>
    <t>Share premium reserve</t>
  </si>
  <si>
    <t>Other equity</t>
  </si>
  <si>
    <t>- DnB NOR Finans</t>
  </si>
  <si>
    <t>1Q09</t>
  </si>
  <si>
    <t>2009</t>
  </si>
  <si>
    <t>Income statement</t>
  </si>
  <si>
    <t>Balance sheet</t>
  </si>
  <si>
    <t>2Q09</t>
  </si>
  <si>
    <t>- Shipping Offshore and Logistics Division</t>
  </si>
  <si>
    <t>Jan. - Sept.</t>
  </si>
  <si>
    <t>3Q09</t>
  </si>
  <si>
    <t>Large Corporates and International:</t>
  </si>
  <si>
    <t xml:space="preserve">Tier 1 capital </t>
  </si>
  <si>
    <t>Tier 2 capital</t>
  </si>
  <si>
    <t>Private individuals</t>
  </si>
  <si>
    <t>- Nordlandsbanken</t>
  </si>
  <si>
    <t>- Nord-Europa (Sverige + Monchebank)</t>
  </si>
  <si>
    <t>- Special and Structured Finance</t>
  </si>
  <si>
    <t>Retail Norway:</t>
  </si>
  <si>
    <t>- Retail Banking</t>
  </si>
  <si>
    <t>- Regional Divisions</t>
  </si>
  <si>
    <t>- International Corporate and Institutions and Nordic Corporate</t>
  </si>
  <si>
    <r>
      <t xml:space="preserve">Write-downs on loans and guarantees </t>
    </r>
    <r>
      <rPr>
        <b/>
        <vertAlign val="superscript"/>
        <sz val="7"/>
        <rFont val="Verdana"/>
        <family val="2"/>
      </rPr>
      <t>1)</t>
    </r>
  </si>
  <si>
    <t>Earnings/diluted earnings per share (NOK)</t>
  </si>
  <si>
    <t>Earnings per share excluding operations held for sale (NOK)</t>
  </si>
  <si>
    <t>Debt securities issued</t>
  </si>
  <si>
    <t>Salaries</t>
  </si>
  <si>
    <t>AAA - A÷</t>
  </si>
  <si>
    <t>BB÷</t>
  </si>
  <si>
    <t>BBB÷</t>
  </si>
  <si>
    <t>B÷, CCC/C</t>
  </si>
  <si>
    <t>Impairment losses for goodwill and intangible assets</t>
  </si>
  <si>
    <t>Operating expenses</t>
  </si>
  <si>
    <t>- Energy Division</t>
  </si>
  <si>
    <t>- Nordic Corporates Division</t>
  </si>
  <si>
    <t>- International Corporates and Institutions Division</t>
  </si>
  <si>
    <t>Mark-to-market changes on own debt and other items not related to underlying operations and non-recurring items</t>
  </si>
  <si>
    <t>2011</t>
  </si>
  <si>
    <t>Pension commitments</t>
  </si>
  <si>
    <t xml:space="preserve">Deposits from customers </t>
  </si>
  <si>
    <t>Total combined assets</t>
  </si>
  <si>
    <t>Net financial items</t>
  </si>
  <si>
    <t>Net other operating income, total</t>
  </si>
  <si>
    <t>- Shipping, Offshore and Logistics Division</t>
  </si>
  <si>
    <t>Portugal</t>
  </si>
  <si>
    <t>Ireland</t>
  </si>
  <si>
    <t>Italy</t>
  </si>
  <si>
    <t>Greece</t>
  </si>
  <si>
    <t>Spain</t>
  </si>
  <si>
    <t>Total PIIGS</t>
  </si>
  <si>
    <t>Government</t>
  </si>
  <si>
    <t>debt</t>
  </si>
  <si>
    <t>Total income, other</t>
  </si>
  <si>
    <t>International</t>
  </si>
  <si>
    <t>Net commissions and fees, core business</t>
  </si>
  <si>
    <t>Average spread for ordinary lending to customers (%)</t>
  </si>
  <si>
    <t>Average spread for deposits from customers (%)</t>
  </si>
  <si>
    <t>of which</t>
  </si>
  <si>
    <t>Corporate</t>
  </si>
  <si>
    <t>portfolio</t>
  </si>
  <si>
    <t>Common</t>
  </si>
  <si>
    <t>in the bank</t>
  </si>
  <si>
    <t xml:space="preserve">investments in </t>
  </si>
  <si>
    <t>Treasury bonds</t>
  </si>
  <si>
    <t>DNB Group</t>
  </si>
  <si>
    <t>The DNB share</t>
  </si>
  <si>
    <t>Profit from operations held for sale, after taxes</t>
  </si>
  <si>
    <t>Premium income etc. included in the risk result in DNB Livsforsikring</t>
  </si>
  <si>
    <t>Insurance claims etc. included in the risk result in DNB Livsforsikring</t>
  </si>
  <si>
    <t>Net gains on assets in DNB Livsforsikring</t>
  </si>
  <si>
    <t>Premium income, DNB Skadeforsikring</t>
  </si>
  <si>
    <t>Insurance claims etc., DNB Skadeforsikring</t>
  </si>
  <si>
    <t>Assets held for sale</t>
  </si>
  <si>
    <t>Liabilities to life insurance policyholders in DNB Livsforsikring</t>
  </si>
  <si>
    <t>Insurance liabilities, DNB Skadeforsikring</t>
  </si>
  <si>
    <t>Liabilities held for sale</t>
  </si>
  <si>
    <t>Funding</t>
  </si>
  <si>
    <t>Covered bonds</t>
  </si>
  <si>
    <t>Senior bonds</t>
  </si>
  <si>
    <t xml:space="preserve">Maturity </t>
  </si>
  <si>
    <t xml:space="preserve">NOK billion </t>
  </si>
  <si>
    <t>Transportation by sea and pipelines and vessel construction</t>
  </si>
  <si>
    <t>DNB</t>
  </si>
  <si>
    <t>Livsforsikring</t>
  </si>
  <si>
    <t>Profit from companies accounted for by the equity method</t>
  </si>
  <si>
    <t xml:space="preserve">Write-offs </t>
  </si>
  <si>
    <t xml:space="preserve">Write-offs etc. </t>
  </si>
  <si>
    <t>Net gains on investment property</t>
  </si>
  <si>
    <t>2012</t>
  </si>
  <si>
    <t>Combined weighted total average spread for lending and deposits (%)</t>
  </si>
  <si>
    <t>Amounts in 
NOK million</t>
  </si>
  <si>
    <t>2Q12</t>
  </si>
  <si>
    <t>2013</t>
  </si>
  <si>
    <t>Total including subordinated loans</t>
  </si>
  <si>
    <t>In addition: LTRO funding</t>
  </si>
  <si>
    <t>Customer assets under management at end of period (NOK billion)</t>
  </si>
  <si>
    <t>3Q12</t>
  </si>
  <si>
    <t>Commercial paper and bonds at fair value</t>
  </si>
  <si>
    <t>Change in</t>
  </si>
  <si>
    <t>per cent</t>
  </si>
  <si>
    <t>LTRO (ECB)</t>
  </si>
  <si>
    <t>Total adjusted operating expenses</t>
  </si>
  <si>
    <t>Expenses directly related to operations</t>
  </si>
  <si>
    <t>4Q12</t>
  </si>
  <si>
    <t>Basis swaps</t>
  </si>
  <si>
    <t>Services</t>
  </si>
  <si>
    <t>Net risk-weighted volume Insurance</t>
  </si>
  <si>
    <t>80 per cent of RWA, transitional rule</t>
  </si>
  <si>
    <t>Tier 1 capital ratio, transitional rules (%)</t>
  </si>
  <si>
    <t>Minimum capital requirement, transitional rules</t>
  </si>
  <si>
    <t>Risk-weighted volume, Basel II</t>
  </si>
  <si>
    <t>Minimum capital requirement, Basel II</t>
  </si>
  <si>
    <t>Tier 1 capital ratio, Basel II (%)</t>
  </si>
  <si>
    <t>Capital ratio, Basel II (%)</t>
  </si>
  <si>
    <t>Risk-weighted volume, full IRB</t>
  </si>
  <si>
    <t>Minimum capital requirement, full IRB</t>
  </si>
  <si>
    <t>Tier 1 capital ratio, full IRB (%)</t>
  </si>
  <si>
    <t>Capital ratio, full IRB (%)</t>
  </si>
  <si>
    <t>Risk-weighted volume, transitional rule</t>
  </si>
  <si>
    <t>IRB approach</t>
  </si>
  <si>
    <t>Standardised approach</t>
  </si>
  <si>
    <t>Market risk</t>
  </si>
  <si>
    <t>Specialised Lending (SL)</t>
  </si>
  <si>
    <t>Retail - mortgage loans</t>
  </si>
  <si>
    <t xml:space="preserve">Retail - other exposures </t>
  </si>
  <si>
    <t>Securitisation</t>
  </si>
  <si>
    <t>Total credit risk, IRB approach</t>
  </si>
  <si>
    <t>Central government</t>
  </si>
  <si>
    <t>Institutions</t>
  </si>
  <si>
    <t>Retail - other exposures</t>
  </si>
  <si>
    <t>Equity positions</t>
  </si>
  <si>
    <t>Total credit risk, standardised approach</t>
  </si>
  <si>
    <t>Total credit risk</t>
  </si>
  <si>
    <t>Position risk, debt instruments</t>
  </si>
  <si>
    <t>Position risk, equity instruments</t>
  </si>
  <si>
    <t>Currency risk</t>
  </si>
  <si>
    <t>Commodity risk</t>
  </si>
  <si>
    <t>Total market risk</t>
  </si>
  <si>
    <t>Operational risk</t>
  </si>
  <si>
    <t>Net insurance, after eliminations</t>
  </si>
  <si>
    <t>Depreciation and impairment of fixed and intangible assets</t>
  </si>
  <si>
    <t>Pre-tax operating profit before impairment</t>
  </si>
  <si>
    <t>Due from credit institutions</t>
  </si>
  <si>
    <t>Loans to customers</t>
  </si>
  <si>
    <t>Due to credit institutions</t>
  </si>
  <si>
    <t xml:space="preserve">Change in collective impairment of loans </t>
  </si>
  <si>
    <t>Impairment of loans and guarantees</t>
  </si>
  <si>
    <t>Total collective impairment of loans</t>
  </si>
  <si>
    <t xml:space="preserve">Impairment of loans and guarantees </t>
  </si>
  <si>
    <t>Impairment of loans and guarantees for principal customer groups</t>
  </si>
  <si>
    <t>*) Of which individual impairment of guarantees</t>
  </si>
  <si>
    <t>Commission and fee income etc.</t>
  </si>
  <si>
    <t>Commission and fee expenses etc.</t>
  </si>
  <si>
    <t xml:space="preserve">Individual impairment </t>
  </si>
  <si>
    <t>Net impaired loans and guarantees</t>
  </si>
  <si>
    <t>Collective impairment</t>
  </si>
  <si>
    <t>Collateral for impaired loans and guarantees</t>
  </si>
  <si>
    <t>Non-performing loans and guarantees</t>
  </si>
  <si>
    <t>Doubtful loans and guarantees</t>
  </si>
  <si>
    <t>Individual impairment</t>
  </si>
  <si>
    <t>New individual impairment</t>
  </si>
  <si>
    <t>Total new individual impairment</t>
  </si>
  <si>
    <t>Reassessed individual impairment</t>
  </si>
  <si>
    <t>Net individual impairment</t>
  </si>
  <si>
    <t>Total individual impairment</t>
  </si>
  <si>
    <t xml:space="preserve">Total </t>
  </si>
  <si>
    <t>Total individual</t>
  </si>
  <si>
    <t>Total impaired loans and guarantees</t>
  </si>
  <si>
    <t>and doubtful</t>
  </si>
  <si>
    <t>Gross non-performing</t>
  </si>
  <si>
    <t>and net doubtful</t>
  </si>
  <si>
    <t>Net non-performing</t>
  </si>
  <si>
    <t>loans and guarantees</t>
  </si>
  <si>
    <t>impairment</t>
  </si>
  <si>
    <t>Non-performing loans and guarantees not subject to impairment</t>
  </si>
  <si>
    <t>Individual impairment relative to average net loans to customers, annualised (%)</t>
  </si>
  <si>
    <t xml:space="preserve">Impairment relative to average net loans to customers, annualised </t>
  </si>
  <si>
    <t>Net non-performing and net doubtful loans and guarantees, per cent of net loans</t>
  </si>
  <si>
    <t>Net non-performing and net doubtful loans and guarantees at end of period (NOK million)</t>
  </si>
  <si>
    <t>Loan portfolio and impairment</t>
  </si>
  <si>
    <t>Ratio of customer deposits to net loans to customers at end of period (%)</t>
  </si>
  <si>
    <t>Effect on pre-tax operating profit before impairment</t>
  </si>
  <si>
    <t>Total other expenses</t>
  </si>
  <si>
    <t>Recoveries on loans and guarantees previously written off</t>
  </si>
  <si>
    <t>volume</t>
  </si>
  <si>
    <t>Capital</t>
  </si>
  <si>
    <t>Nominal</t>
  </si>
  <si>
    <t>exposure</t>
  </si>
  <si>
    <t>1Q13</t>
  </si>
  <si>
    <t>Average total assets</t>
  </si>
  <si>
    <t>Interest on amounts due from credit institutions</t>
  </si>
  <si>
    <t>Interest on loans to customers</t>
  </si>
  <si>
    <t>Interest on impaired loans and guarantees</t>
  </si>
  <si>
    <t>Interest on commercial paper and bonds</t>
  </si>
  <si>
    <t>Front-end fees etc.</t>
  </si>
  <si>
    <t>Other interest income</t>
  </si>
  <si>
    <t xml:space="preserve">Total interest income </t>
  </si>
  <si>
    <t>Interest on amounts due to credit institutions</t>
  </si>
  <si>
    <t>Interest on deposits from customers</t>
  </si>
  <si>
    <t>Interest on debt securities issued</t>
  </si>
  <si>
    <t>Interest on subordinated loan capital</t>
  </si>
  <si>
    <t>Development in net non-performing and net doubtful loans and guarantees</t>
  </si>
  <si>
    <r>
      <t xml:space="preserve">Total credit risk </t>
    </r>
    <r>
      <rPr>
        <vertAlign val="superscript"/>
        <sz val="6.5"/>
        <color indexed="60"/>
        <rFont val="Arial"/>
        <family val="2"/>
      </rPr>
      <t>1)</t>
    </r>
  </si>
  <si>
    <t>**) Of which Norwegian units</t>
  </si>
  <si>
    <t>- Other units</t>
  </si>
  <si>
    <t>at default</t>
  </si>
  <si>
    <t>RAROC, annualised (%)</t>
  </si>
  <si>
    <t>- DNB excl. Baltics and Poland</t>
  </si>
  <si>
    <t>- Baltics and Poland</t>
  </si>
  <si>
    <t>Baltics and Poland</t>
  </si>
  <si>
    <t>Financial strength at end of period</t>
  </si>
  <si>
    <t>Pension expenses</t>
  </si>
  <si>
    <t xml:space="preserve">                                      </t>
  </si>
  <si>
    <t>2010</t>
  </si>
  <si>
    <t>Dividend per share (NOK)</t>
  </si>
  <si>
    <t>Earnings per share excl. operations held for sale (NOK)</t>
  </si>
  <si>
    <t>Equity per share incl. allocated dividend at end of period (NOK)</t>
  </si>
  <si>
    <t>Guarantee fund levy</t>
  </si>
  <si>
    <t>Common equity Tier 1 capital</t>
  </si>
  <si>
    <t xml:space="preserve"> *) Of which Baltics and Poland</t>
  </si>
  <si>
    <t>Income-related costs</t>
  </si>
  <si>
    <t>Common Equity Tier 1 capital ratio, Basel II (%)</t>
  </si>
  <si>
    <t>Common Equity Tier 1 capital ratio, full IRB (%)</t>
  </si>
  <si>
    <t>Common Equity Tier 1 capital ratio, Basel III (%)</t>
  </si>
  <si>
    <t>2Q13</t>
  </si>
  <si>
    <t>Total capital requirements according to transitional rules</t>
  </si>
  <si>
    <t>Average</t>
  </si>
  <si>
    <t>Asset encumbrance</t>
  </si>
  <si>
    <t xml:space="preserve">debt </t>
  </si>
  <si>
    <t xml:space="preserve">Govern- </t>
  </si>
  <si>
    <t xml:space="preserve">instru- </t>
  </si>
  <si>
    <t xml:space="preserve">ments </t>
  </si>
  <si>
    <t xml:space="preserve">national </t>
  </si>
  <si>
    <t xml:space="preserve">bonds </t>
  </si>
  <si>
    <t xml:space="preserve">Covered </t>
  </si>
  <si>
    <t xml:space="preserve">institu- </t>
  </si>
  <si>
    <t xml:space="preserve">tions </t>
  </si>
  <si>
    <t xml:space="preserve">by credit </t>
  </si>
  <si>
    <t xml:space="preserve">issued </t>
  </si>
  <si>
    <t xml:space="preserve">Debt </t>
  </si>
  <si>
    <t xml:space="preserve">issuers </t>
  </si>
  <si>
    <t xml:space="preserve">and other </t>
  </si>
  <si>
    <t xml:space="preserve">corporate </t>
  </si>
  <si>
    <t xml:space="preserve">issued by </t>
  </si>
  <si>
    <t xml:space="preserve">real estate </t>
  </si>
  <si>
    <t xml:space="preserve">Commercial </t>
  </si>
  <si>
    <t xml:space="preserve">(ABS) </t>
  </si>
  <si>
    <t xml:space="preserve">securities </t>
  </si>
  <si>
    <t xml:space="preserve">backed </t>
  </si>
  <si>
    <t xml:space="preserve">Asset </t>
  </si>
  <si>
    <t xml:space="preserve">covered </t>
  </si>
  <si>
    <t xml:space="preserve">Retained </t>
  </si>
  <si>
    <t xml:space="preserve">Cash </t>
  </si>
  <si>
    <t>Derivatives</t>
  </si>
  <si>
    <t xml:space="preserve">NOK </t>
  </si>
  <si>
    <t xml:space="preserve">EUR </t>
  </si>
  <si>
    <t xml:space="preserve">USD </t>
  </si>
  <si>
    <t xml:space="preserve">Other </t>
  </si>
  <si>
    <t>- issued by other instititutions</t>
  </si>
  <si>
    <t>- own issued</t>
  </si>
  <si>
    <t xml:space="preserve">Securities issued by non-financial corporates </t>
  </si>
  <si>
    <t>Additional assets available for secured funding</t>
  </si>
  <si>
    <t xml:space="preserve">Supra- </t>
  </si>
  <si>
    <t xml:space="preserve">mortgages </t>
  </si>
  <si>
    <t xml:space="preserve">Residential </t>
  </si>
  <si>
    <t>Covered bonds issued</t>
  </si>
  <si>
    <t xml:space="preserve">Distribution by type of liability (rows) and encumbered asset (columns) </t>
  </si>
  <si>
    <t xml:space="preserve">Deposits with other banks </t>
  </si>
  <si>
    <t xml:space="preserve">ment/ </t>
  </si>
  <si>
    <t xml:space="preserve">guaranteed </t>
  </si>
  <si>
    <t>Due to central banks</t>
  </si>
  <si>
    <t>Securities</t>
  </si>
  <si>
    <t>Non-recurring effects</t>
  </si>
  <si>
    <t>Restructuring costs - employees</t>
  </si>
  <si>
    <t>Sale of SalusAnsvar</t>
  </si>
  <si>
    <t>50 per cent of profits for the year to date</t>
  </si>
  <si>
    <t>Restructuring costs - other</t>
  </si>
  <si>
    <r>
      <t xml:space="preserve">Perpetual subordinated loan capital securities </t>
    </r>
    <r>
      <rPr>
        <vertAlign val="superscript"/>
        <sz val="6.5"/>
        <color indexed="60"/>
        <rFont val="Arial"/>
        <family val="2"/>
      </rPr>
      <t>1) 2)</t>
    </r>
  </si>
  <si>
    <r>
      <t xml:space="preserve">Total eligible primary capital </t>
    </r>
    <r>
      <rPr>
        <b/>
        <vertAlign val="superscript"/>
        <sz val="6.5"/>
        <color indexed="60"/>
        <rFont val="Arial"/>
        <family val="2"/>
      </rPr>
      <t>3)</t>
    </r>
  </si>
  <si>
    <r>
      <t>Capital ratio, transitional rules (%)</t>
    </r>
    <r>
      <rPr>
        <vertAlign val="superscript"/>
        <sz val="6.5"/>
        <color indexed="60"/>
        <rFont val="Arial"/>
        <family val="2"/>
      </rPr>
      <t>4)</t>
    </r>
  </si>
  <si>
    <t>Ordinary depreciation on operational leasing</t>
  </si>
  <si>
    <t xml:space="preserve">loans </t>
  </si>
  <si>
    <t>(per cent)</t>
  </si>
  <si>
    <t xml:space="preserve">Net interest income </t>
  </si>
  <si>
    <t>Liquidity and funding</t>
  </si>
  <si>
    <t>Loans</t>
  </si>
  <si>
    <t>Capital adequacy</t>
  </si>
  <si>
    <t>Key figures - adjusted for basis swaps</t>
  </si>
  <si>
    <t>Redemption profile</t>
  </si>
  <si>
    <t>The Group's exposure to the PIIGS countries</t>
  </si>
  <si>
    <t>DNB's risk classification</t>
  </si>
  <si>
    <t>Net non-performing and net doubtful loans and guarantees for principal customer groups</t>
  </si>
  <si>
    <t>Specification of capital requirements</t>
  </si>
  <si>
    <t>Senior unsecured bonds</t>
  </si>
  <si>
    <t>Swap facility covered bonds (Norwegian Central Bank)</t>
  </si>
  <si>
    <t>NOK million</t>
  </si>
  <si>
    <t>Income statement - condensed</t>
  </si>
  <si>
    <t>Income statement - condensed - adjusted for basis swaps</t>
  </si>
  <si>
    <t>Key figures - quarterly figures</t>
  </si>
  <si>
    <t>1)  Due to changes in principles, some comparative figures have been restated. See further details in note 1 Accounting principles in the DNB Group’s quarterly reports 2013.</t>
  </si>
  <si>
    <t>1)  Other interest expenses include interest rate adjustments resulting from interest swaps entered into.</t>
  </si>
  <si>
    <t>1)  Average nominal amount, excluding impaired loans.</t>
  </si>
  <si>
    <t>1)  Margins are calculated based on money market rates and do not include additional funding costs related to liquidity measures.</t>
  </si>
  <si>
    <t>DNB Bank ASA issues senior debt and subordinated debt. DNB Boligkreditt AS, which is a wholly owned subsidiary of DNB Bank ASA, issues covered bonds. DNB issues bonds through large public transactions and private placements.</t>
  </si>
  <si>
    <t>1)  Callable after five years with a total maturity of ten years.</t>
  </si>
  <si>
    <t>1)  Excluding assets in DNB Livsforsikring and encumbered securities. Including trading portfolio.</t>
  </si>
  <si>
    <t xml:space="preserve">2)  Including held-to-maturity portfolio. </t>
  </si>
  <si>
    <t>1)  Based on DNB's risk classification system. The volumes represent the expected outstanding amount in the event of default.
PD = probability of default.</t>
  </si>
  <si>
    <t>2)  Figures for the first quarter of 2012 have been restated in consequence of an upward adjustment of PD for certain large corporate models.</t>
  </si>
  <si>
    <t>1)  Provision ratio includes individual and collective impairment as a percentage of gross non-performing and gross doubtful loans and guarantees.</t>
  </si>
  <si>
    <t>1)  Provision ratio includes individual and collective impairment as a percentage of gross impaired loans and guarantees subject to individual impairment.</t>
  </si>
  <si>
    <t>1)  Perpetual subordinated loan capital securities can represent up to 15 per cent of Tier 1 capital. The excess will qualify as Tier 2 capital.</t>
  </si>
  <si>
    <t>3)  Primary capital and nominal amounts used in calculating risk-weighted volume deviate from figures in the consolidated accounts since a different consolidation method is used. Associated companies are consolidated according to the pro-rata method in the capital adequacy calculations while the equity method is used in the accounts.</t>
  </si>
  <si>
    <t xml:space="preserve">Due to transitional rules, the minimum capital adequacy requirements cannot be reduced below 80 per cent relative to the Basel I requirements. </t>
  </si>
  <si>
    <t xml:space="preserve">Basel II </t>
  </si>
  <si>
    <t>Key figures - definitions</t>
  </si>
  <si>
    <t>1, 2, 3</t>
  </si>
  <si>
    <t xml:space="preserve">Based on nominal values excluding impaired loans, measured against the 3-month money market rate. </t>
  </si>
  <si>
    <t xml:space="preserve">Total operating expenses relative to total income. Total expenses exclude impairment losses for goodwill and other intangible assets. </t>
  </si>
  <si>
    <t>Average equity is calculated on the basis of recorded equity.</t>
  </si>
  <si>
    <t xml:space="preserve">RAROC (Risk-Adjusted Return On Capital) is defined as risk-adjusted profits relative to average equity. Risk-adjusted profits indicate the level of profits in a normalised situation. </t>
  </si>
  <si>
    <t>Profit for the period relative to average risk-weighted volume.</t>
  </si>
  <si>
    <t>Total assets and customer assets under management.</t>
  </si>
  <si>
    <t>Total deposits from customers, assets under management and equity-linked bonds.</t>
  </si>
  <si>
    <t>The Annual General Meeting on 30 April 2013 authorised the Board of Directors of DNB ASA to acquire own shares for a total face value of up to NOK 732 959 487, corresponding to 4.5 per cent of share capital. The shares may be purchased through the stock market. Each share may be purchased at a price between NOK 10 and NOK 150. The authorisation is valid for a period of 12 months from 30 April 2013. Acquired shares shall be redeemed in accordance with regulations on the reduction of capital. An agreement has been signed with Norwegian Government/Ministry of Trade and Industry for the redemption of a proportional share of government holdings to ensure that the government's percentage ownership does not change as a result of the redemption of repurchased shares.</t>
  </si>
  <si>
    <t>Holdings of own shares are not included in calculations of earnings per share.</t>
  </si>
  <si>
    <t>Excluding operations held for sale. Holdings of own shares are not included in calculations of the number of shares.</t>
  </si>
  <si>
    <t>Closing price at end of period less closing price at beginning of period, including dividends reinvested in DNB shares on the dividend payment date, relative to closing price at beginning of period.</t>
  </si>
  <si>
    <t>Equity at end of period relative to number of shares at end of period.</t>
  </si>
  <si>
    <t>Closing price at end of period relative to annualised earnings per share.</t>
  </si>
  <si>
    <t>Closing price at end of period relative to recorded equity at end of period.</t>
  </si>
  <si>
    <t>Number of shares multiplied by the closing share price at end of period.</t>
  </si>
  <si>
    <t>1.1</t>
  </si>
  <si>
    <t>1.2</t>
  </si>
  <si>
    <t>1.4</t>
  </si>
  <si>
    <t>1.6</t>
  </si>
  <si>
    <t>2.1</t>
  </si>
  <si>
    <t>2.2</t>
  </si>
  <si>
    <t>2.3</t>
  </si>
  <si>
    <t>2.4</t>
  </si>
  <si>
    <t>3.1</t>
  </si>
  <si>
    <t>4.1</t>
  </si>
  <si>
    <t>4.2</t>
  </si>
  <si>
    <t>4.3</t>
  </si>
  <si>
    <t>4.4</t>
  </si>
  <si>
    <t>4.5</t>
  </si>
  <si>
    <t>5.1</t>
  </si>
  <si>
    <t>5.2</t>
  </si>
  <si>
    <t>6.1</t>
  </si>
  <si>
    <t>6.2</t>
  </si>
  <si>
    <t>7.1</t>
  </si>
  <si>
    <t>7.2</t>
  </si>
  <si>
    <t>7.3</t>
  </si>
  <si>
    <t>7.4</t>
  </si>
  <si>
    <t>8.1</t>
  </si>
  <si>
    <t>8.2</t>
  </si>
  <si>
    <t>8.3</t>
  </si>
  <si>
    <t>8.4</t>
  </si>
  <si>
    <t>8.5</t>
  </si>
  <si>
    <t>9.1</t>
  </si>
  <si>
    <t>9.2</t>
  </si>
  <si>
    <t>9.3</t>
  </si>
  <si>
    <t>10.1</t>
  </si>
  <si>
    <t>10.2</t>
  </si>
  <si>
    <t>11.1</t>
  </si>
  <si>
    <t>11.2</t>
  </si>
  <si>
    <t>11.3</t>
  </si>
  <si>
    <t>5</t>
  </si>
  <si>
    <t>6</t>
  </si>
  <si>
    <t>7</t>
  </si>
  <si>
    <t>7.5</t>
  </si>
  <si>
    <t>7.6</t>
  </si>
  <si>
    <t>8</t>
  </si>
  <si>
    <t>1Q12</t>
  </si>
  <si>
    <r>
      <t xml:space="preserve">Fair value of spreads, basis swap agreements </t>
    </r>
    <r>
      <rPr>
        <vertAlign val="superscript"/>
        <sz val="6.5"/>
        <color indexed="60"/>
        <rFont val="Arial"/>
        <family val="2"/>
      </rPr>
      <t>1)</t>
    </r>
  </si>
  <si>
    <r>
      <t xml:space="preserve">Impairment losses for goodwill and intangible assets </t>
    </r>
    <r>
      <rPr>
        <vertAlign val="superscript"/>
        <sz val="6.5"/>
        <color indexed="60"/>
        <rFont val="Arial"/>
        <family val="2"/>
      </rPr>
      <t>2)</t>
    </r>
  </si>
  <si>
    <r>
      <t xml:space="preserve">Expenses relating to debt-financed structured products </t>
    </r>
    <r>
      <rPr>
        <vertAlign val="superscript"/>
        <sz val="6.5"/>
        <color indexed="60"/>
        <rFont val="Arial"/>
        <family val="2"/>
      </rPr>
      <t>3)</t>
    </r>
  </si>
  <si>
    <t>1)  During the first quarter of 2013, NOK 450 million was charged to the income statement in connection with the Supreme Court ruling regarding certain debt-financed structured products.</t>
  </si>
  <si>
    <r>
      <t xml:space="preserve">Other interest expenses </t>
    </r>
    <r>
      <rPr>
        <vertAlign val="superscript"/>
        <sz val="6.5"/>
        <color indexed="60"/>
        <rFont val="Arial"/>
        <family val="2"/>
      </rPr>
      <t xml:space="preserve">1) </t>
    </r>
  </si>
  <si>
    <t>2.5</t>
  </si>
  <si>
    <t>FX and interest rate instruments</t>
  </si>
  <si>
    <r>
      <t xml:space="preserve">Net gains on equity investments </t>
    </r>
    <r>
      <rPr>
        <vertAlign val="superscript"/>
        <sz val="6.5"/>
        <color indexed="60"/>
        <rFont val="Arial"/>
        <family val="2"/>
      </rPr>
      <t>1)</t>
    </r>
  </si>
  <si>
    <r>
      <t xml:space="preserve">Profit from companies accounted for by the equity method </t>
    </r>
    <r>
      <rPr>
        <vertAlign val="superscript"/>
        <sz val="6.5"/>
        <color indexed="60"/>
        <rFont val="Arial"/>
        <family val="2"/>
      </rPr>
      <t>2)</t>
    </r>
  </si>
  <si>
    <t>Net premium income/insurance claims, DNB Skadeforsikring</t>
  </si>
  <si>
    <t>Guaranteed returns, strengthened premium reserve and allocations to policyholders in DNB Livsforsikring</t>
  </si>
  <si>
    <t>1)  Includes dividends and equity related derivatives.</t>
  </si>
  <si>
    <t>Corporate Banking Norway</t>
  </si>
  <si>
    <t>Cost/income ratio, DNB Group</t>
  </si>
  <si>
    <t>- adjusted for basis swaps</t>
  </si>
  <si>
    <t>1)  Excluding impairment losses for goodwill and intangible assets.</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</si>
  <si>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</si>
  <si>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</si>
  <si>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</si>
  <si>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</si>
  <si>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</si>
  <si>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</si>
  <si>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</si>
  <si>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</si>
  <si>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</si>
  <si>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&gt; 2022 </t>
  </si>
  <si>
    <t>Development in volumes - deposits from customers</t>
  </si>
  <si>
    <t>Deposits at end of period</t>
  </si>
  <si>
    <t>Deposits adjusted for exchange rate movements</t>
  </si>
  <si>
    <t>Development in volumes - net loans to customers</t>
  </si>
  <si>
    <t>Loans at end of period</t>
  </si>
  <si>
    <t>Loans adjusted for exchange rate movements</t>
  </si>
  <si>
    <t>1)  DNB's risk classification system, where 1 represents the lowest risk and 10 the highest risk.</t>
  </si>
  <si>
    <t>Total impairment in relation to average volumes, annualised</t>
  </si>
  <si>
    <r>
      <t xml:space="preserve">Impairment of loans and guarantees </t>
    </r>
    <r>
      <rPr>
        <b/>
        <vertAlign val="superscript"/>
        <sz val="6.5"/>
        <color indexed="60"/>
        <rFont val="Arial"/>
        <family val="2"/>
      </rPr>
      <t>*)</t>
    </r>
  </si>
  <si>
    <t>Total non-performing and doubtful loans and guarantees</t>
  </si>
  <si>
    <t>Net non-performing and net doubtful loans and guarantees at beginning of period</t>
  </si>
  <si>
    <t>New non-performing and doubtful loans and guarantees</t>
  </si>
  <si>
    <t>Transferred to current loans and guarantees</t>
  </si>
  <si>
    <t>Net non-performing and net doubtful loans and guarantees at end of period</t>
  </si>
  <si>
    <r>
      <t xml:space="preserve">Securities issued by financial corporates and ABS </t>
    </r>
    <r>
      <rPr>
        <vertAlign val="superscript"/>
        <sz val="6.5"/>
        <color indexed="60"/>
        <rFont val="Arial"/>
        <family val="2"/>
      </rPr>
      <t>2)</t>
    </r>
  </si>
  <si>
    <t>Securities issued or guaranteed by municipalities or public sector entities</t>
  </si>
  <si>
    <r>
      <t xml:space="preserve">Securities issued or guaranteed by sovereigns, central banks or multilateral development banks </t>
    </r>
    <r>
      <rPr>
        <vertAlign val="superscript"/>
        <sz val="6.5"/>
        <color indexed="60"/>
        <rFont val="Arial"/>
        <family val="2"/>
      </rPr>
      <t>2)</t>
    </r>
  </si>
  <si>
    <t>Total capital requirements according to Basel II</t>
  </si>
  <si>
    <t>Additional capital requirements according to transitional rules</t>
  </si>
  <si>
    <r>
      <t>2012</t>
    </r>
    <r>
      <rPr>
        <vertAlign val="superscript"/>
        <sz val="6.5"/>
        <color indexed="60"/>
        <rFont val="Arial"/>
        <family val="2"/>
      </rPr>
      <t xml:space="preserve"> 1)</t>
    </r>
  </si>
  <si>
    <t>Ordinary cost/income ratio</t>
  </si>
  <si>
    <t>Gross impaired loans and guarantees subject to individual impairment</t>
  </si>
  <si>
    <t>Net financial and risk result from DNB Livsforsikring</t>
  </si>
  <si>
    <r>
      <t xml:space="preserve">Deposits from customers </t>
    </r>
    <r>
      <rPr>
        <vertAlign val="superscript"/>
        <sz val="6.5"/>
        <rFont val="Arial"/>
        <family val="2"/>
      </rPr>
      <t>1)</t>
    </r>
  </si>
  <si>
    <t>Deposits</t>
  </si>
  <si>
    <t>2)  Including provisions for debt-financed structured products.</t>
  </si>
  <si>
    <t>Hotels and accomodation</t>
  </si>
  <si>
    <t>Commercial real estate</t>
  </si>
  <si>
    <t>Residential real estate</t>
  </si>
  <si>
    <t>Construction</t>
  </si>
  <si>
    <t>Other corporate customers</t>
  </si>
  <si>
    <t>Branded goods</t>
  </si>
  <si>
    <t>Other business activities</t>
  </si>
  <si>
    <t>Other manufacturing industries</t>
  </si>
  <si>
    <t>Other energy</t>
  </si>
  <si>
    <t>Logistics</t>
  </si>
  <si>
    <t>Common Equity Tier 1 capital ratio, transitional rules (%)</t>
  </si>
  <si>
    <t>Risk-weighted volume, basis for transitional rule, Basel I</t>
  </si>
  <si>
    <r>
      <t xml:space="preserve">Total net non-performing and net doubtful loans and guarantees </t>
    </r>
    <r>
      <rPr>
        <b/>
        <vertAlign val="superscript"/>
        <sz val="6.5"/>
        <color indexed="60"/>
        <rFont val="Arial"/>
        <family val="2"/>
      </rPr>
      <t>**)</t>
    </r>
  </si>
  <si>
    <r>
      <t xml:space="preserve">Total non-performing and doubtful loans and guarantees </t>
    </r>
    <r>
      <rPr>
        <b/>
        <vertAlign val="superscript"/>
        <sz val="6.5"/>
        <rFont val="Arial"/>
        <family val="2"/>
      </rPr>
      <t>*)</t>
    </r>
  </si>
  <si>
    <t>*) of which Baltics and Poland:</t>
  </si>
  <si>
    <t>PD 0.01% -</t>
  </si>
  <si>
    <t>PD 0.75% -</t>
  </si>
  <si>
    <t>Total risk classification portfoilo - DNB Group</t>
  </si>
  <si>
    <t>*) of which international portfolio</t>
  </si>
  <si>
    <t>Total international portfolio</t>
  </si>
  <si>
    <t>*) of which commercial real estate</t>
  </si>
  <si>
    <t>Total commercial real estate</t>
  </si>
  <si>
    <t>Operating expenses on machinery, vehicles and office equipment</t>
  </si>
  <si>
    <t>Total depreciations and impairment of fixed and intangible assets</t>
  </si>
  <si>
    <t>Gross non-performing and gross doubtful loans and guarantees</t>
  </si>
  <si>
    <t>Net non-performing and net doubtful loans and guarantees</t>
  </si>
  <si>
    <t>Collateral for non-performing and doubtful loans and guarantees</t>
  </si>
  <si>
    <t>- Baltics, Russia and Poland</t>
  </si>
  <si>
    <r>
      <t xml:space="preserve">Total DNB Group </t>
    </r>
    <r>
      <rPr>
        <vertAlign val="superscript"/>
        <sz val="6.5"/>
        <color indexed="60"/>
        <rFont val="Arial"/>
        <family val="2"/>
      </rPr>
      <t>*)</t>
    </r>
  </si>
  <si>
    <t>Non-performing and doubtful loans</t>
  </si>
  <si>
    <t>Commitments (on and off-balance sheet items)</t>
  </si>
  <si>
    <t>10.3</t>
  </si>
  <si>
    <t>5.3</t>
  </si>
  <si>
    <t>8.6</t>
  </si>
  <si>
    <t>9</t>
  </si>
  <si>
    <t>9.4</t>
  </si>
  <si>
    <t>9.5</t>
  </si>
  <si>
    <t>10</t>
  </si>
  <si>
    <t>11</t>
  </si>
  <si>
    <t>Nordic Corporates Division</t>
  </si>
  <si>
    <t>International Corporates Division</t>
  </si>
  <si>
    <t>Energy Division</t>
  </si>
  <si>
    <t>Baltics, Russia and Poland</t>
  </si>
  <si>
    <t>Other Europe</t>
  </si>
  <si>
    <t>Sweden</t>
  </si>
  <si>
    <t>Central/Northern Norway</t>
  </si>
  <si>
    <t>Western Norway</t>
  </si>
  <si>
    <t>Eastern Norway excl. Oslo/Akershus</t>
  </si>
  <si>
    <t>Leasing of warehouse/logistics/multi-purpose buildings</t>
  </si>
  <si>
    <t>Leasing of office premises</t>
  </si>
  <si>
    <t>Leasing of shopping centres</t>
  </si>
  <si>
    <t>Leasing of hotels</t>
  </si>
  <si>
    <t>Leasing of retail store facilities</t>
  </si>
  <si>
    <t>Office premises construction loans</t>
  </si>
  <si>
    <t>Shopping centre construction loans</t>
  </si>
  <si>
    <t>Hotel construction loans</t>
  </si>
  <si>
    <r>
      <t xml:space="preserve">Shipping, Offshore and Logistics Division </t>
    </r>
    <r>
      <rPr>
        <vertAlign val="superscript"/>
        <sz val="6.5"/>
        <rFont val="Arial"/>
        <family val="2"/>
      </rPr>
      <t>*)</t>
    </r>
  </si>
  <si>
    <t>*) Breakdown into sub-segments:</t>
  </si>
  <si>
    <t>The shipping portfolio - dry bulk segment</t>
  </si>
  <si>
    <t>The shipping portfolio - container segment</t>
  </si>
  <si>
    <t>Total Shipping, Offshore and Logistics Division</t>
  </si>
  <si>
    <t>The shipping portfolio - tanker segment</t>
  </si>
  <si>
    <t>Total risk classification portfoilo - Shipping, Offshore and Logistics Division</t>
  </si>
  <si>
    <t>Profit for the year</t>
  </si>
  <si>
    <t>Ordinary operating expenses</t>
  </si>
  <si>
    <t>Profit attributable to minority interests</t>
  </si>
  <si>
    <t>Profit attributable to shareholders</t>
  </si>
  <si>
    <t>DNB excl. Baltics, Russia and Poland</t>
  </si>
  <si>
    <t>Combined spread - weighted total average</t>
  </si>
  <si>
    <t>Total net loans</t>
  </si>
  <si>
    <t>PD 3.00% -</t>
  </si>
  <si>
    <r>
      <t>1Q13</t>
    </r>
    <r>
      <rPr>
        <vertAlign val="superscript"/>
        <sz val="6.5"/>
        <color indexed="60"/>
        <rFont val="Arial"/>
        <family val="2"/>
      </rPr>
      <t xml:space="preserve"> 2)</t>
    </r>
  </si>
  <si>
    <t>Equity and non-interest bearing items</t>
  </si>
  <si>
    <r>
      <t xml:space="preserve">Net interest income on deposits from customers </t>
    </r>
    <r>
      <rPr>
        <vertAlign val="superscript"/>
        <sz val="6.5"/>
        <rFont val="Arial"/>
        <family val="2"/>
      </rPr>
      <t>1)</t>
    </r>
  </si>
  <si>
    <t>Total net exposure at default</t>
  </si>
  <si>
    <r>
      <t xml:space="preserve">Commercial real estate </t>
    </r>
    <r>
      <rPr>
        <vertAlign val="superscript"/>
        <sz val="6.5"/>
        <color indexed="60"/>
        <rFont val="Arial"/>
        <family val="2"/>
      </rPr>
      <t>*)</t>
    </r>
  </si>
  <si>
    <t xml:space="preserve">DNB Bank ASA </t>
  </si>
  <si>
    <t xml:space="preserve">DNB Group </t>
  </si>
  <si>
    <t xml:space="preserve">DNB Bank Group </t>
  </si>
  <si>
    <t>10.4</t>
  </si>
  <si>
    <t>8.7</t>
  </si>
  <si>
    <t>Shipping, Offshore and</t>
  </si>
  <si>
    <t>Logistics Division</t>
  </si>
  <si>
    <t>Specification of capital requirements for credit risk</t>
  </si>
  <si>
    <t xml:space="preserve">Total equity </t>
  </si>
  <si>
    <t>Pension funds above pension commitments</t>
  </si>
  <si>
    <t>Goodwill</t>
  </si>
  <si>
    <t xml:space="preserve">Other intangible assets </t>
  </si>
  <si>
    <t>Dividends payable etc.</t>
  </si>
  <si>
    <t>Unrealised gains on fixed assets</t>
  </si>
  <si>
    <t>50 per cent of investments in other financial institutions</t>
  </si>
  <si>
    <t>Minimum requirement reassurance allocation</t>
  </si>
  <si>
    <t>Common Equity Tier 1 capital</t>
  </si>
  <si>
    <t>Tier 1 capital</t>
  </si>
  <si>
    <t>Tier 1 capital incl. 50 per cent of profit for the period</t>
  </si>
  <si>
    <t xml:space="preserve">Perpetual subordinated loan capital </t>
  </si>
  <si>
    <t>Additions</t>
  </si>
  <si>
    <t>45 per cent of unrealised gains on fixed assets</t>
  </si>
  <si>
    <t>Minimum capital requirement</t>
  </si>
  <si>
    <t>Risk-weighted volume, transitional rules</t>
  </si>
  <si>
    <t>Capital ratio, transitional rules (%)</t>
  </si>
  <si>
    <t>Markets</t>
  </si>
  <si>
    <r>
      <t>Total ordinary operations</t>
    </r>
    <r>
      <rPr>
        <sz val="6.5"/>
        <color indexed="60"/>
        <rFont val="Arial"/>
        <family val="2"/>
      </rPr>
      <t xml:space="preserve"> </t>
    </r>
    <r>
      <rPr>
        <vertAlign val="superscript"/>
        <sz val="6.5"/>
        <color indexed="60"/>
        <rFont val="Arial"/>
        <family val="2"/>
      </rPr>
      <t>4)</t>
    </r>
  </si>
  <si>
    <t xml:space="preserve">Common Equity Tier 1 capital ratio, transitional rules (%) </t>
  </si>
  <si>
    <t xml:space="preserve">Common equity Tier 1 capital at end of period (NOK million) </t>
  </si>
  <si>
    <t>Other net interest income</t>
  </si>
  <si>
    <t>Interest days</t>
  </si>
  <si>
    <t>Exchange rate movements</t>
  </si>
  <si>
    <t>Deposit spreads</t>
  </si>
  <si>
    <t>Lending spreads</t>
  </si>
  <si>
    <t>Deposit volumes</t>
  </si>
  <si>
    <t>Lending volumes</t>
  </si>
  <si>
    <r>
      <t>Net interest income from loans to customers</t>
    </r>
    <r>
      <rPr>
        <vertAlign val="superscript"/>
        <sz val="6.5"/>
        <rFont val="Arial"/>
        <family val="2"/>
      </rPr>
      <t xml:space="preserve"> 1)</t>
    </r>
  </si>
  <si>
    <r>
      <t xml:space="preserve">Loans to customers </t>
    </r>
    <r>
      <rPr>
        <vertAlign val="superscript"/>
        <sz val="6.5"/>
        <rFont val="Arial"/>
        <family val="2"/>
      </rPr>
      <t>1)</t>
    </r>
  </si>
  <si>
    <t>Lending</t>
  </si>
  <si>
    <t>- Mortgage loans</t>
  </si>
  <si>
    <t>- Consumer finance</t>
  </si>
  <si>
    <t xml:space="preserve">Risk-weighted volume, transitional rules (NOK million) </t>
  </si>
  <si>
    <t>Primary capital  - DNB Group</t>
  </si>
  <si>
    <t>Common Equity Tier 1 capital ratio, transitional rules, excluding 50 per cent of profit for the period (%)</t>
  </si>
  <si>
    <t>Tier 1 capital ratio, transitional rules, excluding 50 per cent of profit for the period (%)</t>
  </si>
  <si>
    <t>Capital ratio, transitional rules, excluding 50 per cent of profit for the period (%)</t>
  </si>
  <si>
    <t>Primary capital - including DNB Bank ASA and DNB Bank Group</t>
  </si>
  <si>
    <r>
      <t xml:space="preserve">Term subordinated loan capital </t>
    </r>
    <r>
      <rPr>
        <vertAlign val="superscript"/>
        <sz val="6.5"/>
        <color indexed="60"/>
        <rFont val="Arial"/>
        <family val="2"/>
      </rPr>
      <t>2)</t>
    </r>
  </si>
  <si>
    <t>50 per cent of expected losses exceeding actual losses, IRB portfolios</t>
  </si>
  <si>
    <r>
      <t xml:space="preserve">Total eligible primary capital </t>
    </r>
    <r>
      <rPr>
        <vertAlign val="superscript"/>
        <sz val="6.5"/>
        <color indexed="60"/>
        <rFont val="Arial"/>
        <family val="2"/>
      </rPr>
      <t>3)</t>
    </r>
  </si>
  <si>
    <t>Common Equity Tier 1 capital incl. 50 per cent of profit for the period</t>
  </si>
  <si>
    <t>Adjustments for urealised losses/(gains) on debt recorded at fair value</t>
  </si>
  <si>
    <t>1)  Excluding impaired loans.</t>
  </si>
  <si>
    <r>
      <t xml:space="preserve">Change </t>
    </r>
    <r>
      <rPr>
        <vertAlign val="superscript"/>
        <sz val="6.5"/>
        <color rgb="FF000000"/>
        <rFont val="Arial"/>
        <family val="2"/>
      </rPr>
      <t>1)</t>
    </r>
  </si>
  <si>
    <t>Changes in net interest income, six quarters</t>
  </si>
  <si>
    <t xml:space="preserve">Exposure at default according to sector </t>
  </si>
  <si>
    <t>Risk classification of portfolio</t>
  </si>
  <si>
    <t>Small and medium-sized enterprises</t>
  </si>
  <si>
    <t>Large corporates and international customers</t>
  </si>
  <si>
    <r>
      <t xml:space="preserve">Large corporates and international customers </t>
    </r>
    <r>
      <rPr>
        <vertAlign val="superscript"/>
        <sz val="6.5"/>
        <rFont val="Arial"/>
        <family val="2"/>
      </rPr>
      <t>*)</t>
    </r>
  </si>
  <si>
    <r>
      <t xml:space="preserve">Large corporates and international customers </t>
    </r>
    <r>
      <rPr>
        <vertAlign val="superscript"/>
        <sz val="6.5"/>
        <rFont val="Arial"/>
        <family val="2"/>
      </rPr>
      <t>3)</t>
    </r>
  </si>
  <si>
    <t>Total Large corporates and international customers</t>
  </si>
  <si>
    <t>3)  For breakdown into divisions, see next page.</t>
  </si>
  <si>
    <t>Securities broking</t>
  </si>
  <si>
    <t>Chapter 1 - Financial results DNB Group</t>
  </si>
  <si>
    <t>Impairment of loans and guarantees per segment</t>
  </si>
  <si>
    <t>Net non-performing and net doubtful loans and guarantees per segment</t>
  </si>
  <si>
    <t>Collective impairment per segment</t>
  </si>
  <si>
    <r>
      <t>4Q12</t>
    </r>
    <r>
      <rPr>
        <vertAlign val="superscript"/>
        <sz val="6.5"/>
        <color indexed="60"/>
        <rFont val="Arial"/>
        <family val="2"/>
      </rPr>
      <t xml:space="preserve"> </t>
    </r>
  </si>
  <si>
    <r>
      <t>3Q12</t>
    </r>
    <r>
      <rPr>
        <vertAlign val="superscript"/>
        <sz val="6.5"/>
        <color indexed="60"/>
        <rFont val="Arial"/>
        <family val="2"/>
      </rPr>
      <t xml:space="preserve"> </t>
    </r>
  </si>
  <si>
    <r>
      <t>2Q12</t>
    </r>
    <r>
      <rPr>
        <vertAlign val="superscript"/>
        <sz val="6.5"/>
        <color indexed="60"/>
        <rFont val="Arial"/>
        <family val="2"/>
      </rPr>
      <t xml:space="preserve"> </t>
    </r>
  </si>
  <si>
    <t xml:space="preserve">1Q12 </t>
  </si>
  <si>
    <r>
      <t xml:space="preserve">Net commissions and fees, core business </t>
    </r>
    <r>
      <rPr>
        <i/>
        <vertAlign val="superscript"/>
        <sz val="6.5"/>
        <color indexed="60"/>
        <rFont val="Arial"/>
        <family val="2"/>
      </rPr>
      <t>2)</t>
    </r>
  </si>
  <si>
    <r>
      <t xml:space="preserve">Net financial items </t>
    </r>
    <r>
      <rPr>
        <i/>
        <vertAlign val="superscript"/>
        <sz val="6.5"/>
        <color indexed="60"/>
        <rFont val="Arial"/>
        <family val="2"/>
      </rPr>
      <t>2)</t>
    </r>
  </si>
  <si>
    <t>3)  During the first quarter of 2013, NOK 450 million was charged to the income statement in connection with the Supreme Court ruling regarding certain debt-financed structured products.</t>
  </si>
  <si>
    <r>
      <t>2012</t>
    </r>
    <r>
      <rPr>
        <vertAlign val="superscript"/>
        <sz val="6.5"/>
        <color indexed="60"/>
        <rFont val="Arial"/>
        <family val="2"/>
      </rPr>
      <t xml:space="preserve"> </t>
    </r>
  </si>
  <si>
    <r>
      <t xml:space="preserve">Cost/income ratio (%) </t>
    </r>
    <r>
      <rPr>
        <vertAlign val="superscript"/>
        <sz val="6.5"/>
        <color indexed="60"/>
        <rFont val="Arial"/>
        <family val="2"/>
      </rPr>
      <t>1)</t>
    </r>
  </si>
  <si>
    <t xml:space="preserve">1)  Excluding impairment losses for goodwill and other intangible assets. </t>
  </si>
  <si>
    <r>
      <t xml:space="preserve">Personal Banking Norway </t>
    </r>
    <r>
      <rPr>
        <vertAlign val="superscript"/>
        <sz val="6.5"/>
        <color indexed="60"/>
        <rFont val="Arial"/>
        <family val="2"/>
      </rPr>
      <t>1)</t>
    </r>
    <r>
      <rPr>
        <sz val="6.5"/>
        <color indexed="60"/>
        <rFont val="Arial"/>
        <family val="2"/>
      </rPr>
      <t xml:space="preserve"> </t>
    </r>
  </si>
  <si>
    <r>
      <t xml:space="preserve">Large Corporates and International </t>
    </r>
    <r>
      <rPr>
        <vertAlign val="superscript"/>
        <sz val="6.5"/>
        <color indexed="60"/>
        <rFont val="Arial"/>
        <family val="2"/>
      </rPr>
      <t>2)</t>
    </r>
  </si>
  <si>
    <r>
      <t xml:space="preserve">Other entities </t>
    </r>
    <r>
      <rPr>
        <vertAlign val="superscript"/>
        <sz val="6.5"/>
        <color indexed="60"/>
        <rFont val="Arial"/>
        <family val="2"/>
      </rPr>
      <t>3)</t>
    </r>
  </si>
  <si>
    <t>1)  The 2012 figures include SalusAnsvar AB, which was sold at the end of January 2013.  At year-end 2012, SalusAnsvar’s staff represented 137 full-time positions and 147 employees.</t>
  </si>
  <si>
    <t>Number of employees - full time positions based on the operational structure of the DNB Group</t>
  </si>
  <si>
    <t>Shipping</t>
  </si>
  <si>
    <t>Oil, gas and offshore</t>
  </si>
  <si>
    <t>Energy</t>
  </si>
  <si>
    <t>Public sector</t>
  </si>
  <si>
    <t>Fishing, fish farming and farming</t>
  </si>
  <si>
    <t>Telecom and media</t>
  </si>
  <si>
    <t>Residential mortgages</t>
  </si>
  <si>
    <t>Retail store facility construction loans</t>
  </si>
  <si>
    <t>Oslo/Akershus</t>
  </si>
  <si>
    <t>Financial institutions</t>
  </si>
  <si>
    <t>Seafood and agriculture</t>
  </si>
  <si>
    <t>Healthcare</t>
  </si>
  <si>
    <t>Technology, media and telecom</t>
  </si>
  <si>
    <t>Midstream</t>
  </si>
  <si>
    <t>Oilfield services</t>
  </si>
  <si>
    <t>Power and heat</t>
  </si>
  <si>
    <t>Chemical and product tankers</t>
  </si>
  <si>
    <t>Container</t>
  </si>
  <si>
    <t>Crude oil tankers</t>
  </si>
  <si>
    <t>Cruise</t>
  </si>
  <si>
    <t>Dry cargo</t>
  </si>
  <si>
    <t>Gas</t>
  </si>
  <si>
    <t>Offshore</t>
  </si>
  <si>
    <t>Other non-shipping</t>
  </si>
  <si>
    <t>Other shipping</t>
  </si>
  <si>
    <t>RoRo/PCC</t>
  </si>
  <si>
    <r>
      <t xml:space="preserve"> bond portfolio</t>
    </r>
    <r>
      <rPr>
        <vertAlign val="superscript"/>
        <sz val="6.5"/>
        <color indexed="60"/>
        <rFont val="Arial"/>
        <family val="2"/>
      </rPr>
      <t xml:space="preserve"> 1)</t>
    </r>
  </si>
  <si>
    <t>1)  The exposure to the PIIGS countries through its international bond portfolio mainly comprises residential mortgage-backed securities (RMBS). The portfolio includes no investments in Treasury bonds.</t>
  </si>
  <si>
    <r>
      <t>1Q12</t>
    </r>
    <r>
      <rPr>
        <vertAlign val="superscript"/>
        <sz val="6.5"/>
        <color indexed="60"/>
        <rFont val="Arial"/>
        <family val="2"/>
      </rPr>
      <t xml:space="preserve"> </t>
    </r>
  </si>
  <si>
    <r>
      <t xml:space="preserve">Common Equity Tier 1 capital ratio, transitional rules (%) </t>
    </r>
    <r>
      <rPr>
        <vertAlign val="superscript"/>
        <sz val="6"/>
        <color indexed="60"/>
        <rFont val="Arial"/>
        <family val="2"/>
      </rPr>
      <t>1)</t>
    </r>
  </si>
  <si>
    <r>
      <t xml:space="preserve">Tier 1 capital ratio, transitional rules (%) </t>
    </r>
    <r>
      <rPr>
        <vertAlign val="superscript"/>
        <sz val="6"/>
        <color indexed="60"/>
        <rFont val="Arial"/>
        <family val="2"/>
      </rPr>
      <t>1)</t>
    </r>
  </si>
  <si>
    <r>
      <t xml:space="preserve">Capital ratio, transitional rules (%) </t>
    </r>
    <r>
      <rPr>
        <vertAlign val="superscript"/>
        <sz val="6"/>
        <color indexed="60"/>
        <rFont val="Arial"/>
        <family val="2"/>
      </rPr>
      <t>1)</t>
    </r>
  </si>
  <si>
    <r>
      <t xml:space="preserve">Common equity Tier 1 capital at end of period (NOK million) </t>
    </r>
    <r>
      <rPr>
        <vertAlign val="superscript"/>
        <sz val="6"/>
        <color indexed="60"/>
        <rFont val="Arial"/>
        <family val="2"/>
      </rPr>
      <t>1)</t>
    </r>
  </si>
  <si>
    <t xml:space="preserve">Total assets owned or managed by DNB </t>
  </si>
  <si>
    <t>1)  Including 50 per cent of profit for the period, except for the fourth quarter figures.</t>
  </si>
  <si>
    <r>
      <t xml:space="preserve">Pension expenses </t>
    </r>
    <r>
      <rPr>
        <vertAlign val="superscript"/>
        <sz val="6.5"/>
        <color indexed="60"/>
        <rFont val="Arial"/>
        <family val="2"/>
      </rPr>
      <t>1)</t>
    </r>
  </si>
  <si>
    <r>
      <t xml:space="preserve">Restructuring expenses </t>
    </r>
    <r>
      <rPr>
        <vertAlign val="superscript"/>
        <sz val="6.5"/>
        <rFont val="Arial"/>
        <family val="2"/>
      </rPr>
      <t>1)</t>
    </r>
  </si>
  <si>
    <r>
      <t xml:space="preserve">Fees </t>
    </r>
    <r>
      <rPr>
        <vertAlign val="superscript"/>
        <sz val="6.5"/>
        <color indexed="60"/>
        <rFont val="Arial"/>
        <family val="2"/>
      </rPr>
      <t>2)</t>
    </r>
  </si>
  <si>
    <t>2)  Fees include system development fees and must be viewed relative to IT expenses.</t>
  </si>
  <si>
    <t>Long term funding</t>
  </si>
  <si>
    <t>*) Of which collective impairment in Baltics and Poland</t>
  </si>
  <si>
    <r>
      <t xml:space="preserve">Total collective impairment of loans </t>
    </r>
    <r>
      <rPr>
        <b/>
        <vertAlign val="superscript"/>
        <sz val="6.5"/>
        <color indexed="60"/>
        <rFont val="Arial"/>
        <family val="2"/>
      </rPr>
      <t>*)</t>
    </r>
  </si>
  <si>
    <t>7.7</t>
  </si>
  <si>
    <t>Collective impairment for principal customer groups</t>
  </si>
  <si>
    <t>Personal customers</t>
  </si>
  <si>
    <t>1)  The breakdown into principal customer groups corresponds to the EU's standard industrial classification, NACE Rev.2.</t>
  </si>
  <si>
    <t xml:space="preserve">1)  The breakdown into principal customer groups corresponds to the EU's standard industrial classification, NACE Rev.2. </t>
  </si>
  <si>
    <t>2)  For breakdown of the different customer segments, see next page.</t>
  </si>
  <si>
    <r>
      <t xml:space="preserve">DNB Group </t>
    </r>
    <r>
      <rPr>
        <b/>
        <vertAlign val="superscript"/>
        <sz val="10"/>
        <color theme="5"/>
        <rFont val="Arial"/>
        <family val="2"/>
      </rPr>
      <t>2)</t>
    </r>
  </si>
  <si>
    <r>
      <t xml:space="preserve">*) breakdown of commercial real estate exposure </t>
    </r>
    <r>
      <rPr>
        <b/>
        <vertAlign val="superscript"/>
        <sz val="6.5"/>
        <color indexed="60"/>
        <rFont val="Arial"/>
        <family val="2"/>
      </rPr>
      <t>3)</t>
    </r>
  </si>
  <si>
    <r>
      <t xml:space="preserve">*)  geographic distribution of real estate exposure </t>
    </r>
    <r>
      <rPr>
        <b/>
        <vertAlign val="superscript"/>
        <sz val="6.5"/>
        <color indexed="60"/>
        <rFont val="Arial"/>
        <family val="2"/>
      </rPr>
      <t>3)</t>
    </r>
  </si>
  <si>
    <t>1)  Loans after individual impairment. The breakdown into principal customer groups corresponds to the EU's standard industrial classification, NACE Rev.2.</t>
  </si>
  <si>
    <t>Interest rate spreads</t>
  </si>
  <si>
    <r>
      <t xml:space="preserve">Wealth Management </t>
    </r>
    <r>
      <rPr>
        <vertAlign val="superscript"/>
        <sz val="6.5"/>
        <color indexed="60"/>
        <rFont val="Arial"/>
        <family val="2"/>
      </rPr>
      <t>3)</t>
    </r>
  </si>
  <si>
    <r>
      <t xml:space="preserve">Products </t>
    </r>
    <r>
      <rPr>
        <vertAlign val="superscript"/>
        <sz val="6.5"/>
        <color indexed="60"/>
        <rFont val="Arial"/>
        <family val="2"/>
      </rPr>
      <t>3)</t>
    </r>
  </si>
  <si>
    <r>
      <t xml:space="preserve">IT &amp; Operations </t>
    </r>
    <r>
      <rPr>
        <vertAlign val="superscript"/>
        <sz val="6.5"/>
        <color indexed="60"/>
        <rFont val="Arial"/>
        <family val="2"/>
      </rPr>
      <t>3)</t>
    </r>
  </si>
  <si>
    <t>3Q13</t>
  </si>
  <si>
    <t>Statements regarding DNB's relative market positions are, unless otherwise specified, based on internal DNB analyses.</t>
  </si>
  <si>
    <t>23 October</t>
  </si>
  <si>
    <t>Third quarter 2014</t>
  </si>
  <si>
    <t>10 July</t>
  </si>
  <si>
    <t>Second quarter 2014</t>
  </si>
  <si>
    <t>8 May</t>
  </si>
  <si>
    <t>First quarter 2014</t>
  </si>
  <si>
    <t>25 April</t>
  </si>
  <si>
    <t>Ex-dividend date</t>
  </si>
  <si>
    <t>24 April</t>
  </si>
  <si>
    <t>Annual general meeting</t>
  </si>
  <si>
    <t>6 February</t>
  </si>
  <si>
    <t>Preliminary results 2013 and fourth quarter 2013</t>
  </si>
  <si>
    <t>Financial calendar 2014</t>
  </si>
  <si>
    <t>Information on the Internet</t>
  </si>
  <si>
    <t>DNB switchboard: +47 915 03000</t>
  </si>
  <si>
    <t>Telefax Investor Relations: +47 2248 1994</t>
  </si>
  <si>
    <t>E-mail Investor Relations: investor.relations@dnb.no</t>
  </si>
  <si>
    <t>Visiting address: Dronning Eufemias gate 30, Bjørvika, Oslo</t>
  </si>
  <si>
    <t>DNB ASA, P.O.Box 1600 Sentrum, N-0021 Oslo</t>
  </si>
  <si>
    <t>Address</t>
  </si>
  <si>
    <t>+47 2326 8519</t>
  </si>
  <si>
    <t>kristine.ovrebo@dnb.no</t>
  </si>
  <si>
    <t>Kristine Øvrebø, IR/Long-term Funding</t>
  </si>
  <si>
    <t>+47 2326 8403</t>
  </si>
  <si>
    <t>trond.marthinsen@dnb.no</t>
  </si>
  <si>
    <t>Trond Sannes Marthinsen, IR/Long-term Funding</t>
  </si>
  <si>
    <t>+47 2326 8408</t>
  </si>
  <si>
    <t>jan.gjerland@dnb.no</t>
  </si>
  <si>
    <t>Jan Erik Gjerland, IR/Long-term Funding</t>
  </si>
  <si>
    <t>+47 2326 8404</t>
  </si>
  <si>
    <t>thor.tellefsen@dnb.no</t>
  </si>
  <si>
    <t>Thor Tellefsen, IR/Long-term Funding</t>
  </si>
  <si>
    <t>+47 2326 8400</t>
  </si>
  <si>
    <t>per.sagbakken@dnb.no</t>
  </si>
  <si>
    <t>Per Sagbakken, Head of IR/Long-term Funding</t>
  </si>
  <si>
    <t>+47 4790 9878</t>
  </si>
  <si>
    <t>merete.stigen@dnb.no</t>
  </si>
  <si>
    <t>Merete Stigen, Head of Group Financial Reporting</t>
  </si>
  <si>
    <t>+47 4150 5201</t>
  </si>
  <si>
    <t>bjorn.erik.naess@dnb.no</t>
  </si>
  <si>
    <t>Bjørn Erik Næss, Chief Financial Officer</t>
  </si>
  <si>
    <t>For further information, please contact</t>
  </si>
  <si>
    <t>Rune Bjerke</t>
  </si>
  <si>
    <t>Group Chief Executive</t>
  </si>
  <si>
    <t>Contact information</t>
  </si>
  <si>
    <t>The Norwegian economy</t>
  </si>
  <si>
    <t>4</t>
  </si>
  <si>
    <t>About DNB</t>
  </si>
  <si>
    <t>3</t>
  </si>
  <si>
    <t>Segmental reporting</t>
  </si>
  <si>
    <t>2</t>
  </si>
  <si>
    <t>Financial results DNB Group</t>
  </si>
  <si>
    <t>1</t>
  </si>
  <si>
    <t>3)  Prior to 30 September 2013, Wealth Management, Products and IT &amp; Operations are included in Other entities.</t>
  </si>
  <si>
    <t>1)  Basis swaps are derivative contracts entered into by the bank when issuing senior bonds or raising other long-term funding in the international capital markets and converting the relevant currency to Norwegian kroner. The Norwegian bond market is very small and illiquid, which means that there is a great need for international funding hedged by such instruments. In periods of financial market turbulence, there will be stronger demand for “secure” currencies such as the US dollar. Thus, prices will increase for swaps where USD will be supplied on a future date. When prices of new swap contracts decrease, such as in the third quarter of 2013, so will the market value of existing swap contracts. This will give a decline in recorded income. However, such changes in value recorded in a quarter will be reversed in subsequent quarters, either because the market is stabilising or because the maturity date of the derivative contract is approaching.</t>
  </si>
  <si>
    <t>Other costs</t>
  </si>
  <si>
    <r>
      <t xml:space="preserve">IT expenses </t>
    </r>
    <r>
      <rPr>
        <vertAlign val="superscript"/>
        <sz val="6.5"/>
        <color indexed="60"/>
        <rFont val="Arial"/>
        <family val="2"/>
      </rPr>
      <t>2) 3)</t>
    </r>
  </si>
  <si>
    <r>
      <t>Other operating expenses</t>
    </r>
    <r>
      <rPr>
        <vertAlign val="superscript"/>
        <sz val="6.5"/>
        <rFont val="Arial"/>
        <family val="2"/>
      </rPr>
      <t xml:space="preserve"> 4)</t>
    </r>
  </si>
  <si>
    <r>
      <t xml:space="preserve">Impairment losses for goodwill </t>
    </r>
    <r>
      <rPr>
        <vertAlign val="superscript"/>
        <sz val="6.5"/>
        <rFont val="Arial"/>
        <family val="2"/>
      </rPr>
      <t>5)</t>
    </r>
  </si>
  <si>
    <r>
      <t xml:space="preserve">Depreciations and impairment of fixed and intangible assets </t>
    </r>
    <r>
      <rPr>
        <vertAlign val="superscript"/>
        <sz val="6.5"/>
        <rFont val="Arial"/>
        <family val="2"/>
      </rPr>
      <t xml:space="preserve">6) </t>
    </r>
  </si>
  <si>
    <t>4)  During the first quarter of 2013, NOK 450 million was charged to the income statement in connection with the Supreme Court ruling regarding certain debt-financed structured products.</t>
  </si>
  <si>
    <t xml:space="preserve">5)  Impairment losses for goodwill of NOK 202 million relating to DNB Livsforsikring were recorded in the fourth quarter of 2012. Impairment losses for goodwill of NOK 47 million relating to SalusAnsvar and NOK 38 million to Pres-Vac were recorded in the third quarter of 2012. </t>
  </si>
  <si>
    <t>6)  Impairment losses for fixed and intangible assets in the fourth quarter of 2012 amounted to NOK 167 million, of which NOK 83 million was related to the early termination of leases in connection with the move to new headquarters. Early termination of leases and restructuring measures amounted to NOK 110 million in the second quarter of 2013.</t>
  </si>
  <si>
    <t>1)  Collateralisation in excess of regulatory minimum. Uncommitted, rating supportive overcollateralisation forms part of this volume.</t>
  </si>
  <si>
    <t>2)  Estimate.</t>
  </si>
  <si>
    <t>Repurchase agreements</t>
  </si>
  <si>
    <r>
      <t xml:space="preserve">Cover pool overcollateralisation </t>
    </r>
    <r>
      <rPr>
        <vertAlign val="superscript"/>
        <sz val="6"/>
        <color indexed="60"/>
        <rFont val="Arial"/>
        <family val="2"/>
      </rPr>
      <t>1)</t>
    </r>
  </si>
  <si>
    <r>
      <t xml:space="preserve">Cover pool eligible assets </t>
    </r>
    <r>
      <rPr>
        <vertAlign val="superscript"/>
        <sz val="6"/>
        <color indexed="60"/>
        <rFont val="Arial"/>
        <family val="2"/>
      </rPr>
      <t>2)</t>
    </r>
  </si>
  <si>
    <t>2)  Including salaries and indirect costs.</t>
  </si>
  <si>
    <r>
      <t xml:space="preserve">Total IT expenses </t>
    </r>
    <r>
      <rPr>
        <b/>
        <vertAlign val="superscript"/>
        <sz val="6.5"/>
        <color indexed="60"/>
        <rFont val="Arial"/>
        <family val="2"/>
      </rPr>
      <t>2)</t>
    </r>
  </si>
  <si>
    <t xml:space="preserve">1)  Early termination of a contract related to IT operations in the Baltics amounted to NOK 148 million in the third quarter of 2013. </t>
  </si>
  <si>
    <t>Impairment losses for goodwill</t>
  </si>
  <si>
    <t>Systems development expenses</t>
  </si>
  <si>
    <r>
      <t xml:space="preserve">IT operating expenses </t>
    </r>
    <r>
      <rPr>
        <vertAlign val="superscript"/>
        <sz val="6.5"/>
        <color indexed="60"/>
        <rFont val="Arial"/>
        <family val="2"/>
      </rPr>
      <t>1)</t>
    </r>
  </si>
  <si>
    <t xml:space="preserve">2) In the fourth quarter of 2012, impairment losses for goodwill of NOK 202 million relating to DNB Livsforsikring were recorded. Impairment losses for goodwill of NOK 47 million relating to SalusAnsvar and NOK 38 million relating to Pres-Vac were recorded in the third quarter of 2012. </t>
  </si>
  <si>
    <t>2)  Moody’s and Standard &amp; Poor’s downgrades of Eksportfinans’ credit rating in the fourth quarter of 2011 resulted in sizeable unrealised gains on the company’s long-term funding. The effect of such unrealised gains on DNB’s holding, after tax, represented NOK 11.8 billion in the fourth quarter of 2011. After reviewing the fair value of the company in connection with the closing of the annual accounts, DNB wrote down the value by an amount corresponding to unrealised gains on Eksportfinans’ own debt in the fourth quarter of 2011. In 2012, the required rate of return in the market was reduced, and Eksportfinans had sizeable unrealised losses on own debt. The impairment loss recorded by DNB in the fourth quarter of 2011 was reversed by an amount corresponding to these unrealised losses. The reversal represented just under NOK 7.5 billion of DNB’s holding after tax. In the first three quarters of 2013, an additional reversal of NOK 1.5 billion was made. The impairment loss in 2011 and subsequent reversals have been reported on the line ”Profit from companies accounted for by the equity method” along with DNB’s share of profits from the company.</t>
  </si>
  <si>
    <t>Reclassifications</t>
  </si>
  <si>
    <t>4)  The restructuring of the Group resulted in staff reductions in the second and third quarter of 2013.</t>
  </si>
  <si>
    <t>Other costs reductions</t>
  </si>
  <si>
    <r>
      <t xml:space="preserve">Restructuring costs and non-recurring effects </t>
    </r>
    <r>
      <rPr>
        <vertAlign val="superscript"/>
        <sz val="6.5"/>
        <color indexed="60"/>
        <rFont val="Arial"/>
        <family val="2"/>
      </rPr>
      <t>3)</t>
    </r>
  </si>
  <si>
    <r>
      <t xml:space="preserve">Restructuring costs and non-recurring effects </t>
    </r>
    <r>
      <rPr>
        <vertAlign val="superscript"/>
        <sz val="6.5"/>
        <color indexed="60"/>
        <rFont val="Arial"/>
        <family val="2"/>
      </rPr>
      <t>1)</t>
    </r>
  </si>
  <si>
    <t xml:space="preserve">The DNB Group follows the Basel II regulations for capital adequacy calculations. Valuation rules used in the statutory accounts form the basis for the consolidation, which is subject to special consolidation rules governed by the Consolidation Regulations. Capital adequacy is reported in accordance with regulations from Finanstilsynet. </t>
  </si>
  <si>
    <t>1)  For more details, see next page.</t>
  </si>
  <si>
    <r>
      <t xml:space="preserve">Subordinated loans </t>
    </r>
    <r>
      <rPr>
        <vertAlign val="superscript"/>
        <sz val="6.5"/>
        <color indexed="60"/>
        <rFont val="Arial"/>
        <family val="2"/>
      </rPr>
      <t>1)</t>
    </r>
  </si>
  <si>
    <t>Risk</t>
  </si>
  <si>
    <t>weights</t>
  </si>
  <si>
    <t>Risk-</t>
  </si>
  <si>
    <t>weighted</t>
  </si>
  <si>
    <t>require-</t>
  </si>
  <si>
    <t>ments</t>
  </si>
  <si>
    <t>EAD,</t>
  </si>
  <si>
    <t>For definitions of selected key figures, see next page.</t>
  </si>
  <si>
    <r>
      <t xml:space="preserve">Provision ratio (per cent) </t>
    </r>
    <r>
      <rPr>
        <vertAlign val="superscript"/>
        <sz val="6.5"/>
        <color indexed="60"/>
        <rFont val="Arial"/>
        <family val="2"/>
      </rPr>
      <t>1)</t>
    </r>
  </si>
  <si>
    <t>2)  See table 1.3.1 “Net other operating income” for specification.</t>
  </si>
  <si>
    <t>35</t>
  </si>
  <si>
    <t>56</t>
  </si>
  <si>
    <t>64</t>
  </si>
  <si>
    <t>1.3</t>
  </si>
  <si>
    <t>1.5</t>
  </si>
  <si>
    <t>1.7</t>
  </si>
  <si>
    <t>Full balance sheet</t>
  </si>
  <si>
    <t>Full income statement</t>
  </si>
  <si>
    <t xml:space="preserve">Segment areas - exposure at default according to sector </t>
  </si>
  <si>
    <t>Divisions in Large corporates and international customers - risk classification of portfolio</t>
  </si>
  <si>
    <t>Five years</t>
  </si>
  <si>
    <t>Income statement and balance sheet</t>
  </si>
  <si>
    <t>Key figures</t>
  </si>
  <si>
    <r>
      <t xml:space="preserve">1.1.1  Income statement - condensed </t>
    </r>
    <r>
      <rPr>
        <b/>
        <u/>
        <vertAlign val="superscript"/>
        <sz val="12"/>
        <color indexed="25"/>
        <rFont val="Arial"/>
        <family val="2"/>
      </rPr>
      <t>1)</t>
    </r>
  </si>
  <si>
    <t>1.1.2  Income statement - condensed - adjusted for basis swaps</t>
  </si>
  <si>
    <t>1.2.1  Net interest income</t>
  </si>
  <si>
    <t>1.2.2  Net interest income - interest rate spreads</t>
  </si>
  <si>
    <t>1.2.3  Average volumes</t>
  </si>
  <si>
    <r>
      <t xml:space="preserve">1.2.4  Interest rate spreads </t>
    </r>
    <r>
      <rPr>
        <b/>
        <u/>
        <vertAlign val="superscript"/>
        <sz val="12"/>
        <color indexed="25"/>
        <rFont val="Arial"/>
        <family val="2"/>
      </rPr>
      <t>1)</t>
    </r>
  </si>
  <si>
    <t>1.2.5  Changes in net interest income, six quarters</t>
  </si>
  <si>
    <t>1.3.1  Net other operating income</t>
  </si>
  <si>
    <t>1.4.1  Operating expenses</t>
  </si>
  <si>
    <t>1.4.2  Number of employees - full time positions based on the operational structure of the DNB Group</t>
  </si>
  <si>
    <t>1.4.3  IT expenses</t>
  </si>
  <si>
    <r>
      <t xml:space="preserve">1.4.4  Ordinary cost/income ratio </t>
    </r>
    <r>
      <rPr>
        <b/>
        <u/>
        <vertAlign val="superscript"/>
        <sz val="12"/>
        <color indexed="25"/>
        <rFont val="Arial"/>
        <family val="2"/>
      </rPr>
      <t>1)</t>
    </r>
  </si>
  <si>
    <t>1.4.5  Changes in total operating expenses</t>
  </si>
  <si>
    <t>1.5.1  Impairment of loans and guarantees</t>
  </si>
  <si>
    <t>1.5.2  Impairment of loans and guarantees per segment</t>
  </si>
  <si>
    <r>
      <t xml:space="preserve">1.5.3  Impairment of loans and guarantees for principal customer groups </t>
    </r>
    <r>
      <rPr>
        <b/>
        <u/>
        <vertAlign val="superscript"/>
        <sz val="12"/>
        <color indexed="25"/>
        <rFont val="Arial"/>
        <family val="2"/>
      </rPr>
      <t>1)</t>
    </r>
  </si>
  <si>
    <r>
      <t xml:space="preserve">1.6.2  Net loans to principal customer groups, nominal amounts </t>
    </r>
    <r>
      <rPr>
        <b/>
        <u/>
        <vertAlign val="superscript"/>
        <sz val="12"/>
        <color indexed="25"/>
        <rFont val="Arial"/>
        <family val="2"/>
      </rPr>
      <t>1)</t>
    </r>
  </si>
  <si>
    <t>1.7.1  Net non-performing and net doubtful loans and guarantees</t>
  </si>
  <si>
    <t>1.7.2  Development in net non-performing and net doubtful loans and guarantees</t>
  </si>
  <si>
    <r>
      <t xml:space="preserve">1.7.3  Net non-performing and net doubtful loans and guarantees for principal customer groups </t>
    </r>
    <r>
      <rPr>
        <b/>
        <u/>
        <vertAlign val="superscript"/>
        <sz val="12"/>
        <color indexed="25"/>
        <rFont val="Arial"/>
        <family val="2"/>
      </rPr>
      <t>1)</t>
    </r>
  </si>
  <si>
    <r>
      <t xml:space="preserve">1.7.4  Net non-performing and net doubtful loans and guarantees per segment </t>
    </r>
    <r>
      <rPr>
        <b/>
        <u/>
        <vertAlign val="superscript"/>
        <sz val="12"/>
        <color indexed="25"/>
        <rFont val="Arial"/>
        <family val="2"/>
      </rPr>
      <t>1)</t>
    </r>
  </si>
  <si>
    <t>1.7.5  Net impaired loans and guarantees</t>
  </si>
  <si>
    <t>1.7.6  Collective impairment per segment</t>
  </si>
  <si>
    <r>
      <t xml:space="preserve">1.7.7  Collective impairment for principal customer groups </t>
    </r>
    <r>
      <rPr>
        <b/>
        <u/>
        <vertAlign val="superscript"/>
        <sz val="12"/>
        <color indexed="25"/>
        <rFont val="Arial"/>
        <family val="2"/>
      </rPr>
      <t>1)</t>
    </r>
  </si>
  <si>
    <r>
      <t xml:space="preserve">1.8.1  Exposure at default according to sector </t>
    </r>
    <r>
      <rPr>
        <b/>
        <u/>
        <vertAlign val="superscript"/>
        <sz val="12"/>
        <color theme="5"/>
        <rFont val="Arial"/>
        <family val="2"/>
      </rPr>
      <t>1)</t>
    </r>
  </si>
  <si>
    <r>
      <t xml:space="preserve">1.8.6  DNB's risk classification </t>
    </r>
    <r>
      <rPr>
        <b/>
        <u/>
        <vertAlign val="superscript"/>
        <sz val="12"/>
        <color indexed="25"/>
        <rFont val="Arial"/>
        <family val="2"/>
      </rPr>
      <t>1)</t>
    </r>
  </si>
  <si>
    <t>1.8.7  The Group's exposure to the PIIGS countries as at 30 September 2013</t>
  </si>
  <si>
    <t>1.9.1  Development in volumes - deposits from customers</t>
  </si>
  <si>
    <t>1.9.2  Funding</t>
  </si>
  <si>
    <t>1.9.3  Redemption profile as of 30 September 2013</t>
  </si>
  <si>
    <t>1.9.4  Asset encumbrance</t>
  </si>
  <si>
    <r>
      <t xml:space="preserve">1.9.5  Liquid assets as of 30 September 2013 </t>
    </r>
    <r>
      <rPr>
        <b/>
        <u/>
        <vertAlign val="superscript"/>
        <sz val="12"/>
        <color indexed="25"/>
        <rFont val="Arial"/>
        <family val="2"/>
      </rPr>
      <t>1)</t>
    </r>
  </si>
  <si>
    <t>1.10.4  Primary capital - including DNB Bank ASA and DNB Bank Group</t>
  </si>
  <si>
    <t>1.11.1  Income statement and balance sheet - five years</t>
  </si>
  <si>
    <t>1.11.2  Key figures - five years</t>
  </si>
  <si>
    <t>1.11.3  Key figures - definitions</t>
  </si>
  <si>
    <t>1.1.3  Mark-to-market changes on own debt and other items not related to underlying operations and non-recurring items</t>
  </si>
  <si>
    <t>1.1.4  Full income statement</t>
  </si>
  <si>
    <t>1.1.5  Full balance sheet</t>
  </si>
  <si>
    <t>1.1.6  Key figures - quarterly figures</t>
  </si>
  <si>
    <t>1.1.7  Key figures - adjusted for basis swaps</t>
  </si>
  <si>
    <t>1.10.1  Primary capital - DNB Group</t>
  </si>
  <si>
    <t>1)  In consequence of the restructuring process in DNB, provisions for restructuring costs were made in the second and third quarter of 2013. In addition, a reduction in pension commitments for employees who were granted severance packages was estimated, resulting in lower pension expenses.</t>
  </si>
  <si>
    <t>2)  As at 30 September 2013, calculations of capital adequacy for the banking group and the DNB Group included a total of NOK 148 million in subordinated loan capital in associated companies.</t>
  </si>
  <si>
    <t>4)  If 75 per cent of interim profits had been included, the capital ratio of DNB Group would have been 13.4 per cent as at 30 September 2013.</t>
  </si>
  <si>
    <t>Net interest income - interest rate spreads</t>
  </si>
  <si>
    <t xml:space="preserve">Impairment relative to average net loans to customers, 
annualised </t>
  </si>
  <si>
    <t>Customer assets under management at end of period (NOK  
billion)</t>
  </si>
  <si>
    <t xml:space="preserve">3)  Early termination of a contract related to IT operations in the Baltics amounted to NOK 148 million in the third quarter of 2013. </t>
  </si>
  <si>
    <r>
      <t xml:space="preserve">1.8.4  Risk classification of portfolio </t>
    </r>
    <r>
      <rPr>
        <b/>
        <u/>
        <vertAlign val="superscript"/>
        <sz val="12"/>
        <color theme="5"/>
        <rFont val="Arial"/>
        <family val="2"/>
      </rPr>
      <t>1)</t>
    </r>
  </si>
  <si>
    <r>
      <t xml:space="preserve">1.8.5   Divisions in Large corporates and international customers - risk classification of portfolio </t>
    </r>
    <r>
      <rPr>
        <b/>
        <u/>
        <vertAlign val="superscript"/>
        <sz val="12"/>
        <color theme="5"/>
        <rFont val="Arial"/>
        <family val="2"/>
      </rPr>
      <t>1)</t>
    </r>
  </si>
  <si>
    <r>
      <t xml:space="preserve">Total eligible primary capital incl. 50 per cent of profit for the 
period </t>
    </r>
    <r>
      <rPr>
        <vertAlign val="superscript"/>
        <sz val="6.5"/>
        <color indexed="60"/>
        <rFont val="Arial"/>
        <family val="2"/>
      </rPr>
      <t>3)</t>
    </r>
  </si>
  <si>
    <t>Forestry/pulp and paper</t>
  </si>
  <si>
    <t>Divisions in Large corporates and international customers - exposure at default according to sector</t>
  </si>
  <si>
    <t>1.8.3  Divisions in Large corporates and international customers - exposure at default according to sector</t>
  </si>
  <si>
    <t>1)  See next page for further details.</t>
  </si>
  <si>
    <t>As of 30 September 2013</t>
  </si>
  <si>
    <t>As of 30 June 2013</t>
  </si>
  <si>
    <t>Contents</t>
  </si>
  <si>
    <t>Net non-performing and net doubtful commitments</t>
  </si>
  <si>
    <t>Download DNB's IR app for stock-related information from 
http://m.euroland.com/n-dnb/en or by scanning the QR code</t>
  </si>
  <si>
    <t>Financial results</t>
  </si>
  <si>
    <t>1)  Based on a proposal from the Ministry of Finance, the ceiling on the size of the Norwegian Banks’ Guarantee Fund was removed. This implies that annual levies must be paid to the Guarantee Fund irrespective of its size. For DNB Bank ASA, net interest income will thus be reduced by approximately NOK 165 million per quarter in 2013.</t>
  </si>
  <si>
    <t>1)  Based on DNB's risk classification system. The volumes represent the expected outstanding amount in the event of default. PD = probability of default.</t>
  </si>
  <si>
    <r>
      <t xml:space="preserve">1.6.1  Development in volumes - net loans to customers </t>
    </r>
    <r>
      <rPr>
        <b/>
        <u/>
        <vertAlign val="superscript"/>
        <sz val="12"/>
        <color theme="5"/>
        <rFont val="Arial"/>
        <family val="2"/>
      </rPr>
      <t>1)</t>
    </r>
  </si>
  <si>
    <t>1) Volumes include accrued interest and fair value adjustments.</t>
  </si>
  <si>
    <t>DNB's Investor Relations page: dnb.no/ir</t>
  </si>
  <si>
    <t>The majority of the credit portfolios are reported according to the IRB approach. However, some portfolios are still subject to final IRB approval from Finanstilsynet. These are banks and financial institutions (DNB Bank) and large corporate clients rated by simulation models (DNB Bank). Credit portfolios in Nordlandsbanken (corporate clients and residential mortgages) will gradually be included in the volumes reported according to the IRB approach as and when they are transferred to the core system solutions and risk models in DNB Bank through 2013 and 2014.</t>
  </si>
  <si>
    <t>Total assets under management for external clients in DNB Asset Management, DNB Livsforsikring and DNB Skadeforsikring.</t>
  </si>
  <si>
    <t>3)  The definition of these segments reflects the actual underlying commercial property risk.</t>
  </si>
  <si>
    <t>2)  The reductions in the number of full-time positions in 2013 were mainly due to a new strategy in Poland, changing the bank’s business profile from universal to corporate banking. The number of employees in Poland has been reduced by 396. The transfer of a portfolio of personal customers and small and medium-sized enterprises as well as 38 branch offices to a Polish bank in May gave a reduction of 250 employees, while the remaining staff cuts result from the Group's restructuring process.</t>
  </si>
  <si>
    <t>2)  For breakdown into divisions, see next page.</t>
  </si>
  <si>
    <r>
      <t>2012</t>
    </r>
    <r>
      <rPr>
        <vertAlign val="superscript"/>
        <sz val="6.5"/>
        <color indexed="60"/>
        <rFont val="Arial"/>
        <family val="2"/>
      </rPr>
      <t xml:space="preserve"> 2)</t>
    </r>
  </si>
  <si>
    <t>Chapter 2 - Segmental reporting</t>
  </si>
  <si>
    <t>Financial performance</t>
  </si>
  <si>
    <t>Development - reporting segments</t>
  </si>
  <si>
    <t>Extracts from income statement</t>
  </si>
  <si>
    <t>Main average balance sheet items and key figures</t>
  </si>
  <si>
    <t>Key figures - Norwegian and international units</t>
  </si>
  <si>
    <t>Development in average volumes and interest rate spreads</t>
  </si>
  <si>
    <t>Residential mortgages, distribution of loans according to collateral value</t>
  </si>
  <si>
    <t>Distribution of loan to value</t>
  </si>
  <si>
    <t>DNB Boligkreditt - average mortgage lending - volumes and spreads</t>
  </si>
  <si>
    <t>2.6</t>
  </si>
  <si>
    <t>Residential real estate broking in Norway</t>
  </si>
  <si>
    <t>3.2</t>
  </si>
  <si>
    <t>Trading</t>
  </si>
  <si>
    <t>Traditional pension products</t>
  </si>
  <si>
    <t>Provision for higher life expectancy</t>
  </si>
  <si>
    <t>Main subsidiaries and product units</t>
  </si>
  <si>
    <t>Total DNB Markets activity:</t>
  </si>
  <si>
    <t xml:space="preserve">7.1    Financial performance </t>
  </si>
  <si>
    <t>7.2    Revenues within various segments</t>
  </si>
  <si>
    <t>7.3    Value-at-Risk</t>
  </si>
  <si>
    <t>DNB Livsforsikring Group:</t>
  </si>
  <si>
    <t>7.4    Financial performance</t>
  </si>
  <si>
    <t>7.5    Reconciliation of DNB Livsforsikring Group's and the DNB Group's financial statements</t>
  </si>
  <si>
    <t>7.6    Value-adjusted return on assets</t>
  </si>
  <si>
    <t>7.7    Financial exposure per sub-portfolio</t>
  </si>
  <si>
    <t>7.8    Financial exposure - common portfolio</t>
  </si>
  <si>
    <t>7.9    Balance sheets</t>
  </si>
  <si>
    <t>7.10   Solvency capital</t>
  </si>
  <si>
    <t>7.11   Capital adequacy and solvency margin capital</t>
  </si>
  <si>
    <t>DNB Asset Management:</t>
  </si>
  <si>
    <t xml:space="preserve">7.12  Financial performance </t>
  </si>
  <si>
    <t>DNB Skadeforsikring:</t>
  </si>
  <si>
    <t xml:space="preserve">7.13  Financial performance </t>
  </si>
  <si>
    <t>2.1.1  Development - reporting segments</t>
  </si>
  <si>
    <t>Changes in net interest income</t>
  </si>
  <si>
    <t>2Q13-3Q13</t>
  </si>
  <si>
    <t>3Q12-3Q13</t>
  </si>
  <si>
    <t>Changes in net other operating income</t>
  </si>
  <si>
    <t>Changes in operating expenses</t>
  </si>
  <si>
    <t>Changes in impairment of loans and guarantees</t>
  </si>
  <si>
    <t>2.1.2  Extracts from income statement</t>
  </si>
  <si>
    <t>Personal
customers</t>
  </si>
  <si>
    <r>
      <t>Other operations/ eliminations</t>
    </r>
    <r>
      <rPr>
        <vertAlign val="superscript"/>
        <sz val="6"/>
        <color indexed="60"/>
        <rFont val="Arial"/>
        <family val="2"/>
      </rPr>
      <t xml:space="preserve"> 1)</t>
    </r>
  </si>
  <si>
    <t>DNB
Group</t>
  </si>
  <si>
    <t xml:space="preserve">3Q13 </t>
  </si>
  <si>
    <t xml:space="preserve">3Q12 </t>
  </si>
  <si>
    <t>Net interest income - ordinary operations</t>
  </si>
  <si>
    <r>
      <t xml:space="preserve">Interest on allocated capital </t>
    </r>
    <r>
      <rPr>
        <vertAlign val="superscript"/>
        <sz val="6"/>
        <color indexed="60"/>
        <rFont val="Arial"/>
        <family val="2"/>
      </rPr>
      <t>2)</t>
    </r>
  </si>
  <si>
    <t>Profit from repossessed operations</t>
  </si>
  <si>
    <t>1) Other operations/eliminations:</t>
  </si>
  <si>
    <t>Other eliminations</t>
  </si>
  <si>
    <r>
      <t xml:space="preserve">Group Centre </t>
    </r>
    <r>
      <rPr>
        <vertAlign val="superscript"/>
        <sz val="6"/>
        <color indexed="60"/>
        <rFont val="Arial"/>
        <family val="2"/>
      </rPr>
      <t>*)</t>
    </r>
  </si>
  <si>
    <r>
      <t>Interest on allocated capital</t>
    </r>
    <r>
      <rPr>
        <vertAlign val="superscript"/>
        <sz val="6"/>
        <color indexed="60"/>
        <rFont val="Arial"/>
        <family val="2"/>
      </rPr>
      <t xml:space="preserve"> 2)</t>
    </r>
  </si>
  <si>
    <t xml:space="preserve">The eliminations refer mainly to internal services from support units to segments and between segments. Further, intra-group transactions and gains and losses on transactions between companies in the Group are eliminated. </t>
  </si>
  <si>
    <t xml:space="preserve">The Group Centre includes IT and Operations, HR (Human Resources), Group Finance, Risk Management, Corporate Communications, Corporate Centre, Treasury, the partially owned company Eksportfinans, investments in IT infrastructure and shareholder-related costs. In addition, the Group Centre includes that part of the Group’s equity that is not allocated to the business areas. Profits from repossessed operations which are fully consolidated in the DNB Group are presented net under ”Profit from repossessed operations” in the internal reporting of segments. The acquired companies are included in the Group Centre. </t>
  </si>
  <si>
    <t>*)  Group Centre - pre-tax operating profit in NOK million</t>
  </si>
  <si>
    <t>Interest on unallocated equity etc.</t>
  </si>
  <si>
    <t>Income from equities investments</t>
  </si>
  <si>
    <t>Gains on fixed and intangible assets</t>
  </si>
  <si>
    <t>Mark-to-market adjustments Treasury and fair value of loans</t>
  </si>
  <si>
    <t>Eksportfinans ASA</t>
  </si>
  <si>
    <t>Unallocated impairment of loans and guarantees</t>
  </si>
  <si>
    <t>Ownership-related expenses (costs relating to shareholders, investor relations, strategic planning etc.)</t>
  </si>
  <si>
    <t>Unallocated personnel expenses</t>
  </si>
  <si>
    <t>Unallocated IT expenses</t>
  </si>
  <si>
    <t>Funding costs on goodwill</t>
  </si>
  <si>
    <t xml:space="preserve">2)  Allocated capital corresponds to the external capital adequacy requirement (Basel II) which must be met by the Group. </t>
  </si>
  <si>
    <t>2.1.3  Main average balance sheet items and key figures</t>
  </si>
  <si>
    <t xml:space="preserve">Main average balance sheet items </t>
  </si>
  <si>
    <t>Other
operations/
eliminations</t>
  </si>
  <si>
    <r>
      <t xml:space="preserve">Loans to customers </t>
    </r>
    <r>
      <rPr>
        <vertAlign val="superscript"/>
        <sz val="6"/>
        <color indexed="60"/>
        <rFont val="Arial"/>
        <family val="2"/>
      </rPr>
      <t>1)</t>
    </r>
  </si>
  <si>
    <r>
      <t xml:space="preserve">Deposits from customers </t>
    </r>
    <r>
      <rPr>
        <vertAlign val="superscript"/>
        <sz val="6"/>
        <color indexed="60"/>
        <rFont val="Arial"/>
        <family val="2"/>
      </rPr>
      <t>1)</t>
    </r>
  </si>
  <si>
    <t>Assets under management</t>
  </si>
  <si>
    <r>
      <t>Allocated capital</t>
    </r>
    <r>
      <rPr>
        <vertAlign val="superscript"/>
        <sz val="6"/>
        <color indexed="60"/>
        <rFont val="Arial"/>
        <family val="2"/>
      </rPr>
      <t xml:space="preserve"> 2)</t>
    </r>
  </si>
  <si>
    <t>Other
operations</t>
  </si>
  <si>
    <r>
      <t>Cost/income ratio</t>
    </r>
    <r>
      <rPr>
        <vertAlign val="superscript"/>
        <sz val="6"/>
        <color indexed="60"/>
        <rFont val="Arial"/>
        <family val="2"/>
      </rPr>
      <t xml:space="preserve"> 3)</t>
    </r>
  </si>
  <si>
    <r>
      <t xml:space="preserve">Ratio of deposits to loans </t>
    </r>
    <r>
      <rPr>
        <vertAlign val="superscript"/>
        <sz val="6"/>
        <color indexed="60"/>
        <rFont val="Arial"/>
        <family val="2"/>
      </rPr>
      <t>1) 4)</t>
    </r>
  </si>
  <si>
    <r>
      <t xml:space="preserve">Return on allocated capital, annualised </t>
    </r>
    <r>
      <rPr>
        <vertAlign val="superscript"/>
        <sz val="6"/>
        <color indexed="60"/>
        <rFont val="Arial"/>
        <family val="2"/>
      </rPr>
      <t>3)</t>
    </r>
  </si>
  <si>
    <t>1)  Loans to customers include accrued interest, impairment and value adjustments. Correspondingly, deposits from customers include accrued interest and value adjustments.</t>
  </si>
  <si>
    <t>2)  Allocated capital for the segments are calculated on the basis of the external capital adequacy requirement (Basel II) which must be met by the Group. Recorded capital is used for the Group.</t>
  </si>
  <si>
    <t xml:space="preserve">3)  Total operating expenses relative to total income. </t>
  </si>
  <si>
    <t>4)  Deposits from customers relative to loans to customers. Calculated on the basis of average balance sheet items.</t>
  </si>
  <si>
    <r>
      <t xml:space="preserve">2.1.4  Key figures - Norwegian and international units </t>
    </r>
    <r>
      <rPr>
        <b/>
        <u/>
        <vertAlign val="superscript"/>
        <sz val="10"/>
        <color indexed="25"/>
        <rFont val="Arial"/>
        <family val="2"/>
      </rPr>
      <t>1)</t>
    </r>
  </si>
  <si>
    <t>Norwegian units</t>
  </si>
  <si>
    <t xml:space="preserve">Share of Group income </t>
  </si>
  <si>
    <r>
      <t>Cost/income ratio</t>
    </r>
    <r>
      <rPr>
        <vertAlign val="superscript"/>
        <sz val="6.5"/>
        <color indexed="60"/>
        <rFont val="Arial"/>
        <family val="2"/>
      </rPr>
      <t xml:space="preserve"> 2) 3) </t>
    </r>
  </si>
  <si>
    <t>Share of net Group loans to customers</t>
  </si>
  <si>
    <t>Non-performing and doubtful loans and guarantees relative to total loans</t>
  </si>
  <si>
    <r>
      <t>Provision ratio (per cent)</t>
    </r>
    <r>
      <rPr>
        <vertAlign val="superscript"/>
        <sz val="6.5"/>
        <color indexed="60"/>
        <rFont val="Arial"/>
        <family val="2"/>
      </rPr>
      <t xml:space="preserve"> 4)</t>
    </r>
  </si>
  <si>
    <t>Individual impairment in relation to net loans, annualised</t>
  </si>
  <si>
    <t>International units</t>
  </si>
  <si>
    <r>
      <t>Cost/income ratio</t>
    </r>
    <r>
      <rPr>
        <vertAlign val="superscript"/>
        <sz val="6.5"/>
        <color indexed="60"/>
        <rFont val="Arial"/>
        <family val="2"/>
      </rPr>
      <t xml:space="preserve"> 3)</t>
    </r>
  </si>
  <si>
    <t>1)  The figures are based on the financial accounts.</t>
  </si>
  <si>
    <t>2)  During the first quarter of 2013, NOK 450 million was charged to the income statement in connection with the Supreme Court ruling regarding certain debt-financed structured products.</t>
  </si>
  <si>
    <t>3)  Excluding impairment losses for goodwill and intangible assets.</t>
  </si>
  <si>
    <t>4)  Provision ratio includes individual and collective impairment as a percentage of gross non-performing and gross doubtful loans and guarantees.</t>
  </si>
  <si>
    <t>2.2.1  Financial performance - Personal customers</t>
  </si>
  <si>
    <r>
      <t xml:space="preserve">Interest on allocated capital </t>
    </r>
    <r>
      <rPr>
        <vertAlign val="superscript"/>
        <sz val="6.5"/>
        <color indexed="60"/>
        <rFont val="Arial"/>
        <family val="2"/>
      </rPr>
      <t>1)</t>
    </r>
  </si>
  <si>
    <t xml:space="preserve">Operating expenses </t>
  </si>
  <si>
    <r>
      <t>Impairment loss on loans and guarantees</t>
    </r>
    <r>
      <rPr>
        <vertAlign val="superscript"/>
        <sz val="6.5"/>
        <color indexed="60"/>
        <rFont val="Arial"/>
        <family val="2"/>
      </rPr>
      <t xml:space="preserve"> 2)</t>
    </r>
  </si>
  <si>
    <r>
      <t>Profit from repossessed operations</t>
    </r>
    <r>
      <rPr>
        <vertAlign val="superscript"/>
        <sz val="6.5"/>
        <color indexed="60"/>
        <rFont val="Arial"/>
        <family val="2"/>
      </rPr>
      <t xml:space="preserve"> 3)</t>
    </r>
  </si>
  <si>
    <r>
      <t xml:space="preserve">Loans to customers (NOK billion) </t>
    </r>
    <r>
      <rPr>
        <vertAlign val="superscript"/>
        <sz val="6.5"/>
        <color indexed="60"/>
        <rFont val="Arial"/>
        <family val="2"/>
      </rPr>
      <t>4)</t>
    </r>
  </si>
  <si>
    <r>
      <t>Deposits from customers (NOK billion)</t>
    </r>
    <r>
      <rPr>
        <vertAlign val="superscript"/>
        <sz val="6.5"/>
        <color indexed="60"/>
        <rFont val="Arial"/>
        <family val="2"/>
      </rPr>
      <t xml:space="preserve"> 4)</t>
    </r>
  </si>
  <si>
    <r>
      <t>Allocated capital (NOK billion)</t>
    </r>
    <r>
      <rPr>
        <vertAlign val="superscript"/>
        <sz val="6.5"/>
        <color indexed="60"/>
        <rFont val="Arial"/>
        <family val="2"/>
      </rPr>
      <t xml:space="preserve"> 1)</t>
    </r>
  </si>
  <si>
    <t>Ratio of deposits to loans (%)</t>
  </si>
  <si>
    <r>
      <t xml:space="preserve">Return on allocated capital, annualised (%) </t>
    </r>
    <r>
      <rPr>
        <vertAlign val="superscript"/>
        <sz val="6.5"/>
        <color indexed="60"/>
        <rFont val="Arial"/>
        <family val="2"/>
      </rPr>
      <t>1)</t>
    </r>
  </si>
  <si>
    <t>1)  Allocated capital corresponds to the external capital adequacy requirement (Basel II) which must be met by the Group.</t>
  </si>
  <si>
    <t>2)  Including collective impairment.</t>
  </si>
  <si>
    <t>3)  Profits from repossessed operations which are fully consolidated in the DNB Group are presented net under ”Profit from repossessed operations” in the segments.</t>
  </si>
  <si>
    <t>4)  Average balances. Loans to customers include accrued interest and impairment. Amounts due from credit institutions are not included. Correspondingly, deposits from customers include accrued interest. Amounts due to credit institutions are not included.</t>
  </si>
  <si>
    <t>2.2.2  Development in average volumes and interest rate spreads</t>
  </si>
  <si>
    <t>Volumes (NOK billion):</t>
  </si>
  <si>
    <r>
      <t xml:space="preserve">Loans to customers </t>
    </r>
    <r>
      <rPr>
        <vertAlign val="superscript"/>
        <sz val="6.5"/>
        <color indexed="60"/>
        <rFont val="Arial"/>
        <family val="2"/>
      </rPr>
      <t>1)</t>
    </r>
  </si>
  <si>
    <r>
      <t xml:space="preserve">Deposits from customers </t>
    </r>
    <r>
      <rPr>
        <vertAlign val="superscript"/>
        <sz val="6.5"/>
        <color indexed="60"/>
        <rFont val="Arial"/>
        <family val="2"/>
      </rPr>
      <t>1)</t>
    </r>
  </si>
  <si>
    <t>Spread income (NOK million):</t>
  </si>
  <si>
    <t>Spreads in per cent:</t>
  </si>
  <si>
    <t>1)  Loans to and deposits from customers. Nominal values, excluding impaired loans.</t>
  </si>
  <si>
    <r>
      <t xml:space="preserve">2.2.3  Residential mortgages, distribution of loans according to collateral value </t>
    </r>
    <r>
      <rPr>
        <b/>
        <u/>
        <vertAlign val="superscript"/>
        <sz val="12"/>
        <color indexed="25"/>
        <rFont val="Arial"/>
        <family val="2"/>
      </rPr>
      <t>1)</t>
    </r>
  </si>
  <si>
    <t>Mortgages within 60 per cent of collateral value</t>
  </si>
  <si>
    <t>Mortgages between 60 and 80 per cent of collateral value</t>
  </si>
  <si>
    <t>Mortgages above 80 per cent of collateral value</t>
  </si>
  <si>
    <t>Total mortgages</t>
  </si>
  <si>
    <t>1)  Distribution of residential mortgages in the Personal customer segment within actual collateral categories.</t>
  </si>
  <si>
    <r>
      <t xml:space="preserve">2.2.4  Distribution of loan to value </t>
    </r>
    <r>
      <rPr>
        <b/>
        <u/>
        <vertAlign val="superscript"/>
        <sz val="12"/>
        <color indexed="25"/>
        <rFont val="Arial"/>
        <family val="2"/>
      </rPr>
      <t>1)</t>
    </r>
  </si>
  <si>
    <t>Loan to value per risk grade as at 30 September 2013</t>
  </si>
  <si>
    <t>Risk grade</t>
  </si>
  <si>
    <t>(NOK</t>
  </si>
  <si>
    <t>1-4</t>
  </si>
  <si>
    <t>5-7</t>
  </si>
  <si>
    <t>8-10</t>
  </si>
  <si>
    <t>11-12</t>
  </si>
  <si>
    <t>billion)</t>
  </si>
  <si>
    <t>Loan to value in per cent:</t>
  </si>
  <si>
    <t>0-40</t>
  </si>
  <si>
    <t>40-60</t>
  </si>
  <si>
    <t>60-75</t>
  </si>
  <si>
    <t>75-85</t>
  </si>
  <si>
    <t>&gt;85</t>
  </si>
  <si>
    <t>Development in loan to value</t>
  </si>
  <si>
    <t>Total loans (NOK billion)</t>
  </si>
  <si>
    <t>1)  Distribution of residential mortgages in the Personal customers segment within actual collateral categories. The volumes represent the IRB - approved  mortgage portfolio and are the expected outstanding amount in the event of default.</t>
  </si>
  <si>
    <r>
      <t xml:space="preserve">2.2.5  DNB Boligkreditt - average mortgage lending - volumes and spreads </t>
    </r>
    <r>
      <rPr>
        <b/>
        <u/>
        <vertAlign val="superscript"/>
        <sz val="12"/>
        <color indexed="25"/>
        <rFont val="Arial"/>
        <family val="2"/>
      </rPr>
      <t>1)</t>
    </r>
  </si>
  <si>
    <t>Average loans to customers</t>
  </si>
  <si>
    <t>Spreads measured against actual funding costs (per cent)</t>
  </si>
  <si>
    <t>1)  Residential mortgages in DNB Boligkreditt represented around 90 per cent of total residential mortgages to customers in Norway. The lending spreads measured against actual funding costs for the company are gross spreads before administrative expenses, risk cost and cost of capital.</t>
  </si>
  <si>
    <t>2.2.6  Residential real estate broking in Norway</t>
  </si>
  <si>
    <t xml:space="preserve">Number of properties sold </t>
  </si>
  <si>
    <t>Fees on real estate broking (NOK million)</t>
  </si>
  <si>
    <r>
      <t xml:space="preserve">Market shares (per cent) </t>
    </r>
    <r>
      <rPr>
        <vertAlign val="superscript"/>
        <sz val="6.5"/>
        <color indexed="60"/>
        <rFont val="Arial"/>
        <family val="2"/>
      </rPr>
      <t>1)</t>
    </r>
  </si>
  <si>
    <t>1)  Management's estimates.</t>
  </si>
  <si>
    <t>2.3.1  Financial performance - Small and medium-sized enterprises</t>
  </si>
  <si>
    <t>2.3.2  Development in average volumes and interest rate spreads</t>
  </si>
  <si>
    <t>2.4.1  Financial performance - Large corporates and international customers</t>
  </si>
  <si>
    <r>
      <t>Interest on allocated capital</t>
    </r>
    <r>
      <rPr>
        <vertAlign val="superscript"/>
        <sz val="6.5"/>
        <color indexed="60"/>
        <rFont val="Arial"/>
        <family val="2"/>
      </rPr>
      <t xml:space="preserve"> 1)</t>
    </r>
  </si>
  <si>
    <r>
      <t>Loans to customers (NOK billion)</t>
    </r>
    <r>
      <rPr>
        <vertAlign val="superscript"/>
        <sz val="6.5"/>
        <color indexed="60"/>
        <rFont val="Arial"/>
        <family val="2"/>
      </rPr>
      <t xml:space="preserve"> 4)</t>
    </r>
  </si>
  <si>
    <r>
      <t>Return on allocated capital, annualised (%)</t>
    </r>
    <r>
      <rPr>
        <vertAlign val="superscript"/>
        <sz val="6.5"/>
        <color indexed="60"/>
        <rFont val="Arial"/>
        <family val="2"/>
      </rPr>
      <t xml:space="preserve"> 1)</t>
    </r>
  </si>
  <si>
    <t xml:space="preserve">3)  Profits from repossessed operations which are fully consolidated in the DNB Group are presented net under  ”Profit from repossessed operations” in the segments. </t>
  </si>
  <si>
    <t>4)  Average balances. Loans to customers include accrued interest and impairment losses. Amounts due from credit institutions are not included. Correspondingly, deposits from customers include accrued interest. Amounts due to credit institutions are not included.</t>
  </si>
  <si>
    <t>2.4.2  Average volumes</t>
  </si>
  <si>
    <r>
      <t xml:space="preserve">Loans to customers </t>
    </r>
    <r>
      <rPr>
        <i/>
        <vertAlign val="superscript"/>
        <sz val="6.5"/>
        <rFont val="Arial"/>
        <family val="2"/>
      </rPr>
      <t>1)</t>
    </r>
  </si>
  <si>
    <t>Shipping, Offshore and Logistic Division</t>
  </si>
  <si>
    <t>Guarantees</t>
  </si>
  <si>
    <t>Total loans and guarantees</t>
  </si>
  <si>
    <r>
      <t xml:space="preserve">Deposits from customers </t>
    </r>
    <r>
      <rPr>
        <i/>
        <vertAlign val="superscript"/>
        <sz val="6.5"/>
        <rFont val="Arial"/>
        <family val="2"/>
      </rPr>
      <t>2)</t>
    </r>
  </si>
  <si>
    <t>Commercial paper issues during the period</t>
  </si>
  <si>
    <t xml:space="preserve">Syndicated loans during the period </t>
  </si>
  <si>
    <t>Bond issues during the period</t>
  </si>
  <si>
    <t>1)  Loans to customers include accrued interest and impairment losses. Amounts due from credit institutions are not included.</t>
  </si>
  <si>
    <t>2)  Deposits from customers include accrued interest. Amounts due to credit institutions are not included.</t>
  </si>
  <si>
    <t>2.4.3  Development in average volumes and interest rate spreads</t>
  </si>
  <si>
    <t>2.5.1  Trading - Financial performance</t>
  </si>
  <si>
    <t>Impairment loss on loans and guarantees</t>
  </si>
  <si>
    <r>
      <t xml:space="preserve">Allocated capital (NOK billion) </t>
    </r>
    <r>
      <rPr>
        <vertAlign val="superscript"/>
        <sz val="6.5"/>
        <color indexed="60"/>
        <rFont val="Arial"/>
        <family val="2"/>
      </rPr>
      <t>1)</t>
    </r>
  </si>
  <si>
    <t>1)  Allocated capital corresponds to the external capital adequacy requirement (Basel II) which must be met by the Group.The interest and return on allocated capital is calculated on this capital.</t>
  </si>
  <si>
    <t>2.6.1  Financial performance - Traditional pension products</t>
  </si>
  <si>
    <r>
      <t xml:space="preserve">Pre-tax operating profit </t>
    </r>
    <r>
      <rPr>
        <vertAlign val="superscript"/>
        <sz val="6.5"/>
        <color indexed="60"/>
        <rFont val="Arial"/>
        <family val="2"/>
      </rPr>
      <t>*)</t>
    </r>
  </si>
  <si>
    <t>*) of which:</t>
  </si>
  <si>
    <t>Upfront pricing of risk and guaranteed rate of return</t>
  </si>
  <si>
    <t>Owner's share of administration result</t>
  </si>
  <si>
    <t>Owner's share of risk result</t>
  </si>
  <si>
    <t>Owner's share of interest result</t>
  </si>
  <si>
    <t>Return on corporate portfolio</t>
  </si>
  <si>
    <t>2.6.2  Provisions for higher life expectancy</t>
  </si>
  <si>
    <t>As Norwegian life insurance companies offer life-long pension payments, higher life expectancy in the population is one of many risk factors.</t>
  </si>
  <si>
    <t>Accumu-</t>
  </si>
  <si>
    <t>lated</t>
  </si>
  <si>
    <t>balance</t>
  </si>
  <si>
    <r>
      <t>Paid-up policies</t>
    </r>
    <r>
      <rPr>
        <vertAlign val="superscript"/>
        <sz val="6.5"/>
        <color indexed="60"/>
        <rFont val="Arial"/>
        <family val="2"/>
      </rPr>
      <t xml:space="preserve"> 1) *)</t>
    </r>
  </si>
  <si>
    <r>
      <t>Defined benefit</t>
    </r>
    <r>
      <rPr>
        <vertAlign val="superscript"/>
        <sz val="6.5"/>
        <color indexed="60"/>
        <rFont val="Arial"/>
        <family val="2"/>
      </rPr>
      <t xml:space="preserve"> 1)</t>
    </r>
  </si>
  <si>
    <t>Total group pension</t>
  </si>
  <si>
    <r>
      <t xml:space="preserve">Individual pension </t>
    </r>
    <r>
      <rPr>
        <vertAlign val="superscript"/>
        <sz val="6.5"/>
        <color indexed="60"/>
        <rFont val="Arial"/>
        <family val="2"/>
      </rPr>
      <t>2) **)</t>
    </r>
  </si>
  <si>
    <t xml:space="preserve"> *)  Of which attributable  to the owner</t>
  </si>
  <si>
    <t>**)  Of which attributable  to the owner</t>
  </si>
  <si>
    <t>1)  Provisions representing 7 per cent of the premium reserve within group pension schemes are required over the next six years. The owner will finance 20 per cent of the total premium reserve increase. Preliminary planning shows that there is a reasonable possibility that the remaining provisions can be built by retained earnings in the period. The escalation will be fulfilled at the end of 2018.</t>
  </si>
  <si>
    <t>2)  DNB Livsforsikring strengthened its reserves during 2009 to 2012 in order to reflect higher life expectancy for individual pension insurance. At the start of 2013, the remaining required increase in reserves was estimated at NOK 70 million.</t>
  </si>
  <si>
    <t>2.7.1  Financial performance - Total DNB Markets activity</t>
  </si>
  <si>
    <t>2.7.2  Revenues within various segments - Total DNB Markets activity</t>
  </si>
  <si>
    <t>FX, interest rate and commodity derivatives</t>
  </si>
  <si>
    <t>Investment products</t>
  </si>
  <si>
    <t>Corporate finance</t>
  </si>
  <si>
    <t>Securities services</t>
  </si>
  <si>
    <t>Interest income on allocated capital, customer activity</t>
  </si>
  <si>
    <t>Total customer revenues</t>
  </si>
  <si>
    <t>Net income international bond portfolio</t>
  </si>
  <si>
    <t>Other market making/trading revenues</t>
  </si>
  <si>
    <t>Interest income on allocated capital, trading</t>
  </si>
  <si>
    <t>Total trading revenues</t>
  </si>
  <si>
    <r>
      <t xml:space="preserve">2.7.3  Value-at-Risk - Total DNB Markets activity </t>
    </r>
    <r>
      <rPr>
        <b/>
        <u/>
        <vertAlign val="superscript"/>
        <sz val="12"/>
        <color theme="5"/>
        <rFont val="Arial"/>
        <family val="2"/>
      </rPr>
      <t>1)</t>
    </r>
  </si>
  <si>
    <t>Third quarter 2013</t>
  </si>
  <si>
    <t>Actual</t>
  </si>
  <si>
    <t xml:space="preserve">Average </t>
  </si>
  <si>
    <t xml:space="preserve">Maximum </t>
  </si>
  <si>
    <t xml:space="preserve">Minimum </t>
  </si>
  <si>
    <t>Interest rate risk</t>
  </si>
  <si>
    <t>Equities</t>
  </si>
  <si>
    <r>
      <t xml:space="preserve">Diversification effects </t>
    </r>
    <r>
      <rPr>
        <vertAlign val="superscript"/>
        <sz val="6.5"/>
        <rFont val="Arial"/>
        <family val="2"/>
      </rPr>
      <t>2)</t>
    </r>
  </si>
  <si>
    <t>1)  Value-at-Risk is the maximum loss that could be incurred on trading positions from one day to the next at a 99 per cent confidence level.</t>
  </si>
  <si>
    <t>2)  Diversification effects refer to currency and interest rate risk only.</t>
  </si>
  <si>
    <t>2.7.4  Financial performance - DNB Livsforsikring Group</t>
  </si>
  <si>
    <r>
      <t xml:space="preserve">Value-adjusted financial result </t>
    </r>
    <r>
      <rPr>
        <vertAlign val="superscript"/>
        <sz val="6.5"/>
        <color indexed="60"/>
        <rFont val="Arial"/>
        <family val="2"/>
      </rPr>
      <t xml:space="preserve">1) </t>
    </r>
  </si>
  <si>
    <t>Guaranteed return on policyholders' funds</t>
  </si>
  <si>
    <t>Financial result after guaranteed returns</t>
  </si>
  <si>
    <t>+ From market value adjustment reserve</t>
  </si>
  <si>
    <t xml:space="preserve">Recorded interest result before the application of/(transfers to) additional allocations </t>
  </si>
  <si>
    <t xml:space="preserve">Application of/(transfers to) additional allocations </t>
  </si>
  <si>
    <t>Recorded interest result</t>
  </si>
  <si>
    <t xml:space="preserve">Risk result  </t>
  </si>
  <si>
    <t xml:space="preserve">Administration result  </t>
  </si>
  <si>
    <r>
      <t>Provisions for higher life expectancy, group pension</t>
    </r>
    <r>
      <rPr>
        <vertAlign val="superscript"/>
        <sz val="6.5"/>
        <color indexed="60"/>
        <rFont val="Arial"/>
        <family val="2"/>
      </rPr>
      <t xml:space="preserve"> </t>
    </r>
  </si>
  <si>
    <t xml:space="preserve">Allocations to policyholders, products with guaranteed returns </t>
  </si>
  <si>
    <r>
      <rPr>
        <b/>
        <sz val="7.5"/>
        <color indexed="60"/>
        <rFont val="Arial"/>
        <family val="2"/>
      </rPr>
      <t xml:space="preserve">I  </t>
    </r>
    <r>
      <rPr>
        <sz val="6.5"/>
        <color indexed="60"/>
        <rFont val="Arial"/>
        <family val="2"/>
      </rPr>
      <t>Pre-tax operating profit - Traditional pension products</t>
    </r>
  </si>
  <si>
    <t>Interest on allocated capital</t>
  </si>
  <si>
    <r>
      <rPr>
        <b/>
        <sz val="7.5"/>
        <color indexed="60"/>
        <rFont val="Arial"/>
        <family val="2"/>
      </rPr>
      <t xml:space="preserve">II  </t>
    </r>
    <r>
      <rPr>
        <sz val="6.5"/>
        <color indexed="60"/>
        <rFont val="Arial"/>
        <family val="2"/>
      </rPr>
      <t>Pre-tax operating profit - New pension products</t>
    </r>
  </si>
  <si>
    <t>Transferred from/(to) security reserve</t>
  </si>
  <si>
    <r>
      <rPr>
        <b/>
        <sz val="7.5"/>
        <color indexed="60"/>
        <rFont val="Arial"/>
        <family val="2"/>
      </rPr>
      <t xml:space="preserve">III  </t>
    </r>
    <r>
      <rPr>
        <sz val="6.5"/>
        <color indexed="60"/>
        <rFont val="Arial"/>
        <family val="2"/>
      </rPr>
      <t>Pre-tax operating profit - risk products</t>
    </r>
  </si>
  <si>
    <t>Pre-tax operating profit (I + II + III)</t>
  </si>
  <si>
    <t xml:space="preserve">Profit </t>
  </si>
  <si>
    <t>1)  Excluding unrealised gains on long-term securities.</t>
  </si>
  <si>
    <t>2.7.5  Reconciliation of DNB Livsforsikring Group's and the DNB Group's financial statements</t>
  </si>
  <si>
    <t>DNB Group:</t>
  </si>
  <si>
    <t>Net gains on assets in DNB Livsforsikring Group</t>
  </si>
  <si>
    <t>Guaranteed returns, strengthened premium reserve and allocations to policyholders in DNB Livsforsikring Group</t>
  </si>
  <si>
    <t>Premium income etc. included in the risk result in DNB Livsforsikring Group</t>
  </si>
  <si>
    <t>Insurance claims etc. included in the risk result in DNB Livsforsikring Group</t>
  </si>
  <si>
    <t>Net financial and risk result in DNB Livsforsikring Group</t>
  </si>
  <si>
    <t>- Administration result - corporate portfolio</t>
  </si>
  <si>
    <t xml:space="preserve">Risk result </t>
  </si>
  <si>
    <t>+ Costs from subsidiaries which are fully consolidated in DNB Livsforsikring Group's accounts</t>
  </si>
  <si>
    <t>Commissions and fees income etc.</t>
  </si>
  <si>
    <t>Commissions and fees expenses etc.</t>
  </si>
  <si>
    <t xml:space="preserve">Administration result including upfront pricing of risk and guaranteed rate of return </t>
  </si>
  <si>
    <t>+ Administration result - corporate portfolio</t>
  </si>
  <si>
    <t>- Costs from subsidiaries which are fully consolidated in DNB Livsforsikring Group's accounts</t>
  </si>
  <si>
    <t>2.7.6  Value-adjusted return on assets - DNB Livsforsikring Group</t>
  </si>
  <si>
    <r>
      <t xml:space="preserve">Return - common portfolio </t>
    </r>
    <r>
      <rPr>
        <b/>
        <vertAlign val="superscript"/>
        <sz val="6.5"/>
        <color indexed="60"/>
        <rFont val="Arial"/>
        <family val="2"/>
      </rPr>
      <t>1)</t>
    </r>
  </si>
  <si>
    <t>Financial assets</t>
  </si>
  <si>
    <t xml:space="preserve">  Norwegian equities</t>
  </si>
  <si>
    <r>
      <t xml:space="preserve">  International equities </t>
    </r>
    <r>
      <rPr>
        <vertAlign val="superscript"/>
        <sz val="6.5"/>
        <color indexed="60"/>
        <rFont val="Arial"/>
        <family val="2"/>
      </rPr>
      <t>2)</t>
    </r>
  </si>
  <si>
    <t xml:space="preserve">  Norwegian bonds</t>
  </si>
  <si>
    <t xml:space="preserve">  International bonds</t>
  </si>
  <si>
    <t xml:space="preserve">  Money market instruments</t>
  </si>
  <si>
    <t xml:space="preserve">  Bonds held to maturity</t>
  </si>
  <si>
    <t xml:space="preserve">  Investment property</t>
  </si>
  <si>
    <r>
      <t xml:space="preserve">Value-adjusted return on assets I </t>
    </r>
    <r>
      <rPr>
        <b/>
        <vertAlign val="superscript"/>
        <sz val="6.5"/>
        <color indexed="60"/>
        <rFont val="Arial"/>
        <family val="2"/>
      </rPr>
      <t xml:space="preserve">3) </t>
    </r>
  </si>
  <si>
    <r>
      <t xml:space="preserve">Value-adjusted return on assets II  </t>
    </r>
    <r>
      <rPr>
        <vertAlign val="superscript"/>
        <sz val="6.5"/>
        <color indexed="60"/>
        <rFont val="Arial"/>
        <family val="2"/>
      </rPr>
      <t>4)</t>
    </r>
  </si>
  <si>
    <r>
      <t xml:space="preserve">Recorded return on assets </t>
    </r>
    <r>
      <rPr>
        <vertAlign val="superscript"/>
        <sz val="6.5"/>
        <color indexed="60"/>
        <rFont val="Arial"/>
        <family val="2"/>
      </rPr>
      <t>5) *)</t>
    </r>
  </si>
  <si>
    <r>
      <t xml:space="preserve">Value-adjusted return on assets I, annualised </t>
    </r>
    <r>
      <rPr>
        <vertAlign val="superscript"/>
        <sz val="6.5"/>
        <color indexed="60"/>
        <rFont val="Arial"/>
        <family val="2"/>
      </rPr>
      <t>3)</t>
    </r>
  </si>
  <si>
    <r>
      <t>Value-adjusted return on assets II, annualised</t>
    </r>
    <r>
      <rPr>
        <vertAlign val="superscript"/>
        <sz val="6.5"/>
        <color indexed="60"/>
        <rFont val="Arial"/>
        <family val="2"/>
      </rPr>
      <t xml:space="preserve"> 4)</t>
    </r>
  </si>
  <si>
    <t>Return - corporate portfolio</t>
  </si>
  <si>
    <r>
      <t xml:space="preserve">Value-adjusted return on assets I  </t>
    </r>
    <r>
      <rPr>
        <vertAlign val="superscript"/>
        <sz val="6.5"/>
        <color indexed="60"/>
        <rFont val="Arial"/>
        <family val="2"/>
      </rPr>
      <t>3)</t>
    </r>
  </si>
  <si>
    <t>*)  Recorded return broken down on sub-portfolios in the common portfolio:</t>
  </si>
  <si>
    <t>Previously established individual products</t>
  </si>
  <si>
    <t>Paid-up policies</t>
  </si>
  <si>
    <t>- with low risk</t>
  </si>
  <si>
    <t>- with moderate risk</t>
  </si>
  <si>
    <t>- with high risk</t>
  </si>
  <si>
    <t>Common portfolio</t>
  </si>
  <si>
    <t>with low risk</t>
  </si>
  <si>
    <t>with moderate risk</t>
  </si>
  <si>
    <t>with high risk</t>
  </si>
  <si>
    <t>Guaranteed products for retail customers</t>
  </si>
  <si>
    <t>Public market</t>
  </si>
  <si>
    <t>Recorded return on assets</t>
  </si>
  <si>
    <t>1)  Returns are calculated on a quarterly basis.</t>
  </si>
  <si>
    <t>2)  International equities include DNB Livsforsikring Group's exposure in hedge funds, private equities and real estate funds.</t>
  </si>
  <si>
    <t>3)  Excluding changes in value of commercial paper and bonds held to maturity.</t>
  </si>
  <si>
    <t>4)  Including unrealised gains on commercial paper and bonds held to maturity.</t>
  </si>
  <si>
    <t>5)  Excluding unrealised gains on financial instruments.</t>
  </si>
  <si>
    <r>
      <t xml:space="preserve">2.7.7  Financial exposure per sub-portfolio as at 30 September 2013
 - DNB Livsforsikring Group </t>
    </r>
    <r>
      <rPr>
        <b/>
        <u/>
        <vertAlign val="superscript"/>
        <sz val="12"/>
        <color theme="5"/>
        <rFont val="Arial"/>
        <family val="2"/>
      </rPr>
      <t>1)</t>
    </r>
  </si>
  <si>
    <t xml:space="preserve">Equities, </t>
  </si>
  <si>
    <t xml:space="preserve">Bonds, </t>
  </si>
  <si>
    <t xml:space="preserve">Money </t>
  </si>
  <si>
    <t xml:space="preserve">Bonds </t>
  </si>
  <si>
    <t xml:space="preserve">inter- </t>
  </si>
  <si>
    <t xml:space="preserve">market </t>
  </si>
  <si>
    <t xml:space="preserve">held to </t>
  </si>
  <si>
    <t xml:space="preserve">Real </t>
  </si>
  <si>
    <t xml:space="preserve">Norwegian </t>
  </si>
  <si>
    <r>
      <t>national</t>
    </r>
    <r>
      <rPr>
        <vertAlign val="superscript"/>
        <sz val="6"/>
        <color indexed="60"/>
        <rFont val="Arial"/>
        <family val="2"/>
      </rPr>
      <t xml:space="preserve"> 2)</t>
    </r>
  </si>
  <si>
    <t xml:space="preserve">instruments </t>
  </si>
  <si>
    <t xml:space="preserve">maturity </t>
  </si>
  <si>
    <t xml:space="preserve">estate </t>
  </si>
  <si>
    <t>Common portfolio with</t>
  </si>
  <si>
    <t>Low risk</t>
  </si>
  <si>
    <t>Moderate risk</t>
  </si>
  <si>
    <t>Paid-up policies with</t>
  </si>
  <si>
    <t>High risk</t>
  </si>
  <si>
    <t>Total common portfolio</t>
  </si>
  <si>
    <t>Corporate portfolio</t>
  </si>
  <si>
    <r>
      <t xml:space="preserve">2.7.8  Financial exposure - common portfolio - DNB Livsforsikring Group </t>
    </r>
    <r>
      <rPr>
        <b/>
        <u/>
        <vertAlign val="superscript"/>
        <sz val="12"/>
        <color indexed="25"/>
        <rFont val="Arial"/>
        <family val="2"/>
      </rPr>
      <t>1)</t>
    </r>
  </si>
  <si>
    <r>
      <t xml:space="preserve">Equities, Norwegian </t>
    </r>
    <r>
      <rPr>
        <vertAlign val="superscript"/>
        <sz val="6.5"/>
        <color indexed="60"/>
        <rFont val="Arial"/>
        <family val="2"/>
      </rPr>
      <t>3)</t>
    </r>
  </si>
  <si>
    <r>
      <t xml:space="preserve">Equities, international </t>
    </r>
    <r>
      <rPr>
        <vertAlign val="superscript"/>
        <sz val="6.5"/>
        <color indexed="60"/>
        <rFont val="Arial"/>
        <family val="2"/>
      </rPr>
      <t>2) 3)</t>
    </r>
  </si>
  <si>
    <t>Bonds, Norwegian</t>
  </si>
  <si>
    <t>Bonds, international</t>
  </si>
  <si>
    <t>Money market instruments</t>
  </si>
  <si>
    <t>Bonds held to maturity</t>
  </si>
  <si>
    <t>1)  The figures represent net exposure after derivative contracts.</t>
  </si>
  <si>
    <t>3)  Equity exposure per sub-portfolio in the common portfolio, see table above.</t>
  </si>
  <si>
    <r>
      <t xml:space="preserve">2.7.9  Balance sheets - DNB Livsforsikring Group </t>
    </r>
    <r>
      <rPr>
        <b/>
        <u/>
        <vertAlign val="superscript"/>
        <sz val="12"/>
        <color indexed="25"/>
        <rFont val="Arial"/>
        <family val="2"/>
      </rPr>
      <t>1)</t>
    </r>
  </si>
  <si>
    <t>Commercial paper and bonds</t>
  </si>
  <si>
    <t>Liabilities to life insurance policyholders</t>
  </si>
  <si>
    <t>Insurance liablities sub-portfolio:</t>
  </si>
  <si>
    <t>New pensions products</t>
  </si>
  <si>
    <t>Risk products</t>
  </si>
  <si>
    <t>Total insurance liablilities</t>
  </si>
  <si>
    <t>1)  The figures encompass DNB Livsforsikring ASA including subsidiaries as included in the DNB Group accounts before eliminations of intra-group transactions and balances.</t>
  </si>
  <si>
    <r>
      <t xml:space="preserve">2.7.10  Solvency capital - DNB Livsforsikring Group </t>
    </r>
    <r>
      <rPr>
        <b/>
        <u/>
        <vertAlign val="superscript"/>
        <sz val="12"/>
        <color theme="5"/>
        <rFont val="Arial"/>
        <family val="2"/>
      </rPr>
      <t>1) 2)</t>
    </r>
  </si>
  <si>
    <t>Interim profit, accumulated</t>
  </si>
  <si>
    <t>Market value adjustment reserve</t>
  </si>
  <si>
    <t>Additional allocations</t>
  </si>
  <si>
    <t>Security reserve</t>
  </si>
  <si>
    <t>Risk equalisation fund</t>
  </si>
  <si>
    <t xml:space="preserve">Equity </t>
  </si>
  <si>
    <t>Subordinated loan capital and perpetual subordinated loan capital securities</t>
  </si>
  <si>
    <t>Unrealised gains on long-term securities</t>
  </si>
  <si>
    <t>Solvency capital</t>
  </si>
  <si>
    <r>
      <t xml:space="preserve">Buffer capital </t>
    </r>
    <r>
      <rPr>
        <b/>
        <vertAlign val="superscript"/>
        <sz val="6.5"/>
        <color indexed="60"/>
        <rFont val="Arial"/>
        <family val="2"/>
      </rPr>
      <t>3)</t>
    </r>
  </si>
  <si>
    <t>1)  According to prevailing regulations for the statutory accounts of life insurance companies.</t>
  </si>
  <si>
    <t>2)  The table shows the composition of and development in solvency capital. All these elements, with the exception of part of the security reserve, can be used to meet the guaranteed rate of return on policyholders' funds.</t>
  </si>
  <si>
    <t>3)  Buffer capital represents the sum of equity and subordinated loan capital in excess of the minimum statutory capital requirement, interim profits, additional allocations and the market value adjustment reserve.</t>
  </si>
  <si>
    <r>
      <t xml:space="preserve">2.7.11  Capital adequacy and solvency margin capital - DNB Livsforsikring Group </t>
    </r>
    <r>
      <rPr>
        <b/>
        <u/>
        <vertAlign val="superscript"/>
        <sz val="12"/>
        <color theme="5"/>
        <rFont val="Arial"/>
        <family val="2"/>
      </rPr>
      <t>1)</t>
    </r>
  </si>
  <si>
    <r>
      <t xml:space="preserve">Capital adequacy </t>
    </r>
    <r>
      <rPr>
        <b/>
        <vertAlign val="superscript"/>
        <sz val="6.5"/>
        <color indexed="60"/>
        <rFont val="Arial"/>
        <family val="2"/>
      </rPr>
      <t>2)</t>
    </r>
  </si>
  <si>
    <t xml:space="preserve">Total eligible primary capital </t>
  </si>
  <si>
    <t>Capital adequacy ratio (%)</t>
  </si>
  <si>
    <t>Core capital</t>
  </si>
  <si>
    <t>Core capital (%)</t>
  </si>
  <si>
    <t>Risk-weighted assets</t>
  </si>
  <si>
    <r>
      <t xml:space="preserve">Solvency margin capital </t>
    </r>
    <r>
      <rPr>
        <b/>
        <vertAlign val="superscript"/>
        <sz val="6.5"/>
        <color indexed="60"/>
        <rFont val="Arial"/>
        <family val="2"/>
      </rPr>
      <t>3)</t>
    </r>
  </si>
  <si>
    <t>Solvency margin capital</t>
  </si>
  <si>
    <t>Solvency margin capital exceeding minimum requirement</t>
  </si>
  <si>
    <t>Solvency margin capital in per cent of solvency margin capital requirement (%)</t>
  </si>
  <si>
    <t>1)  Prepared in accordance with prevailing regulations for life insurance companies. New regulations are expected upon the introduction of Solvency II.</t>
  </si>
  <si>
    <t>2)  Capital adequacy regulations regulate the relationship between the company's primary capital and the investment exposure on the asset side of the balance sheet. Life insurance companies are subject to a minimum capital adequacy requirement of 8 per cent.</t>
  </si>
  <si>
    <t>3)  Solvency margin capital is measured against the solvency margin requirement, which is linked to the company's insurance commitments on the liabilities side of the balance sheet. The solvency margin requirements for Norwegian life insurance companies are subject to regulations on the calculation of solvency capital requirements and solvency margin capital, as laid down by the Ministry of Finance on 19 May 1995.</t>
  </si>
  <si>
    <t>2.7.12  Financial performance - DNB Asset Management</t>
  </si>
  <si>
    <t>Net commission income</t>
  </si>
  <si>
    <t>- from retail customers</t>
  </si>
  <si>
    <t>- from institutional clients</t>
  </si>
  <si>
    <r>
      <t xml:space="preserve">Assets under management (NOK billion) </t>
    </r>
    <r>
      <rPr>
        <b/>
        <vertAlign val="superscript"/>
        <sz val="6.5"/>
        <rFont val="Arial"/>
        <family val="2"/>
      </rPr>
      <t>2)</t>
    </r>
  </si>
  <si>
    <t>Institutional</t>
  </si>
  <si>
    <r>
      <t>- of which DNB Livsforsikring Group</t>
    </r>
    <r>
      <rPr>
        <i/>
        <vertAlign val="superscript"/>
        <sz val="6.5"/>
        <color indexed="60"/>
        <rFont val="Arial"/>
        <family val="2"/>
      </rPr>
      <t xml:space="preserve"> 3)</t>
    </r>
  </si>
  <si>
    <t>Retail</t>
  </si>
  <si>
    <r>
      <t xml:space="preserve">Changes in assets under managment - net inflow </t>
    </r>
    <r>
      <rPr>
        <b/>
        <vertAlign val="superscript"/>
        <sz val="6.5"/>
        <rFont val="Arial"/>
        <family val="2"/>
      </rPr>
      <t>*)</t>
    </r>
  </si>
  <si>
    <t>Retail market</t>
  </si>
  <si>
    <t>Institutional clients</t>
  </si>
  <si>
    <t xml:space="preserve">- </t>
  </si>
  <si>
    <t xml:space="preserve">1)  Allocated capital corresponds to the external capital adequacy requirement (Basel II) which must be met by the DNB Group. </t>
  </si>
  <si>
    <t xml:space="preserve">2)  Assets under management and assets under operation at end of period. </t>
  </si>
  <si>
    <t>3)  Managed on behalf of DNB Livsforsikring Group.</t>
  </si>
  <si>
    <t>2.7.13  Financial performance - DNB Skadeforsikring</t>
  </si>
  <si>
    <t>Premium income for own account</t>
  </si>
  <si>
    <t>Cost of claims for own account</t>
  </si>
  <si>
    <t>Insurance-related operating expenses for own account</t>
  </si>
  <si>
    <t>Technical insurance profits</t>
  </si>
  <si>
    <t>Net investment income</t>
  </si>
  <si>
    <t>Other income and costs</t>
  </si>
  <si>
    <t>Pre-tax profit</t>
  </si>
  <si>
    <t>Balance sheets</t>
  </si>
  <si>
    <t>Reinsurance assets</t>
  </si>
  <si>
    <t>Insurance receivables</t>
  </si>
  <si>
    <t>Reinsurance receivables</t>
  </si>
  <si>
    <t>Equity</t>
  </si>
  <si>
    <t>Premium reserves</t>
  </si>
  <si>
    <t>Claim reserves</t>
  </si>
  <si>
    <t>Security reserves</t>
  </si>
  <si>
    <t>Reinsurance liabilities</t>
  </si>
  <si>
    <t>Total equity and liabilities</t>
  </si>
  <si>
    <t>Claims ratio for own account</t>
  </si>
  <si>
    <t>Cost ratio for own account</t>
  </si>
  <si>
    <t>Combined ratio for own account (per cent)</t>
  </si>
  <si>
    <t>Chapter 3 - About DNB</t>
  </si>
  <si>
    <t>DNB - Norway's leading financial services group</t>
  </si>
  <si>
    <t>Assets under management in DNB Asset Management, DNB Livsforsikring and DNB Skadeforsikring</t>
  </si>
  <si>
    <t>Customer base</t>
  </si>
  <si>
    <t>Distribution network</t>
  </si>
  <si>
    <t>Credit ratings from international rating agencies</t>
  </si>
  <si>
    <t>DNB's market shares in Norway</t>
  </si>
  <si>
    <t>Retail market and Corporate market</t>
  </si>
  <si>
    <t>Development in market shares, loans and deposits</t>
  </si>
  <si>
    <t>DNB Livsforsikring</t>
  </si>
  <si>
    <t>DNB Asset Management - market shares retail market</t>
  </si>
  <si>
    <t>Group business structure and financial governance</t>
  </si>
  <si>
    <t>Legal structure</t>
  </si>
  <si>
    <t>Operational structure</t>
  </si>
  <si>
    <t>Financial governance and reporting structure</t>
  </si>
  <si>
    <t>Shareholder structure</t>
  </si>
  <si>
    <t>Major shareholders</t>
  </si>
  <si>
    <t>Ownership according to investor catecory</t>
  </si>
  <si>
    <t>3.1.1  DNB Group</t>
  </si>
  <si>
    <t>Total balance sheet</t>
  </si>
  <si>
    <t>Market capitalisation</t>
  </si>
  <si>
    <t>3.1.2  Assets under management in DNB Asset Management, DNB Livsforsikring and DNB Skadeforsikring</t>
  </si>
  <si>
    <t>Total assets under management</t>
  </si>
  <si>
    <t>of which:</t>
  </si>
  <si>
    <t>total assets under management (external clients)</t>
  </si>
  <si>
    <t>mutual funds</t>
  </si>
  <si>
    <t>discretionary management</t>
  </si>
  <si>
    <t>total assets in DNB Livsforsikring</t>
  </si>
  <si>
    <t>financal assets, customer bearing the risk</t>
  </si>
  <si>
    <t>total assets in DNB Skadeforsikring</t>
  </si>
  <si>
    <t>3.1.3  Customer base</t>
  </si>
  <si>
    <t>Serving 2.1 million private individuals throughout Norway, of whom 1.7 million use one of the Group's Internet banks and 1.6 million use the Internet in active communication (e-dialogue customers)</t>
  </si>
  <si>
    <t>Some 220 000 corporate customers in Norway</t>
  </si>
  <si>
    <t>Some 1 000 000 individuals insured in Norway</t>
  </si>
  <si>
    <t>Approximately 500 500 mutual fund customers in Norway and 367 institutional asset management clients in Norway and Sweden</t>
  </si>
  <si>
    <t>3.1.4  Distribution network</t>
  </si>
  <si>
    <t>150 domestic branches</t>
  </si>
  <si>
    <t>Provided by Norway Post (the Norwegian postal system):</t>
  </si>
  <si>
    <t>9 international branches</t>
  </si>
  <si>
    <t>130 post office counters</t>
  </si>
  <si>
    <t>5 international representative offices</t>
  </si>
  <si>
    <t>About 1 290 in-store postal outlets</t>
  </si>
  <si>
    <t>105 branches in the Baltics</t>
  </si>
  <si>
    <t>About 1 640 rural postmen</t>
  </si>
  <si>
    <t>6 branches in Russia</t>
  </si>
  <si>
    <t>About 1 100 in-store banking outlets, provided by NorgesGruppen</t>
  </si>
  <si>
    <t>DNB Luxembourg (subsidiary)</t>
  </si>
  <si>
    <t>135 DNB Eiendom sales offices</t>
  </si>
  <si>
    <t>Internet banking</t>
  </si>
  <si>
    <t>226 Svensk Fastighetsförmedling sales offices</t>
  </si>
  <si>
    <t>Mobile bank and SMS services</t>
  </si>
  <si>
    <t>13 DNB Livsforsikring sales offices</t>
  </si>
  <si>
    <t>Telephone banking</t>
  </si>
  <si>
    <t>31 DNB Livsforsikring agent companies</t>
  </si>
  <si>
    <t>Online equities trading in 16 markets</t>
  </si>
  <si>
    <t>Online mutual fund trading</t>
  </si>
  <si>
    <t>3.1.5  DNB Bank ASA - credit ratings from international rating agencies</t>
  </si>
  <si>
    <t>Moody's</t>
  </si>
  <si>
    <t>Dominion Bond Rating Service</t>
  </si>
  <si>
    <t>Long-term</t>
  </si>
  <si>
    <t>Short-term</t>
  </si>
  <si>
    <t>As at 30 September 2013</t>
  </si>
  <si>
    <r>
      <t>A-1</t>
    </r>
    <r>
      <rPr>
        <b/>
        <vertAlign val="superscript"/>
        <sz val="6.5"/>
        <color indexed="60"/>
        <rFont val="Arial"/>
        <family val="2"/>
      </rPr>
      <t xml:space="preserve"> 1)</t>
    </r>
  </si>
  <si>
    <t>P-1</t>
  </si>
  <si>
    <r>
      <t>A+</t>
    </r>
    <r>
      <rPr>
        <b/>
        <vertAlign val="superscript"/>
        <sz val="6.5"/>
        <rFont val="Arial"/>
        <family val="2"/>
      </rPr>
      <t xml:space="preserve"> 1)</t>
    </r>
  </si>
  <si>
    <t>A-1</t>
  </si>
  <si>
    <r>
      <t>AA</t>
    </r>
    <r>
      <rPr>
        <b/>
        <vertAlign val="superscript"/>
        <sz val="6.5"/>
        <rFont val="Arial"/>
        <family val="2"/>
      </rPr>
      <t xml:space="preserve"> 1)</t>
    </r>
  </si>
  <si>
    <t>R-1 (high)</t>
  </si>
  <si>
    <t>As at 30 June 2013</t>
  </si>
  <si>
    <r>
      <t>A-1</t>
    </r>
    <r>
      <rPr>
        <vertAlign val="superscript"/>
        <sz val="6.5"/>
        <color indexed="60"/>
        <rFont val="Arial"/>
        <family val="2"/>
      </rPr>
      <t xml:space="preserve"> 1)</t>
    </r>
  </si>
  <si>
    <r>
      <t>A+</t>
    </r>
    <r>
      <rPr>
        <vertAlign val="superscript"/>
        <sz val="6.5"/>
        <rFont val="Arial"/>
        <family val="2"/>
      </rPr>
      <t xml:space="preserve"> 1)</t>
    </r>
  </si>
  <si>
    <r>
      <t>AA</t>
    </r>
    <r>
      <rPr>
        <vertAlign val="superscript"/>
        <sz val="6.5"/>
        <rFont val="Arial"/>
        <family val="2"/>
      </rPr>
      <t xml:space="preserve"> 1)</t>
    </r>
  </si>
  <si>
    <t>As at 31 March 2013</t>
  </si>
  <si>
    <t>As at 31 December 2012</t>
  </si>
  <si>
    <t>As at 30 September 2012</t>
  </si>
  <si>
    <t>As at 30 June 2012</t>
  </si>
  <si>
    <t>As at 31 March 2012</t>
  </si>
  <si>
    <t>Aa3</t>
  </si>
  <si>
    <t>As at 31 December 2011</t>
  </si>
  <si>
    <t>As at 30 September 2011</t>
  </si>
  <si>
    <t>1)  Stable outlook</t>
  </si>
  <si>
    <t>3.2.1  DNB's markets shares in Norway as at 31 December 2012</t>
  </si>
  <si>
    <t>Corporate market</t>
  </si>
  <si>
    <t xml:space="preserve">             DNB's market shares</t>
  </si>
  <si>
    <t>1)  Includes the public sector.</t>
  </si>
  <si>
    <t>Source: Statistics Norway and Finance Norway</t>
  </si>
  <si>
    <t>3.2.2  Development in markets shares, loans and deposits</t>
  </si>
  <si>
    <r>
      <t xml:space="preserve">Retail customers </t>
    </r>
    <r>
      <rPr>
        <vertAlign val="superscript"/>
        <sz val="10"/>
        <color theme="5"/>
        <rFont val="Arial"/>
        <family val="2"/>
      </rPr>
      <t>1)</t>
    </r>
  </si>
  <si>
    <t>31 Aug.</t>
  </si>
  <si>
    <r>
      <t xml:space="preserve">Total loans to households </t>
    </r>
    <r>
      <rPr>
        <vertAlign val="superscript"/>
        <sz val="6.5"/>
        <color indexed="60"/>
        <rFont val="Arial"/>
        <family val="2"/>
      </rPr>
      <t>2) 3)</t>
    </r>
  </si>
  <si>
    <r>
      <t xml:space="preserve">Bank deposits from households </t>
    </r>
    <r>
      <rPr>
        <vertAlign val="superscript"/>
        <sz val="6.5"/>
        <color indexed="60"/>
        <rFont val="Arial"/>
        <family val="2"/>
      </rPr>
      <t>2) 4)</t>
    </r>
  </si>
  <si>
    <r>
      <t xml:space="preserve">Corporate customers </t>
    </r>
    <r>
      <rPr>
        <vertAlign val="superscript"/>
        <sz val="10"/>
        <color theme="5"/>
        <rFont val="Arial"/>
        <family val="2"/>
      </rPr>
      <t>1)</t>
    </r>
  </si>
  <si>
    <r>
      <t xml:space="preserve">Total loans to corporate customers </t>
    </r>
    <r>
      <rPr>
        <vertAlign val="superscript"/>
        <sz val="6.5"/>
        <color indexed="60"/>
        <rFont val="Arial"/>
        <family val="2"/>
      </rPr>
      <t>5)</t>
    </r>
  </si>
  <si>
    <r>
      <t xml:space="preserve">Deposits from corporate customers </t>
    </r>
    <r>
      <rPr>
        <vertAlign val="superscript"/>
        <sz val="6.5"/>
        <color indexed="60"/>
        <rFont val="Arial"/>
        <family val="2"/>
      </rPr>
      <t>6)</t>
    </r>
  </si>
  <si>
    <t>1)  Based on nominal values.</t>
  </si>
  <si>
    <t>2)  Households are defined as employees, recipients of property income, pensions and social contributions, students etc., housing cooperatives etc., unincorporated enterprises within households and non-profit institutions serving households.</t>
  </si>
  <si>
    <t>3)  Total loans includes all credits extended to Norwegian customers by domestic commercial and savings banks, state banks, insurance companies and finance companies.</t>
  </si>
  <si>
    <t>4)  Domestic commercial and savings banks.</t>
  </si>
  <si>
    <t>5)  Overall loans includes all credits extended to Norwegian customers by domestic commercial and savings banks, state banks, insurance companies, finance companies and foreign institutions, as well as bonds and commercial paper. Excluding lending to financial institutions, central government and social security services.</t>
  </si>
  <si>
    <t>6)  Excluding deposits from financial institutions, central government and social security services.</t>
  </si>
  <si>
    <t>Source: Statistics Norway and DNB</t>
  </si>
  <si>
    <t>3.2.3  DNB Livsforsikring - markets shares</t>
  </si>
  <si>
    <t>Insurance funds including products with a choice of investment profile</t>
  </si>
  <si>
    <t>Corporate market - defined benefit</t>
  </si>
  <si>
    <t>Corporate market - defined contribution</t>
  </si>
  <si>
    <t>Source: Finance Norway (FNO)</t>
  </si>
  <si>
    <t>3.2.4  DNB Asset Management - market shares retail market</t>
  </si>
  <si>
    <t>Equity funds</t>
  </si>
  <si>
    <t>Balanced funds</t>
  </si>
  <si>
    <t>Fixed-income funds</t>
  </si>
  <si>
    <t>Total mutual funds</t>
  </si>
  <si>
    <t>Source: Norwegian Mutual Fund Association</t>
  </si>
  <si>
    <t>3.3.1  Legal structure</t>
  </si>
  <si>
    <t>3.3.2  Operational structure</t>
  </si>
  <si>
    <t>3.3.3  Financial governance and reporting structure</t>
  </si>
  <si>
    <t>3.4.1  Major shareholders as at 30 September 2013</t>
  </si>
  <si>
    <t>Shares in 1 000</t>
  </si>
  <si>
    <t>Ownership in per cent</t>
  </si>
  <si>
    <t>Norwegian Government/Ministry of Trade and Industry</t>
  </si>
  <si>
    <t>Sparebankstiftelsen DNB (Savings Bank Foundation)</t>
  </si>
  <si>
    <t xml:space="preserve">Folketrygdfondet </t>
  </si>
  <si>
    <t>Fidelity (FIL/FMR)</t>
  </si>
  <si>
    <t>People's Bank of China</t>
  </si>
  <si>
    <t>Vanguard Investment Funds</t>
  </si>
  <si>
    <t>Blackrock Investments</t>
  </si>
  <si>
    <t>Danske Capital funds and managed assets</t>
  </si>
  <si>
    <t>DNB AM funds and managed assets</t>
  </si>
  <si>
    <t>Capital Research/Capital International</t>
  </si>
  <si>
    <t>Newton Investment Management</t>
  </si>
  <si>
    <t>Jupiter Funds</t>
  </si>
  <si>
    <t>KLP AM funds, insurance and managed assets</t>
  </si>
  <si>
    <t>Schroder Investment</t>
  </si>
  <si>
    <t>T. Rowe Price International</t>
  </si>
  <si>
    <t>MFS Massachusetts Financial Services</t>
  </si>
  <si>
    <t>Storebrand AM funds, insurance and managed assets</t>
  </si>
  <si>
    <t>TIAA-CREF</t>
  </si>
  <si>
    <t>Nordea AM funds and managed assets</t>
  </si>
  <si>
    <t xml:space="preserve">Statoil Pensjon &amp; Forsikring </t>
  </si>
  <si>
    <t>Total largest shareholders</t>
  </si>
  <si>
    <t>3.4.2  Ownership according to investor category as at 30 September 2013</t>
  </si>
  <si>
    <t>Chapter 4 - The Norwegian economy</t>
  </si>
  <si>
    <t>Basic information about Norway</t>
  </si>
  <si>
    <t>Government net financial liabilities 2012</t>
  </si>
  <si>
    <t>GDP growth mainland Norway and unemployment rate</t>
  </si>
  <si>
    <t>Contribution to volume growth in GDP, mainland Norway</t>
  </si>
  <si>
    <t>Composition of GDP in 2012</t>
  </si>
  <si>
    <t>Composition of exports in 2012</t>
  </si>
  <si>
    <t>Key macro-economic indicators, Norway</t>
  </si>
  <si>
    <t>1.8</t>
  </si>
  <si>
    <t>Key macro-economic indicators, Baltics and Poland</t>
  </si>
  <si>
    <t>1.9</t>
  </si>
  <si>
    <t>Credit market, 12 month percentage growth</t>
  </si>
  <si>
    <t>1.10</t>
  </si>
  <si>
    <t>Deposit market, 12 month percentage growth</t>
  </si>
  <si>
    <t>1.11</t>
  </si>
  <si>
    <t>House prices</t>
  </si>
  <si>
    <t>1.12</t>
  </si>
  <si>
    <t>Household debt burden and interest burden</t>
  </si>
  <si>
    <t>4.1.1  Basic information about Norway</t>
  </si>
  <si>
    <t>Area</t>
  </si>
  <si>
    <t>385 199 square kilometers</t>
  </si>
  <si>
    <t>Population</t>
  </si>
  <si>
    <t>5.1 million</t>
  </si>
  <si>
    <t>Fertility rate</t>
  </si>
  <si>
    <t>Life expectancy</t>
  </si>
  <si>
    <t>M: 79.4  F:83.4</t>
  </si>
  <si>
    <t>Work participation rate, per cent 15-74 years</t>
  </si>
  <si>
    <t>71,0  (M: 73,8  F: 68,1)</t>
  </si>
  <si>
    <t>Gross domestic product 2012</t>
  </si>
  <si>
    <t>USD 501,3 billion</t>
  </si>
  <si>
    <t>GDP per capita 2012</t>
  </si>
  <si>
    <t>USD 99 900</t>
  </si>
  <si>
    <t>Rating</t>
  </si>
  <si>
    <t>AAA, Aaa</t>
  </si>
  <si>
    <t>Currency exchange rate used</t>
  </si>
  <si>
    <t>5,82 USD/NOK   (Average 2012)</t>
  </si>
  <si>
    <t>Current balance 2012</t>
  </si>
  <si>
    <t>USD 71,2 billion or 14,2 per cent of GDP</t>
  </si>
  <si>
    <t>Source: Statistics Norway</t>
  </si>
  <si>
    <t>4.1.2  Government net financial liabilities 2012</t>
  </si>
  <si>
    <t xml:space="preserve">                                Per cent of GDP</t>
  </si>
  <si>
    <t>Source: OECD Economic Outlook No. 93, May 2013</t>
  </si>
  <si>
    <t>4.1.3  GDP growth mainland Norway and unemployment rate</t>
  </si>
  <si>
    <t xml:space="preserve">           Per cent                                                                                                                                                                                                                        Per cent</t>
  </si>
  <si>
    <t>4.1.4  Contribution to volume growth in GDP, mainland Norway</t>
  </si>
  <si>
    <t>F 2013</t>
  </si>
  <si>
    <t>F 2014</t>
  </si>
  <si>
    <t>F 2015</t>
  </si>
  <si>
    <t>F 2016</t>
  </si>
  <si>
    <t>Household demand</t>
  </si>
  <si>
    <t>Gross fixed capital formation, mainland companies</t>
  </si>
  <si>
    <t>Gross fixed capital formation, petroleum activity</t>
  </si>
  <si>
    <t>Public sector demand</t>
  </si>
  <si>
    <t>Exports, mainland Norway</t>
  </si>
  <si>
    <t>Imports, mainland Norway</t>
  </si>
  <si>
    <t>Changes in stocks and statistical discrepancies</t>
  </si>
  <si>
    <t>GDP, mainland Norway</t>
  </si>
  <si>
    <t>Source: Statistics Norway and DNB Markets</t>
  </si>
  <si>
    <t>4.1.5  Composition of GDP in 2012</t>
  </si>
  <si>
    <t>4.1.6  Composition of exports in 2012</t>
  </si>
  <si>
    <t>4.1.7  Key macro-economic indicators, Norway</t>
  </si>
  <si>
    <t>GDP growth</t>
  </si>
  <si>
    <t>- mainland Norway</t>
  </si>
  <si>
    <t>- Norway, total</t>
  </si>
  <si>
    <t>Private consumption</t>
  </si>
  <si>
    <t>Gross fixed investment</t>
  </si>
  <si>
    <t>Inflation (CPI)</t>
  </si>
  <si>
    <r>
      <t xml:space="preserve">Savings ratio </t>
    </r>
    <r>
      <rPr>
        <vertAlign val="superscript"/>
        <sz val="6.5"/>
        <color indexed="60"/>
        <rFont val="Arial"/>
        <family val="2"/>
      </rPr>
      <t>1)</t>
    </r>
  </si>
  <si>
    <t>Unemployment rate</t>
  </si>
  <si>
    <t>1)  Per cent of household disposable income.</t>
  </si>
  <si>
    <t>4.1.8  Key macro-economic indicators, Baltics and Poland</t>
  </si>
  <si>
    <t>Estonia</t>
  </si>
  <si>
    <t>GDP</t>
  </si>
  <si>
    <t>Gross fixed investments</t>
  </si>
  <si>
    <t>Latvia</t>
  </si>
  <si>
    <t>Lithuania</t>
  </si>
  <si>
    <t>Poland</t>
  </si>
  <si>
    <t>Source: Consensus Economics Inc.</t>
  </si>
  <si>
    <t>4.1.9  Credit market, 12 month percentage growth</t>
  </si>
  <si>
    <t xml:space="preserve">           Per cent</t>
  </si>
  <si>
    <t>4.1.10  Deposit market, 12 month percentage growth</t>
  </si>
  <si>
    <t xml:space="preserve">            Per cent</t>
  </si>
  <si>
    <t>4.1.11  House prices</t>
  </si>
  <si>
    <t xml:space="preserve">            Indices: 1985 = 100</t>
  </si>
  <si>
    <t>Source: Association of Norwegian Real Estate Agens, Finn.no, Econ Pöyry and Statistics Norway</t>
  </si>
  <si>
    <r>
      <t xml:space="preserve">4.1.12  Household debt burden </t>
    </r>
    <r>
      <rPr>
        <b/>
        <u/>
        <vertAlign val="superscript"/>
        <sz val="12"/>
        <color theme="5"/>
        <rFont val="Arial"/>
        <family val="2"/>
      </rPr>
      <t>1)</t>
    </r>
    <r>
      <rPr>
        <b/>
        <u/>
        <sz val="12"/>
        <color theme="5"/>
        <rFont val="Arial"/>
        <family val="2"/>
      </rPr>
      <t xml:space="preserve"> and interest burden </t>
    </r>
    <r>
      <rPr>
        <b/>
        <u/>
        <vertAlign val="superscript"/>
        <sz val="12"/>
        <color theme="5"/>
        <rFont val="Arial"/>
        <family val="2"/>
      </rPr>
      <t>2)</t>
    </r>
  </si>
  <si>
    <t xml:space="preserve">        Per cent                                                                                                                                                                                                                            Per cent</t>
  </si>
  <si>
    <t>1)  Loan debt as a percentage of disposable income.</t>
  </si>
  <si>
    <t>2)  Interest expenses after tax as a percentage of disposable income.</t>
  </si>
  <si>
    <t>Source: Norges Bank</t>
  </si>
  <si>
    <t>Net loans to principal customer groups, nominal amounts</t>
  </si>
  <si>
    <r>
      <t xml:space="preserve">1.8.2  Segment areas - exposure at default according to sector </t>
    </r>
    <r>
      <rPr>
        <b/>
        <u/>
        <vertAlign val="superscript"/>
        <sz val="12"/>
        <color theme="5"/>
        <rFont val="Arial"/>
        <family val="2"/>
      </rPr>
      <t>1)</t>
    </r>
  </si>
  <si>
    <r>
      <t xml:space="preserve">Large corporates and international customers </t>
    </r>
    <r>
      <rPr>
        <b/>
        <vertAlign val="superscript"/>
        <sz val="10"/>
        <color theme="5"/>
        <rFont val="Arial"/>
        <family val="2"/>
      </rPr>
      <t>2)</t>
    </r>
  </si>
  <si>
    <t>Non-eligible capital</t>
  </si>
  <si>
    <t>Residential real estate and private individuals</t>
  </si>
  <si>
    <t>Liquid assets</t>
  </si>
  <si>
    <t>1)  Including non-performing loans and guarantees and loans and guarantees subject to individual impairment. Accumulated individual impairment is deducted.</t>
  </si>
  <si>
    <t>1.10.2  Specification of capital requirements</t>
  </si>
  <si>
    <t>1.10.3  Specification of capital requirements for credit risk</t>
  </si>
  <si>
    <t>Changes in total operating expenses</t>
  </si>
  <si>
    <t>1)  Allocated capital corresponds to traditional products’ share of the recorded equity in DNB Livsforsikring. Capital is allocated to the various product areas based on estimated capital requirements according to Solvency II.</t>
  </si>
  <si>
    <t>For definitions of selected key figures, see table 1.11.3.</t>
  </si>
  <si>
    <t>*) Excluding dividends:</t>
  </si>
  <si>
    <t>Amounts in NOK thousand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</si>
</sst>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24">
    <numFmt numFmtId="41" formatCode="_ * #,##0_ ;_ * \-#,##0_ ;_ * &quot;-&quot;_ ;_ @_ "/>
    <numFmt numFmtId="43" formatCode="_ * #,##0.00_ ;_ * \-#,##0.00_ ;_ * &quot;-&quot;??_ ;_ @_ "/>
    <numFmt numFmtId="164" formatCode="_(&quot;$&quot;* #,##0_);_(&quot;$&quot;* \(#,##0\);_(&quot;$&quot;* &quot;-&quot;_);_(@_)"/>
    <numFmt numFmtId="165" formatCode="_(* #,##0_);_(* \(#,##0\);_(* &quot;-&quot;_);_(@_)"/>
    <numFmt numFmtId="166" formatCode="_(* #,##0.00_);_(* \(#,##0.00\);_(* &quot;-&quot;??_);_(@_)"/>
    <numFmt numFmtId="167" formatCode="General_)"/>
    <numFmt numFmtId="168" formatCode="0\.00_);\(0\.00\)"/>
    <numFmt numFmtId="169" formatCode="0\.0_);\(0\.0\)"/>
    <numFmt numFmtId="170" formatCode="_(* #,##0_);_(* \(#,##0\);_(* &quot;0&quot;_);_(@_)"/>
    <numFmt numFmtId="171" formatCode="_(* #,##0_);_(* \(#,##0\);_(* &quot;0&quot;??_);_(@_)"/>
    <numFmt numFmtId="172" formatCode="@&quot; &quot;"/>
    <numFmt numFmtId="173" formatCode="_(* #,##0_);_(* \(#,##0\);_(* &quot;&quot;_);_(@_)"/>
    <numFmt numFmtId="174" formatCode="@_)"/>
    <numFmt numFmtId="175" formatCode="_(* #,##0_);_(* \(#,##0\);_(* &quot;&quot;??_);_(@_)"/>
    <numFmt numFmtId="176" formatCode="0\.00_);\(0\.00\);\-_)"/>
    <numFmt numFmtId="177" formatCode="0.0"/>
    <numFmt numFmtId="178" formatCode="#,##0_);\(#,##0\);0_)"/>
    <numFmt numFmtId="179" formatCode="#,##0;\(#,##0\)"/>
    <numFmt numFmtId="180" formatCode="#,##0.0_);\(#,##0.0\)"/>
    <numFmt numFmtId="181" formatCode="&quot;£&quot;_(#,##0.00_);&quot;£&quot;\(#,##0.00\)"/>
    <numFmt numFmtId="182" formatCode="#,##0.0_)\x;\(#,##0.0\)\x"/>
    <numFmt numFmtId="183" formatCode="#,##0.0_)_x;\(#,##0.0\)_x"/>
    <numFmt numFmtId="184" formatCode="0.0_)\%;\(0.0\)\%"/>
    <numFmt numFmtId="185" formatCode="#,##0.0_)_%;\(#,##0.0\)_%"/>
    <numFmt numFmtId="186" formatCode="0.00%;\(0.00\)%"/>
    <numFmt numFmtId="187" formatCode="###0;\(###0\)"/>
    <numFmt numFmtId="188" formatCode="###0.0;\(###0.0\)"/>
    <numFmt numFmtId="189" formatCode="###0.0&quot;x&quot;;\(###0.0\)&quot;x&quot;"/>
    <numFmt numFmtId="190" formatCode="###0.0_x;\(###0.0\)_x"/>
    <numFmt numFmtId="191" formatCode="0\A"/>
    <numFmt numFmtId="192" formatCode="\$0.00;\(\$0.00\)"/>
    <numFmt numFmtId="193" formatCode="_-* #,##0_-;\(#,##0\);_-* &quot;–&quot;_-;_-@_-"/>
    <numFmt numFmtId="194" formatCode="#,##0;\(#,##0\);\–;@"/>
    <numFmt numFmtId="195" formatCode="0.0&quot;  &quot;"/>
    <numFmt numFmtId="196" formatCode="0.000"/>
    <numFmt numFmtId="197" formatCode="_-* #,##0_-;\-* #,##0_-;_-* &quot;-&quot;_-;_-@_-"/>
    <numFmt numFmtId="198" formatCode="_-* #,##0.00\ [$€-1]_-;\-* #,##0.00\ [$€-1]_-;_-* &quot;-&quot;??\ [$€-1]_-"/>
    <numFmt numFmtId="199" formatCode="0.0%"/>
    <numFmt numFmtId="200" formatCode="0.0_)\%;\(0.0\)\%;0.0_)\%;@_)_%"/>
    <numFmt numFmtId="201" formatCode="#,##0.0_)_%;\(#,##0.0\)_%;0.0_)_%;@_)_%"/>
    <numFmt numFmtId="202" formatCode="#,##0.0_);\(#,##0.0\);#,##0.0_);@_)"/>
    <numFmt numFmtId="203" formatCode="&quot;£&quot;_(#,##0.00_);&quot;£&quot;\(#,##0.00\);&quot;£&quot;_(0.00_);@_)"/>
    <numFmt numFmtId="204" formatCode="#,##0.00_);\(#,##0.00\);0.00_);@_)"/>
    <numFmt numFmtId="205" formatCode="\€_(#,##0.00_);\€\(#,##0.00\);\€_(0.00_);@_)"/>
    <numFmt numFmtId="206" formatCode="#,##0_)\x;\(#,##0\)\x;0_)\x;@_)_x"/>
    <numFmt numFmtId="207" formatCode="#,##0_)_x;\(#,##0\)_x;0_)_x;@_)_x"/>
    <numFmt numFmtId="208" formatCode="\£#,##0_);\(\£#,##0\)"/>
    <numFmt numFmtId="209" formatCode="0%;\(0\)%"/>
    <numFmt numFmtId="210" formatCode="0.0000000"/>
    <numFmt numFmtId="211" formatCode="#,##0_%_);\(#,##0\)_%;#,##0_%_);@_%_)"/>
    <numFmt numFmtId="212" formatCode="#,##0_%_);\(#,##0\)_%;**;@_%_)"/>
    <numFmt numFmtId="213" formatCode="#,##0.00_%_);\(#,##0.00\)_%;#,##0.00_%_);@_%_)"/>
    <numFmt numFmtId="214" formatCode="#,##0.00_%_);\(#,##0.00\)_%;**;@_%_)"/>
    <numFmt numFmtId="215" formatCode="#,##0.000_%_);\(#,##0.000\)_%;**;@_%_)"/>
    <numFmt numFmtId="216" formatCode="#,##0.0_%_);\(#,##0.0\)_%;**;@_%_)"/>
    <numFmt numFmtId="217" formatCode="&quot;$&quot;#,##0.0;\(&quot;$&quot;#,##0.0\);&quot;$&quot;#,##0.0"/>
    <numFmt numFmtId="218" formatCode="\£#,##0.0;\(\£#,##0.0\);\£#,##0.0"/>
    <numFmt numFmtId="219" formatCode="_-&quot;€&quot;* #,##0.00_-;\-&quot;€&quot;* #,##0.00_-;_-&quot;€&quot;* &quot;-&quot;??_-;_-@_-"/>
    <numFmt numFmtId="220" formatCode="&quot;$&quot;#,##0_%_);\(&quot;$&quot;#,##0\)_%;&quot;$&quot;#,##0_%_);@_%_)"/>
    <numFmt numFmtId="221" formatCode="&quot;$&quot;#,##0.00_%_);\(&quot;$&quot;#,##0.00\)_%;&quot;$&quot;#,##0.00_%_);@_%_)"/>
    <numFmt numFmtId="222" formatCode="&quot;$&quot;#,##0.00_%_);\(&quot;$&quot;#,##0.00\)_%;**;@_%_)"/>
    <numFmt numFmtId="223" formatCode="&quot;$&quot;#,##0.0_%_);\(&quot;$&quot;#,##0.0\)_%;**;@_%_)"/>
    <numFmt numFmtId="224" formatCode="0.000000"/>
    <numFmt numFmtId="225" formatCode="m/d/yy_%_)"/>
    <numFmt numFmtId="226" formatCode="_-* #,##0.00\ _€_-;\-* #,##0.00\ _€_-;_-* &quot;-&quot;??\ _€_-;_-@_-"/>
    <numFmt numFmtId="227" formatCode="0_%_);\(0\)_%;0_%_);@_%_)"/>
    <numFmt numFmtId="228" formatCode="#,##0.0;\-#,##0.0;&quot;         -&quot;"/>
    <numFmt numFmtId="229" formatCode="0.0\%_);\(0.0\%\);0.0\%_);@_%_)"/>
    <numFmt numFmtId="230" formatCode="&quot;$&quot;#,##0.0_%_);\(&quot;$&quot;#,##0.0\)_%"/>
    <numFmt numFmtId="231" formatCode="&quot;$&quot;#,##0.00_%_);\(&quot;$&quot;#,##0.00\)_%"/>
    <numFmt numFmtId="232" formatCode="0.0\x_)_);&quot;NM    &quot;;0.0\x_)_)"/>
    <numFmt numFmtId="233" formatCode="0.0%_);\(0.0%\)"/>
    <numFmt numFmtId="234" formatCode="_-* #,##0_-;_-* #,##0\-;_-* &quot;-&quot;_-;_-@_-"/>
    <numFmt numFmtId="235" formatCode="#,##0%_);\(#,##0%\)"/>
    <numFmt numFmtId="236" formatCode="#,##0\x_);\(#,##0\x\)"/>
    <numFmt numFmtId="237" formatCode="#,##0.0_x_)_);&quot;NM&quot;_x_)_);#,##0.0_x_)_);@_x_)_)"/>
    <numFmt numFmtId="238" formatCode="0.0&quot;%&quot;"/>
    <numFmt numFmtId="239" formatCode="_-&quot;€&quot;* #,##0_-;\-&quot;€&quot;* #,##0_-;_-&quot;€&quot;* &quot;-&quot;_-;_-@_-"/>
    <numFmt numFmtId="240" formatCode="#,##0.0\%_);\(#,##0.0\%\);#,##0.0\%_);@_)"/>
    <numFmt numFmtId="241" formatCode="0.0%_);\(0.0%\);**;@_%_)"/>
    <numFmt numFmtId="242" formatCode="#,##0.0\ \x;[Red]\(#,##0.0\ \x\)"/>
    <numFmt numFmtId="243" formatCode="#,###,##0.00;\(#,###,##0.00\)"/>
    <numFmt numFmtId="244" formatCode="0&quot;%&quot;"/>
    <numFmt numFmtId="245" formatCode="#,##0.0_%_);\(#,##0.0\)_%"/>
    <numFmt numFmtId="246" formatCode="_-&quot;L.&quot;\ * #,##0_-;\-&quot;L.&quot;\ * #,##0_-;_-&quot;L.&quot;\ * &quot;-&quot;_-;_-@_-"/>
    <numFmt numFmtId="247" formatCode="\¥#,##0_);\(\¥#,##0\)"/>
    <numFmt numFmtId="248" formatCode="_-* #,##0\ &quot;€&quot;_-;\-* #,##0\ &quot;€&quot;_-;_-* &quot;-&quot;\ &quot;€&quot;_-;_-@_-"/>
    <numFmt numFmtId="249" formatCode="_-* #,##0\ _€_-;\-* #,##0\ _€_-;_-* &quot;-&quot;\ _€_-;_-@_-"/>
    <numFmt numFmtId="250" formatCode="_-* #,##0.00\ &quot;€&quot;_-;\-* #,##0.00\ &quot;€&quot;_-;_-* &quot;-&quot;??\ &quot;€&quot;_-;_-@_-"/>
    <numFmt numFmtId="251" formatCode="\_x0000_\_x0000__ * #,##0.00_ ;_ * \-#,##0.00_ ;_ * &quot;-&quot;??_ ;_ @"/>
    <numFmt numFmtId="252" formatCode="\_x0000_\_x0000__ &quot;kr&quot;\ * #,##0_ ;_ &quot;kr&quot;\ * \-#,##0_ ;_ &quot;kr&quot;\ * &quot;-&quot;_ ;_ @"/>
    <numFmt numFmtId="253" formatCode="\_x0000_\_x0000__ &quot;kr&quot;\ * #,##0.00_ ;_ &quot;kr&quot;\ * \-#,##0.00_ ;_ &quot;kr&quot;\ * &quot;-&quot;??_ ;_ @"/>
    <numFmt numFmtId="254" formatCode="\_x0000_\_x0000__(* #,##0.00_);_(* \(#,##0.00\);_(* &quot;-&quot;??_);_(@"/>
    <numFmt numFmtId="255" formatCode="#,##0_);\(#,##0\);\–;@"/>
    <numFmt numFmtId="256" formatCode="_(* #,##0_);_(* \(#,##0\);_(* &quot;-&quot;??_);_(@_)"/>
    <numFmt numFmtId="257" formatCode="###\ ##0_);\(###\ ##0\)"/>
    <numFmt numFmtId="258" formatCode="0.0_);\(0.0\)"/>
    <numFmt numFmtId="259" formatCode="0.00_);\(0.00\);\-_)"/>
    <numFmt numFmtId="260" formatCode="0.0_);\(0.0\);\-_)"/>
    <numFmt numFmtId="261" formatCode="#,##0_);\(#,##0\)"/>
    <numFmt numFmtId="262" formatCode="#,##0.0_);\(#,##0.0\);0.0_)"/>
    <numFmt numFmtId="263" formatCode="_(* #,##0_);_(* \(#,##0\);0_);_(@_)"/>
    <numFmt numFmtId="264" formatCode="_(* #,##0.0_);_(* \(#,##0.0\);_(* &quot;-&quot;_);_(@_)"/>
    <numFmt numFmtId="265" formatCode="&quot;-   &quot;@"/>
    <numFmt numFmtId="266" formatCode="&quot;Chapter&quot;\ @"/>
    <numFmt numFmtId="267" formatCode="&quot;-  page &quot;@"/>
    <numFmt numFmtId="268" formatCode="&quot;1.&quot;@"/>
    <numFmt numFmtId="269" formatCode="0.00_);\(0.00\);0.00_)"/>
    <numFmt numFmtId="270" formatCode="&quot;2.&quot;@"/>
    <numFmt numFmtId="271" formatCode="&quot;+ &quot;@"/>
    <numFmt numFmtId="272" formatCode="&quot;- &quot;@"/>
    <numFmt numFmtId="273" formatCode="#,##0.0_);\(#,##0.0\);&quot;&quot;"/>
    <numFmt numFmtId="274" formatCode="0.0_);\(0.0\);&quot;&quot;"/>
    <numFmt numFmtId="275" formatCode="0.00_);\(0.00\);&quot;&quot;"/>
    <numFmt numFmtId="276" formatCode="0\.00_);\(0\.00\);&quot;&quot;"/>
    <numFmt numFmtId="277" formatCode="_(* #,##0.00_);_(* \(#,##0.00\);_(* &quot;-&quot;_);_(@_)"/>
    <numFmt numFmtId="278" formatCode="0.0\ %"/>
    <numFmt numFmtId="279" formatCode="_(* #,##0_);_(* \(#,##0\);_(* &quot;-&quot;?_);_(@_)"/>
    <numFmt numFmtId="280" formatCode="0.0_);\(0.0\);_(* &quot;0,0&quot;_);_(@_)"/>
    <numFmt numFmtId="281" formatCode="#,##0_)"/>
    <numFmt numFmtId="282" formatCode="&quot;3.&quot;@"/>
    <numFmt numFmtId="283" formatCode="_ * #,##0_ ;_ * \-#,##0_ ;_ * &quot;-&quot;??_ ;_ @_ "/>
    <numFmt numFmtId="284" formatCode="#,##0.00_);\(#,##0.00\)"/>
    <numFmt numFmtId="285" formatCode="&quot;4.&quot;@"/>
  </numFmts>
  <fonts count="269">
    <font>
      <sz val="10"/>
      <name val="Arial"/>
    </font>
    <font>
      <sz val="10"/>
      <name val="Arial"/>
      <family val="2"/>
    </font>
    <font>
      <u/>
      <sz val="10"/>
      <color indexed="12"/>
      <name val="Arial"/>
      <family val="2"/>
    </font>
    <font>
      <sz val="10"/>
      <name val="Verdana"/>
      <family val="2"/>
    </font>
    <font>
      <sz val="14"/>
      <name val="Verdana"/>
      <family val="2"/>
    </font>
    <font>
      <sz val="6"/>
      <name val="Verdana"/>
      <family val="2"/>
    </font>
    <font>
      <sz val="7"/>
      <name val="Verdana"/>
      <family val="2"/>
    </font>
    <font>
      <b/>
      <sz val="14"/>
      <name val="Verdana"/>
      <family val="2"/>
    </font>
    <font>
      <sz val="15"/>
      <name val="Verdana"/>
      <family val="2"/>
    </font>
    <font>
      <sz val="8"/>
      <name val="Verdana"/>
      <family val="2"/>
    </font>
    <font>
      <b/>
      <sz val="10"/>
      <name val="Arial"/>
      <family val="2"/>
    </font>
    <font>
      <i/>
      <sz val="10"/>
      <name val="Arial"/>
      <family val="2"/>
    </font>
    <font>
      <i/>
      <sz val="6"/>
      <name val="Verdana"/>
      <family val="2"/>
    </font>
    <font>
      <sz val="9"/>
      <name val="Verdana"/>
      <family val="2"/>
    </font>
    <font>
      <b/>
      <sz val="6"/>
      <name val="Arial"/>
      <family val="2"/>
    </font>
    <font>
      <b/>
      <sz val="7"/>
      <name val="Verdana"/>
      <family val="2"/>
    </font>
    <font>
      <sz val="10"/>
      <name val="Arial"/>
      <family val="2"/>
    </font>
    <font>
      <sz val="9"/>
      <name val="Arial"/>
      <family val="2"/>
    </font>
    <font>
      <sz val="9"/>
      <color indexed="8"/>
      <name val="Times New Roman"/>
      <family val="1"/>
    </font>
    <font>
      <b/>
      <sz val="10"/>
      <color indexed="8"/>
      <name val="Times New Roman"/>
      <family val="1"/>
    </font>
    <font>
      <sz val="8"/>
      <name val="Arial"/>
      <family val="2"/>
    </font>
    <font>
      <sz val="9"/>
      <color indexed="9"/>
      <name val="Times New Roman"/>
      <family val="1"/>
    </font>
    <font>
      <sz val="10"/>
      <color indexed="22"/>
      <name val="Arial"/>
      <family val="2"/>
    </font>
    <font>
      <b/>
      <sz val="24"/>
      <name val="Times New Roman"/>
      <family val="1"/>
    </font>
    <font>
      <sz val="9"/>
      <name val="Times New Roman"/>
      <family val="1"/>
    </font>
    <font>
      <u/>
      <sz val="10.1"/>
      <color indexed="36"/>
      <name val="Arial"/>
      <family val="2"/>
    </font>
    <font>
      <b/>
      <sz val="8.5"/>
      <color indexed="17"/>
      <name val="Arial"/>
      <family val="2"/>
    </font>
    <font>
      <sz val="7"/>
      <name val="Arial"/>
      <family val="2"/>
    </font>
    <font>
      <b/>
      <sz val="7"/>
      <color indexed="17"/>
      <name val="Arial"/>
      <family val="2"/>
    </font>
    <font>
      <sz val="8.5"/>
      <color indexed="8"/>
      <name val="Arial"/>
      <family val="2"/>
    </font>
    <font>
      <b/>
      <sz val="12"/>
      <name val="Arial"/>
      <family val="2"/>
    </font>
    <font>
      <u/>
      <sz val="10.1"/>
      <color indexed="12"/>
      <name val="Arial"/>
      <family val="2"/>
    </font>
    <font>
      <sz val="10"/>
      <name val="MS Sans Serif"/>
      <family val="2"/>
    </font>
    <font>
      <b/>
      <sz val="14"/>
      <name val="Arial"/>
      <family val="2"/>
    </font>
    <font>
      <i/>
      <sz val="10"/>
      <name val="Helv"/>
    </font>
    <font>
      <b/>
      <sz val="14"/>
      <name val="Times New Roman"/>
      <family val="1"/>
    </font>
    <font>
      <sz val="12"/>
      <name val="Helvetica"/>
    </font>
    <font>
      <b/>
      <sz val="8"/>
      <name val="HelveticaNeue Condensed"/>
    </font>
    <font>
      <sz val="8"/>
      <name val="HelveticaNeue LightCond"/>
      <family val="2"/>
    </font>
    <font>
      <b/>
      <sz val="7"/>
      <name val="HelveticaNeue Condensed"/>
      <family val="2"/>
    </font>
    <font>
      <b/>
      <sz val="9"/>
      <name val="Times New Roman"/>
      <family val="1"/>
    </font>
    <font>
      <b/>
      <sz val="11"/>
      <name val="Times New Roman"/>
      <family val="1"/>
    </font>
    <font>
      <b/>
      <sz val="8.5"/>
      <color indexed="8"/>
      <name val="Arial"/>
      <family val="2"/>
    </font>
    <font>
      <b/>
      <sz val="8.5"/>
      <color indexed="17"/>
      <name val="Arial"/>
      <family val="2"/>
    </font>
    <font>
      <b/>
      <sz val="10"/>
      <name val="Times New Roman"/>
      <family val="1"/>
    </font>
    <font>
      <b/>
      <u/>
      <sz val="10"/>
      <name val="Verdana"/>
      <family val="2"/>
    </font>
    <font>
      <i/>
      <sz val="7"/>
      <name val="Verdana"/>
      <family val="2"/>
    </font>
    <font>
      <b/>
      <vertAlign val="superscript"/>
      <sz val="7"/>
      <name val="Verdana"/>
      <family val="2"/>
    </font>
    <font>
      <sz val="10"/>
      <name val="Arial"/>
      <family val="2"/>
    </font>
    <font>
      <sz val="9"/>
      <color indexed="8"/>
      <name val="Times New Roman"/>
      <family val="1"/>
    </font>
    <font>
      <b/>
      <sz val="10"/>
      <color indexed="8"/>
      <name val="Times New Roman"/>
      <family val="1"/>
    </font>
    <font>
      <sz val="8"/>
      <name val="Arial"/>
      <family val="2"/>
    </font>
    <font>
      <sz val="10"/>
      <color indexed="22"/>
      <name val="Arial"/>
      <family val="2"/>
    </font>
    <font>
      <sz val="9"/>
      <name val="Times New Roman"/>
      <family val="1"/>
    </font>
    <font>
      <u/>
      <sz val="10.1"/>
      <color indexed="36"/>
      <name val="Arial"/>
      <family val="2"/>
    </font>
    <font>
      <sz val="7"/>
      <name val="Arial"/>
      <family val="2"/>
    </font>
    <font>
      <sz val="8.5"/>
      <color indexed="8"/>
      <name val="Arial"/>
      <family val="2"/>
    </font>
    <font>
      <u/>
      <sz val="10.1"/>
      <color indexed="12"/>
      <name val="Arial"/>
      <family val="2"/>
    </font>
    <font>
      <sz val="10"/>
      <name val="MS Sans Serif"/>
      <family val="2"/>
    </font>
    <font>
      <b/>
      <sz val="14"/>
      <name val="Times New Roman"/>
      <family val="1"/>
    </font>
    <font>
      <b/>
      <sz val="9"/>
      <name val="Times New Roman"/>
      <family val="1"/>
    </font>
    <font>
      <b/>
      <sz val="11"/>
      <name val="Times New Roman"/>
      <family val="1"/>
    </font>
    <font>
      <b/>
      <sz val="8.5"/>
      <color indexed="8"/>
      <name val="Arial"/>
      <family val="2"/>
    </font>
    <font>
      <b/>
      <sz val="10"/>
      <name val="Times New Roman"/>
      <family val="1"/>
    </font>
    <font>
      <b/>
      <sz val="15"/>
      <color indexed="62"/>
      <name val="Calibri"/>
      <family val="2"/>
      <charset val="186"/>
    </font>
    <font>
      <b/>
      <sz val="13"/>
      <color indexed="62"/>
      <name val="Calibri"/>
      <family val="2"/>
      <charset val="186"/>
    </font>
    <font>
      <sz val="11"/>
      <color indexed="8"/>
      <name val="Calibri"/>
      <family val="2"/>
      <charset val="186"/>
    </font>
    <font>
      <b/>
      <sz val="11"/>
      <color indexed="62"/>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19"/>
      <name val="Calibri"/>
      <family val="2"/>
      <charset val="186"/>
    </font>
    <font>
      <sz val="10"/>
      <color indexed="8"/>
      <name val="Arial"/>
      <family val="2"/>
      <charset val="186"/>
    </font>
    <font>
      <b/>
      <sz val="18"/>
      <color indexed="62"/>
      <name val="Cambria"/>
      <family val="2"/>
      <charset val="186"/>
    </font>
    <font>
      <b/>
      <sz val="11"/>
      <color indexed="10"/>
      <name val="Calibri"/>
      <family val="2"/>
      <charset val="186"/>
    </font>
    <font>
      <b/>
      <sz val="11"/>
      <color indexed="8"/>
      <name val="Calibri"/>
      <family val="2"/>
      <charset val="186"/>
    </font>
    <font>
      <b/>
      <sz val="11"/>
      <color indexed="9"/>
      <name val="Calibri"/>
      <family val="2"/>
      <charset val="186"/>
    </font>
    <font>
      <sz val="9"/>
      <color indexed="8"/>
      <name val="Arial"/>
      <family val="2"/>
    </font>
    <font>
      <sz val="10"/>
      <name val="Arial"/>
      <family val="2"/>
    </font>
    <font>
      <sz val="12"/>
      <name val="Arial"/>
      <family val="2"/>
    </font>
    <font>
      <b/>
      <sz val="8"/>
      <name val="Arial"/>
      <family val="2"/>
    </font>
    <font>
      <b/>
      <sz val="12"/>
      <name val="Helv"/>
    </font>
    <font>
      <sz val="10"/>
      <name val="Times New Roman"/>
      <family val="1"/>
    </font>
    <font>
      <sz val="10"/>
      <color indexed="8"/>
      <name val="Arial"/>
      <family val="2"/>
    </font>
    <font>
      <b/>
      <sz val="9"/>
      <name val="Helv"/>
    </font>
    <font>
      <sz val="9"/>
      <name val="Helv"/>
    </font>
    <font>
      <sz val="11"/>
      <name val="Arial"/>
      <family val="2"/>
    </font>
    <font>
      <b/>
      <sz val="10"/>
      <name val="Helv"/>
    </font>
    <font>
      <sz val="11"/>
      <name val="Helv"/>
    </font>
    <font>
      <sz val="8"/>
      <color indexed="12"/>
      <name val="Arial"/>
      <family val="2"/>
    </font>
    <font>
      <b/>
      <sz val="11"/>
      <name val="Times CE"/>
      <charset val="238"/>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family val="2"/>
    </font>
    <font>
      <sz val="8"/>
      <name val="Times"/>
    </font>
    <font>
      <b/>
      <sz val="10"/>
      <color indexed="52"/>
      <name val="Arial"/>
      <family val="2"/>
    </font>
    <font>
      <sz val="10"/>
      <color indexed="8"/>
      <name val="Tms Rmn"/>
    </font>
    <font>
      <sz val="12"/>
      <color indexed="8"/>
      <name val="Arial"/>
      <family val="2"/>
    </font>
    <font>
      <sz val="8"/>
      <name val="Times New Roman"/>
      <family val="1"/>
    </font>
    <font>
      <u val="singleAccounting"/>
      <sz val="10"/>
      <name val="Arial"/>
      <family val="2"/>
    </font>
    <font>
      <sz val="10"/>
      <name val="Frutiger 45 Light"/>
      <family val="2"/>
    </font>
    <font>
      <sz val="11"/>
      <color indexed="12"/>
      <name val="Arial"/>
      <family val="2"/>
    </font>
    <font>
      <sz val="8"/>
      <name val="Palatino"/>
      <family val="1"/>
    </font>
    <font>
      <b/>
      <u/>
      <sz val="10"/>
      <color indexed="16"/>
      <name val="Arial"/>
      <family val="2"/>
    </font>
    <font>
      <sz val="14"/>
      <name val="Palatino"/>
      <family val="1"/>
    </font>
    <font>
      <sz val="16"/>
      <name val="Palatino"/>
      <family val="1"/>
    </font>
    <font>
      <sz val="32"/>
      <name val="Helvetica-Black"/>
    </font>
    <font>
      <sz val="8"/>
      <color indexed="16"/>
      <name val="Palatino"/>
      <family val="1"/>
    </font>
    <font>
      <sz val="10"/>
      <name val="Arial Narrow"/>
      <family val="2"/>
    </font>
    <font>
      <sz val="10"/>
      <name val="Tms Rmn"/>
    </font>
    <font>
      <u val="doubleAccounting"/>
      <sz val="10"/>
      <name val="Arial"/>
      <family val="2"/>
    </font>
    <font>
      <sz val="10"/>
      <name val="CG Times (PCL6)"/>
    </font>
    <font>
      <sz val="10"/>
      <color indexed="20"/>
      <name val="Arial"/>
      <family val="2"/>
    </font>
    <font>
      <sz val="10"/>
      <name val="Times New Roman Baltic"/>
      <charset val="186"/>
    </font>
    <font>
      <sz val="8"/>
      <color indexed="8"/>
      <name val="Arial"/>
      <family val="2"/>
    </font>
    <font>
      <sz val="6"/>
      <color indexed="23"/>
      <name val="Helvetica-Black"/>
    </font>
    <font>
      <sz val="9.5"/>
      <color indexed="23"/>
      <name val="Helvetica-Black"/>
    </font>
    <font>
      <sz val="7"/>
      <name val="Palatino"/>
      <family val="1"/>
    </font>
    <font>
      <i/>
      <sz val="10"/>
      <color indexed="23"/>
      <name val="Arial"/>
      <family val="2"/>
    </font>
    <font>
      <sz val="10"/>
      <color indexed="17"/>
      <name val="Arial"/>
      <family val="2"/>
    </font>
    <font>
      <sz val="9"/>
      <name val="Futura UBS Bk"/>
      <family val="2"/>
    </font>
    <font>
      <sz val="6"/>
      <color indexed="16"/>
      <name val="Palatino"/>
      <family val="1"/>
    </font>
    <font>
      <sz val="6"/>
      <name val="Palatino"/>
      <family val="1"/>
    </font>
    <font>
      <b/>
      <i/>
      <sz val="8"/>
      <name val="Helv"/>
    </font>
    <font>
      <b/>
      <sz val="15"/>
      <color indexed="56"/>
      <name val="Calibri"/>
      <family val="2"/>
      <charset val="186"/>
    </font>
    <font>
      <sz val="10"/>
      <name val="Helvetica-Black"/>
    </font>
    <font>
      <sz val="28"/>
      <name val="Helvetica-Black"/>
    </font>
    <font>
      <b/>
      <sz val="13"/>
      <color indexed="56"/>
      <name val="Calibri"/>
      <family val="2"/>
      <charset val="186"/>
    </font>
    <font>
      <sz val="10"/>
      <name val="Palatino"/>
    </font>
    <font>
      <sz val="18"/>
      <name val="Helvetica-Black"/>
    </font>
    <font>
      <sz val="18"/>
      <name val="Palatino"/>
      <family val="1"/>
    </font>
    <font>
      <b/>
      <sz val="11"/>
      <color indexed="56"/>
      <name val="Calibri"/>
      <family val="2"/>
      <charset val="186"/>
    </font>
    <font>
      <i/>
      <sz val="14"/>
      <name val="Palatino"/>
      <family val="1"/>
    </font>
    <font>
      <sz val="10"/>
      <color indexed="62"/>
      <name val="Arial"/>
      <family val="2"/>
    </font>
    <font>
      <sz val="10"/>
      <color indexed="52"/>
      <name val="Arial"/>
      <family val="2"/>
    </font>
    <font>
      <b/>
      <sz val="10"/>
      <color indexed="8"/>
      <name val="Arial"/>
      <family val="2"/>
    </font>
    <font>
      <b/>
      <sz val="10"/>
      <color indexed="9"/>
      <name val="Arial"/>
      <family val="2"/>
    </font>
    <font>
      <sz val="11"/>
      <color indexed="60"/>
      <name val="Calibri"/>
      <family val="2"/>
      <charset val="186"/>
    </font>
    <font>
      <sz val="10"/>
      <name val="Courier"/>
      <family val="3"/>
    </font>
    <font>
      <sz val="8"/>
      <color indexed="23"/>
      <name val="Arial Narrow"/>
      <family val="2"/>
    </font>
    <font>
      <sz val="14"/>
      <name val="Arial"/>
      <family val="2"/>
    </font>
    <font>
      <sz val="10"/>
      <name val="Garamond"/>
      <family val="1"/>
    </font>
    <font>
      <sz val="10"/>
      <name val="Palatino"/>
      <family val="1"/>
    </font>
    <font>
      <sz val="10"/>
      <color indexed="60"/>
      <name val="Arial"/>
      <family val="2"/>
    </font>
    <font>
      <b/>
      <sz val="15"/>
      <color indexed="56"/>
      <name val="Arial"/>
      <family val="2"/>
    </font>
    <font>
      <b/>
      <sz val="13"/>
      <color indexed="56"/>
      <name val="Arial"/>
      <family val="2"/>
    </font>
    <font>
      <b/>
      <sz val="11"/>
      <color indexed="56"/>
      <name val="Arial"/>
      <family val="2"/>
    </font>
    <font>
      <b/>
      <sz val="26"/>
      <name val="Times New Roman"/>
      <family val="1"/>
    </font>
    <font>
      <b/>
      <sz val="18"/>
      <name val="Times New Roman"/>
      <family val="1"/>
    </font>
    <font>
      <sz val="10"/>
      <color indexed="16"/>
      <name val="Helvetica-Black"/>
    </font>
    <font>
      <sz val="22"/>
      <name val="UBSHeadline"/>
      <family val="1"/>
    </font>
    <font>
      <b/>
      <sz val="9"/>
      <name val="Arial"/>
      <family val="2"/>
    </font>
    <font>
      <b/>
      <sz val="9"/>
      <name val="Palatino"/>
      <family val="1"/>
    </font>
    <font>
      <sz val="9"/>
      <color indexed="21"/>
      <name val="Helvetica-Black"/>
    </font>
    <font>
      <b/>
      <sz val="10"/>
      <name val="Arial Narrow"/>
      <family val="2"/>
    </font>
    <font>
      <sz val="10"/>
      <name val="Frutiger 45 Light"/>
    </font>
    <font>
      <sz val="12"/>
      <name val="Palatino"/>
      <family val="1"/>
    </font>
    <font>
      <sz val="11"/>
      <name val="Helvetica-Black"/>
    </font>
    <font>
      <sz val="12"/>
      <name val="Times New Roman"/>
      <family val="1"/>
    </font>
    <font>
      <b/>
      <sz val="18"/>
      <color indexed="56"/>
      <name val="Cambria"/>
      <family val="2"/>
      <charset val="186"/>
    </font>
    <font>
      <b/>
      <sz val="14"/>
      <color indexed="9"/>
      <name val="Arial Narrow"/>
      <family val="2"/>
    </font>
    <font>
      <b/>
      <sz val="18"/>
      <color indexed="56"/>
      <name val="Cambria"/>
      <family val="2"/>
    </font>
    <font>
      <b/>
      <sz val="8"/>
      <name val="Palatino"/>
      <family val="1"/>
    </font>
    <font>
      <u/>
      <sz val="8"/>
      <color indexed="8"/>
      <name val="Arial"/>
      <family val="2"/>
    </font>
    <font>
      <b/>
      <sz val="10"/>
      <color indexed="63"/>
      <name val="Arial"/>
      <family val="2"/>
    </font>
    <font>
      <sz val="10"/>
      <color indexed="10"/>
      <name val="Arial"/>
      <family val="2"/>
    </font>
    <font>
      <b/>
      <sz val="8"/>
      <name val="Times"/>
      <family val="1"/>
    </font>
    <font>
      <sz val="9"/>
      <color indexed="8"/>
      <name val="Verdana"/>
      <family val="2"/>
    </font>
    <font>
      <b/>
      <u/>
      <sz val="10"/>
      <color indexed="59"/>
      <name val="Arial"/>
      <family val="2"/>
    </font>
    <font>
      <sz val="7"/>
      <color indexed="60"/>
      <name val="Arial"/>
      <family val="2"/>
    </font>
    <font>
      <i/>
      <sz val="6"/>
      <color indexed="60"/>
      <name val="Arial"/>
      <family val="2"/>
    </font>
    <font>
      <sz val="14"/>
      <color indexed="60"/>
      <name val="Arial"/>
      <family val="2"/>
    </font>
    <font>
      <b/>
      <sz val="7"/>
      <color indexed="60"/>
      <name val="Arial"/>
      <family val="2"/>
    </font>
    <font>
      <b/>
      <sz val="6"/>
      <color indexed="60"/>
      <name val="Arial"/>
      <family val="2"/>
    </font>
    <font>
      <sz val="5.5"/>
      <color indexed="60"/>
      <name val="Arial"/>
      <family val="2"/>
    </font>
    <font>
      <i/>
      <sz val="14"/>
      <color indexed="60"/>
      <name val="Arial"/>
      <family val="2"/>
    </font>
    <font>
      <b/>
      <sz val="14"/>
      <color indexed="60"/>
      <name val="Arial"/>
      <family val="2"/>
    </font>
    <font>
      <sz val="6.5"/>
      <color indexed="60"/>
      <name val="Arial"/>
      <family val="2"/>
    </font>
    <font>
      <i/>
      <sz val="6.5"/>
      <color indexed="60"/>
      <name val="Arial"/>
      <family val="2"/>
    </font>
    <font>
      <sz val="6.5"/>
      <name val="Arial"/>
      <family val="2"/>
    </font>
    <font>
      <sz val="6"/>
      <color indexed="60"/>
      <name val="Arial"/>
      <family val="2"/>
    </font>
    <font>
      <sz val="5"/>
      <color indexed="60"/>
      <name val="Arial"/>
      <family val="2"/>
    </font>
    <font>
      <b/>
      <sz val="6.5"/>
      <color indexed="60"/>
      <name val="Arial"/>
      <family val="2"/>
    </font>
    <font>
      <i/>
      <sz val="7"/>
      <color indexed="60"/>
      <name val="Arial"/>
      <family val="2"/>
    </font>
    <font>
      <b/>
      <sz val="5.5"/>
      <color indexed="60"/>
      <name val="Arial"/>
      <family val="2"/>
    </font>
    <font>
      <b/>
      <u/>
      <sz val="5.5"/>
      <color indexed="59"/>
      <name val="Arial"/>
      <family val="2"/>
    </font>
    <font>
      <sz val="5.5"/>
      <name val="Arial"/>
      <family val="2"/>
    </font>
    <font>
      <b/>
      <sz val="5.5"/>
      <name val="Arial"/>
      <family val="2"/>
    </font>
    <font>
      <b/>
      <sz val="8"/>
      <color indexed="60"/>
      <name val="Arial"/>
      <family val="2"/>
    </font>
    <font>
      <sz val="6"/>
      <name val="Arial"/>
      <family val="2"/>
    </font>
    <font>
      <vertAlign val="superscript"/>
      <sz val="6.5"/>
      <color indexed="60"/>
      <name val="Arial"/>
      <family val="2"/>
    </font>
    <font>
      <sz val="8.5"/>
      <name val="Arial"/>
      <family val="2"/>
    </font>
    <font>
      <sz val="8"/>
      <color indexed="60"/>
      <name val="Arial"/>
      <family val="2"/>
    </font>
    <font>
      <sz val="15"/>
      <name val="Arial"/>
      <family val="2"/>
    </font>
    <font>
      <i/>
      <sz val="7"/>
      <name val="Arial"/>
      <family val="2"/>
    </font>
    <font>
      <b/>
      <sz val="11"/>
      <name val="Arial"/>
      <family val="2"/>
    </font>
    <font>
      <b/>
      <sz val="15"/>
      <name val="Arial"/>
      <family val="2"/>
    </font>
    <font>
      <i/>
      <sz val="14"/>
      <name val="Arial"/>
      <family val="2"/>
    </font>
    <font>
      <i/>
      <sz val="8"/>
      <name val="Arial"/>
      <family val="2"/>
    </font>
    <font>
      <i/>
      <sz val="8"/>
      <color indexed="60"/>
      <name val="Arial"/>
      <family val="2"/>
    </font>
    <font>
      <b/>
      <vertAlign val="superscript"/>
      <sz val="6.5"/>
      <color indexed="60"/>
      <name val="Arial"/>
      <family val="2"/>
    </font>
    <font>
      <sz val="10"/>
      <name val="Arial"/>
      <family val="1"/>
    </font>
    <font>
      <sz val="10"/>
      <color indexed="64"/>
      <name val="Arial"/>
      <family val="2"/>
    </font>
    <font>
      <sz val="8"/>
      <color indexed="64"/>
      <name val="Arial"/>
      <family val="2"/>
    </font>
    <font>
      <vertAlign val="superscript"/>
      <sz val="6"/>
      <color indexed="60"/>
      <name val="Arial"/>
      <family val="2"/>
    </font>
    <font>
      <b/>
      <u/>
      <vertAlign val="superscript"/>
      <sz val="12"/>
      <color indexed="25"/>
      <name val="Arial"/>
      <family val="2"/>
    </font>
    <font>
      <b/>
      <u/>
      <sz val="8"/>
      <color indexed="59"/>
      <name val="Arial"/>
      <family val="2"/>
    </font>
    <font>
      <i/>
      <vertAlign val="superscript"/>
      <sz val="6.5"/>
      <color indexed="60"/>
      <name val="Arial"/>
      <family val="2"/>
    </font>
    <font>
      <vertAlign val="superscript"/>
      <sz val="6.5"/>
      <name val="Arial"/>
      <family val="2"/>
    </font>
    <font>
      <i/>
      <sz val="6.5"/>
      <name val="Arial"/>
      <family val="2"/>
    </font>
    <font>
      <b/>
      <sz val="6.5"/>
      <name val="Arial"/>
      <family val="2"/>
    </font>
    <font>
      <sz val="6.5"/>
      <name val="Trade Gothic LT Std Light"/>
    </font>
    <font>
      <sz val="9"/>
      <color theme="1"/>
      <name val="Arial"/>
      <family val="2"/>
    </font>
    <font>
      <sz val="9"/>
      <color theme="1"/>
      <name val="Calibri"/>
      <family val="2"/>
      <scheme val="minor"/>
    </font>
    <font>
      <sz val="9"/>
      <color theme="1"/>
      <name val="Verdana"/>
      <family val="2"/>
    </font>
    <font>
      <sz val="10"/>
      <color rgb="FFFF0000"/>
      <name val="Arial"/>
      <family val="2"/>
    </font>
    <font>
      <u/>
      <sz val="8"/>
      <color rgb="FF0070C0"/>
      <name val="Arial"/>
      <family val="2"/>
    </font>
    <font>
      <b/>
      <u/>
      <sz val="12"/>
      <color theme="5"/>
      <name val="Arial"/>
      <family val="2"/>
    </font>
    <font>
      <sz val="8"/>
      <color rgb="FF000000"/>
      <name val="Arial"/>
      <family val="2"/>
    </font>
    <font>
      <b/>
      <sz val="16"/>
      <color theme="5"/>
      <name val="Arial"/>
      <family val="2"/>
    </font>
    <font>
      <b/>
      <sz val="6.5"/>
      <color theme="1"/>
      <name val="Arial"/>
      <family val="2"/>
    </font>
    <font>
      <sz val="6.5"/>
      <color rgb="FFFF0000"/>
      <name val="Arial"/>
      <family val="2"/>
    </font>
    <font>
      <sz val="6.5"/>
      <color theme="1"/>
      <name val="Arial"/>
      <family val="2"/>
    </font>
    <font>
      <sz val="8"/>
      <color rgb="FF333333"/>
      <name val="Arial"/>
      <family val="2"/>
    </font>
    <font>
      <b/>
      <vertAlign val="superscript"/>
      <sz val="6.5"/>
      <name val="Arial"/>
      <family val="2"/>
    </font>
    <font>
      <b/>
      <u/>
      <vertAlign val="superscript"/>
      <sz val="12"/>
      <color theme="5"/>
      <name val="Arial"/>
      <family val="2"/>
    </font>
    <font>
      <b/>
      <sz val="10"/>
      <color theme="5"/>
      <name val="Arial"/>
      <family val="2"/>
    </font>
    <font>
      <b/>
      <vertAlign val="superscript"/>
      <sz val="10"/>
      <color theme="5"/>
      <name val="Arial"/>
      <family val="2"/>
    </font>
    <font>
      <b/>
      <sz val="11"/>
      <color indexed="52"/>
      <name val="Calibri"/>
      <family val="2"/>
      <charset val="186"/>
    </font>
    <font>
      <sz val="10"/>
      <color indexed="10"/>
      <name val="Times New Roman"/>
      <family val="1"/>
    </font>
    <font>
      <sz val="8"/>
      <color indexed="12"/>
      <name val="Palatino"/>
      <family val="1"/>
    </font>
    <font>
      <sz val="11"/>
      <color indexed="52"/>
      <name val="Calibri"/>
      <family val="2"/>
      <charset val="186"/>
    </font>
    <font>
      <b/>
      <sz val="8"/>
      <color theme="5"/>
      <name val="Arial"/>
      <family val="2"/>
    </font>
    <font>
      <sz val="6.5"/>
      <color rgb="FF000000"/>
      <name val="Arial"/>
      <family val="2"/>
    </font>
    <font>
      <sz val="9"/>
      <color rgb="FF000000"/>
      <name val="Arial"/>
      <family val="2"/>
    </font>
    <font>
      <vertAlign val="superscript"/>
      <sz val="6.5"/>
      <color rgb="FF000000"/>
      <name val="Arial"/>
      <family val="2"/>
    </font>
    <font>
      <sz val="7"/>
      <color rgb="FF0070C0"/>
      <name val="Arial"/>
      <family val="2"/>
    </font>
    <font>
      <sz val="9"/>
      <color rgb="FF0070C0"/>
      <name val="Arial"/>
      <family val="2"/>
    </font>
    <font>
      <u/>
      <sz val="9"/>
      <color indexed="12"/>
      <name val="Arial"/>
      <family val="2"/>
    </font>
    <font>
      <b/>
      <sz val="20"/>
      <color theme="5"/>
      <name val="Arial"/>
      <family val="2"/>
    </font>
    <font>
      <sz val="10"/>
      <color theme="5"/>
      <name val="Arial"/>
      <family val="2"/>
    </font>
    <font>
      <u/>
      <sz val="10"/>
      <color theme="5"/>
      <name val="Arial"/>
      <family val="2"/>
    </font>
    <font>
      <sz val="14"/>
      <color rgb="FF0070C0"/>
      <name val="Arial"/>
      <family val="2"/>
    </font>
    <font>
      <u/>
      <sz val="14"/>
      <color rgb="FF0070C0"/>
      <name val="Arial"/>
      <family val="2"/>
    </font>
    <font>
      <b/>
      <sz val="7"/>
      <name val="Arial"/>
      <family val="2"/>
    </font>
    <font>
      <u/>
      <sz val="7"/>
      <color rgb="FF0070C0"/>
      <name val="Arial"/>
      <family val="2"/>
    </font>
    <font>
      <sz val="12"/>
      <color rgb="FF0070C0"/>
      <name val="Arial"/>
      <family val="2"/>
    </font>
    <font>
      <b/>
      <sz val="10"/>
      <color indexed="60"/>
      <name val="Arial"/>
      <family val="2"/>
    </font>
    <font>
      <sz val="4.5"/>
      <name val="Arial"/>
      <family val="2"/>
    </font>
    <font>
      <i/>
      <sz val="6"/>
      <name val="Arial"/>
      <family val="2"/>
    </font>
    <font>
      <b/>
      <u/>
      <vertAlign val="superscript"/>
      <sz val="10"/>
      <color indexed="25"/>
      <name val="Arial"/>
      <family val="2"/>
    </font>
    <font>
      <sz val="14"/>
      <color rgb="FFFF0000"/>
      <name val="Arial"/>
      <family val="2"/>
    </font>
    <font>
      <i/>
      <vertAlign val="superscript"/>
      <sz val="6.5"/>
      <name val="Arial"/>
      <family val="2"/>
    </font>
    <font>
      <b/>
      <sz val="6.5"/>
      <color rgb="FFFF0000"/>
      <name val="Arial"/>
      <family val="2"/>
    </font>
    <font>
      <sz val="5"/>
      <name val="Arial"/>
      <family val="2"/>
    </font>
    <font>
      <sz val="11"/>
      <color rgb="FF1F497D"/>
      <name val="Calibri"/>
      <family val="2"/>
    </font>
    <font>
      <b/>
      <sz val="7.5"/>
      <color indexed="60"/>
      <name val="Arial"/>
      <family val="2"/>
    </font>
    <font>
      <b/>
      <u/>
      <sz val="6.5"/>
      <color indexed="60"/>
      <name val="Arial"/>
      <family val="2"/>
    </font>
    <font>
      <b/>
      <u/>
      <sz val="6.5"/>
      <name val="Arial"/>
      <family val="2"/>
    </font>
    <font>
      <b/>
      <u/>
      <sz val="6.5"/>
      <color indexed="59"/>
      <name val="Arial"/>
      <family val="2"/>
    </font>
    <font>
      <u/>
      <sz val="6.5"/>
      <color indexed="60"/>
      <name val="Arial"/>
      <family val="2"/>
    </font>
    <font>
      <vertAlign val="superscript"/>
      <sz val="10"/>
      <color theme="5"/>
      <name val="Arial"/>
      <family val="2"/>
    </font>
    <font>
      <b/>
      <u/>
      <sz val="7"/>
      <color indexed="59"/>
      <name val="Arial"/>
      <family val="2"/>
    </font>
  </fonts>
  <fills count="47">
    <fill>
      <patternFill patternType="none"/>
    </fill>
    <fill>
      <patternFill patternType="gray125"/>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38"/>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gray0625">
        <fgColor indexed="10"/>
        <bgColor indexed="9"/>
      </patternFill>
    </fill>
    <fill>
      <patternFill patternType="solid">
        <fgColor indexed="22"/>
      </patternFill>
    </fill>
    <fill>
      <patternFill patternType="solid">
        <fgColor indexed="63"/>
        <bgColor indexed="8"/>
      </patternFill>
    </fill>
    <fill>
      <patternFill patternType="lightGray">
        <fgColor indexed="14"/>
        <bgColor indexed="9"/>
      </patternFill>
    </fill>
    <fill>
      <patternFill patternType="lightGray">
        <fgColor indexed="15"/>
      </patternFill>
    </fill>
    <fill>
      <patternFill patternType="solid">
        <fgColor indexed="55"/>
      </patternFill>
    </fill>
    <fill>
      <patternFill patternType="solid">
        <fgColor indexed="9"/>
        <bgColor indexed="64"/>
      </patternFill>
    </fill>
    <fill>
      <patternFill patternType="lightGray">
        <fgColor indexed="12"/>
        <bgColor indexed="9"/>
      </patternFill>
    </fill>
    <fill>
      <patternFill patternType="solid">
        <fgColor indexed="22"/>
        <bgColor indexed="64"/>
      </patternFill>
    </fill>
    <fill>
      <patternFill patternType="solid">
        <fgColor indexed="63"/>
        <bgColor indexed="64"/>
      </patternFill>
    </fill>
    <fill>
      <patternFill patternType="solid">
        <fgColor indexed="23"/>
        <bgColor indexed="64"/>
      </patternFill>
    </fill>
    <fill>
      <patternFill patternType="solid">
        <fgColor indexed="42"/>
        <bgColor indexed="64"/>
      </patternFill>
    </fill>
    <fill>
      <patternFill patternType="solid">
        <fgColor indexed="11"/>
        <bgColor indexed="9"/>
      </patternFill>
    </fill>
    <fill>
      <patternFill patternType="solid">
        <fgColor indexed="9"/>
      </patternFill>
    </fill>
    <fill>
      <patternFill patternType="solid">
        <fgColor indexed="56"/>
      </patternFill>
    </fill>
    <fill>
      <patternFill patternType="solid">
        <fgColor indexed="54"/>
      </patternFill>
    </fill>
    <fill>
      <patternFill patternType="solid">
        <fgColor indexed="55"/>
        <bgColor indexed="64"/>
      </patternFill>
    </fill>
    <fill>
      <patternFill patternType="lightGray">
        <fgColor indexed="22"/>
        <bgColor indexed="9"/>
      </patternFill>
    </fill>
    <fill>
      <patternFill patternType="solid">
        <fgColor indexed="12"/>
        <bgColor indexed="64"/>
      </patternFill>
    </fill>
    <fill>
      <patternFill patternType="solid">
        <fgColor indexed="16"/>
        <bgColor indexed="64"/>
      </patternFill>
    </fill>
    <fill>
      <patternFill patternType="solid">
        <fgColor indexed="8"/>
        <bgColor indexed="64"/>
      </patternFill>
    </fill>
    <fill>
      <patternFill patternType="solid">
        <fgColor indexed="13"/>
        <bgColor indexed="64"/>
      </patternFill>
    </fill>
    <fill>
      <patternFill patternType="solid">
        <fgColor theme="0"/>
        <bgColor indexed="64"/>
      </patternFill>
    </fill>
    <fill>
      <patternFill patternType="solid">
        <fgColor rgb="FFEEE5D2"/>
        <bgColor indexed="64"/>
      </patternFill>
    </fill>
  </fills>
  <borders count="58">
    <border>
      <left/>
      <right/>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23"/>
      </top>
      <bottom style="medium">
        <color indexed="23"/>
      </bottom>
      <diagonal/>
    </border>
    <border>
      <left/>
      <right/>
      <top style="medium">
        <color indexed="64"/>
      </top>
      <bottom style="thin">
        <color indexed="64"/>
      </bottom>
      <diagonal/>
    </border>
    <border>
      <left/>
      <right/>
      <top/>
      <bottom style="medium">
        <color indexed="8"/>
      </bottom>
      <diagonal/>
    </border>
    <border>
      <left/>
      <right/>
      <top style="thin">
        <color indexed="56"/>
      </top>
      <bottom style="double">
        <color indexed="56"/>
      </bottom>
      <diagonal/>
    </border>
    <border>
      <left/>
      <right/>
      <top/>
      <bottom style="double">
        <color indexed="10"/>
      </bottom>
      <diagonal/>
    </border>
    <border>
      <left/>
      <right/>
      <top style="thin">
        <color indexed="64"/>
      </top>
      <bottom style="medium">
        <color indexed="6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thin">
        <color theme="5"/>
      </bottom>
      <diagonal/>
    </border>
    <border>
      <left style="thick">
        <color indexed="9"/>
      </left>
      <right style="thick">
        <color indexed="9"/>
      </right>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s>
  <cellStyleXfs count="662">
    <xf numFmtId="0" fontId="0" fillId="0" borderId="0" applyProtection="0"/>
    <xf numFmtId="9" fontId="93" fillId="0" borderId="0">
      <alignment horizontal="right"/>
    </xf>
    <xf numFmtId="1" fontId="94" fillId="0" borderId="0" applyFont="0" applyFill="0" applyBorder="0" applyAlignment="0" applyProtection="0">
      <protection locked="0"/>
    </xf>
    <xf numFmtId="0" fontId="82" fillId="0" borderId="0"/>
    <xf numFmtId="200" fontId="20" fillId="0" borderId="0" applyFont="0" applyFill="0" applyBorder="0" applyAlignment="0" applyProtection="0"/>
    <xf numFmtId="201" fontId="20" fillId="0" borderId="0" applyFon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16" fillId="0" borderId="0" applyFont="0" applyFill="0" applyBorder="0" applyAlignment="0" applyProtection="0"/>
    <xf numFmtId="0" fontId="16" fillId="0" borderId="0" applyNumberFormat="0" applyFill="0" applyBorder="0" applyAlignment="0" applyProtection="0"/>
    <xf numFmtId="0" fontId="82" fillId="0" borderId="0" applyNumberFormat="0" applyFill="0" applyBorder="0" applyAlignment="0" applyProtection="0"/>
    <xf numFmtId="180" fontId="1" fillId="0" borderId="0" applyFont="0" applyFill="0" applyBorder="0" applyAlignment="0" applyProtection="0"/>
    <xf numFmtId="180" fontId="16" fillId="0" borderId="0" applyFont="0" applyFill="0" applyBorder="0" applyAlignment="0" applyProtection="0"/>
    <xf numFmtId="180" fontId="48" fillId="0" borderId="0" applyFont="0" applyFill="0" applyBorder="0" applyAlignment="0" applyProtection="0"/>
    <xf numFmtId="180" fontId="16" fillId="0" borderId="0" applyFont="0" applyFill="0" applyBorder="0" applyAlignment="0" applyProtection="0"/>
    <xf numFmtId="180" fontId="82" fillId="0" borderId="0" applyFont="0" applyFill="0" applyBorder="0" applyAlignment="0" applyProtection="0"/>
    <xf numFmtId="202" fontId="20" fillId="0" borderId="0" applyFont="0" applyFill="0" applyBorder="0" applyAlignment="0" applyProtection="0"/>
    <xf numFmtId="202" fontId="20" fillId="0" borderId="0" applyFont="0" applyFill="0" applyBorder="0" applyAlignment="0" applyProtection="0"/>
    <xf numFmtId="181" fontId="1" fillId="0" borderId="0" applyFont="0" applyFill="0" applyBorder="0" applyAlignment="0" applyProtection="0"/>
    <xf numFmtId="181" fontId="16" fillId="0" borderId="0" applyFont="0" applyFill="0" applyBorder="0" applyAlignment="0" applyProtection="0"/>
    <xf numFmtId="181" fontId="48" fillId="0" borderId="0" applyFont="0" applyFill="0" applyBorder="0" applyAlignment="0" applyProtection="0"/>
    <xf numFmtId="181" fontId="16" fillId="0" borderId="0" applyFont="0" applyFill="0" applyBorder="0" applyAlignment="0" applyProtection="0"/>
    <xf numFmtId="181" fontId="82" fillId="0" borderId="0" applyFont="0" applyFill="0" applyBorder="0" applyAlignment="0" applyProtection="0"/>
    <xf numFmtId="203" fontId="20" fillId="0" borderId="0" applyFont="0" applyFill="0" applyBorder="0" applyAlignment="0" applyProtection="0"/>
    <xf numFmtId="203" fontId="20" fillId="0" borderId="0" applyFont="0" applyFill="0" applyBorder="0" applyAlignment="0" applyProtection="0"/>
    <xf numFmtId="181" fontId="1" fillId="0" borderId="0" applyFont="0" applyFill="0" applyBorder="0" applyAlignment="0" applyProtection="0"/>
    <xf numFmtId="181" fontId="16" fillId="0" borderId="0" applyFont="0" applyFill="0" applyBorder="0" applyAlignment="0" applyProtection="0"/>
    <xf numFmtId="181" fontId="48" fillId="0" borderId="0" applyFont="0" applyFill="0" applyBorder="0" applyAlignment="0" applyProtection="0"/>
    <xf numFmtId="181" fontId="16" fillId="0" borderId="0" applyFont="0" applyFill="0" applyBorder="0" applyAlignment="0" applyProtection="0"/>
    <xf numFmtId="181" fontId="82" fillId="0" borderId="0" applyFont="0" applyFill="0" applyBorder="0" applyAlignment="0" applyProtection="0"/>
    <xf numFmtId="39" fontId="1" fillId="0" borderId="0" applyFont="0" applyFill="0" applyBorder="0" applyAlignment="0" applyProtection="0"/>
    <xf numFmtId="39" fontId="16" fillId="0" borderId="0" applyFont="0" applyFill="0" applyBorder="0" applyAlignment="0" applyProtection="0"/>
    <xf numFmtId="39" fontId="48" fillId="0" borderId="0" applyFont="0" applyFill="0" applyBorder="0" applyAlignment="0" applyProtection="0"/>
    <xf numFmtId="39" fontId="16" fillId="0" borderId="0" applyFont="0" applyFill="0" applyBorder="0" applyAlignment="0" applyProtection="0"/>
    <xf numFmtId="39" fontId="82" fillId="0" borderId="0" applyFont="0" applyFill="0" applyBorder="0" applyAlignment="0" applyProtection="0"/>
    <xf numFmtId="204" fontId="20" fillId="0" borderId="0" applyFont="0" applyFill="0" applyBorder="0" applyAlignment="0" applyProtection="0"/>
    <xf numFmtId="204" fontId="20" fillId="0" borderId="0" applyFont="0" applyFill="0" applyBorder="0" applyAlignment="0" applyProtection="0"/>
    <xf numFmtId="205" fontId="20" fillId="0" borderId="0" applyFont="0" applyFill="0" applyBorder="0" applyAlignment="0" applyProtection="0"/>
    <xf numFmtId="0" fontId="16" fillId="0" borderId="0" applyFon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82" fillId="2" borderId="0" applyNumberFormat="0" applyFon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82" fontId="1" fillId="0" borderId="0" applyFont="0" applyFill="0" applyBorder="0" applyAlignment="0" applyProtection="0"/>
    <xf numFmtId="182" fontId="16" fillId="0" borderId="0" applyFont="0" applyFill="0" applyBorder="0" applyAlignment="0" applyProtection="0"/>
    <xf numFmtId="182" fontId="48" fillId="0" borderId="0" applyFont="0" applyFill="0" applyBorder="0" applyAlignment="0" applyProtection="0"/>
    <xf numFmtId="182" fontId="16" fillId="0" borderId="0" applyFont="0" applyFill="0" applyBorder="0" applyAlignment="0" applyProtection="0"/>
    <xf numFmtId="182" fontId="82" fillId="0" borderId="0" applyFont="0" applyFill="0" applyBorder="0" applyAlignment="0" applyProtection="0"/>
    <xf numFmtId="206" fontId="20" fillId="0" borderId="0" applyFont="0" applyFill="0" applyBorder="0" applyAlignment="0" applyProtection="0"/>
    <xf numFmtId="206" fontId="20" fillId="0" borderId="0" applyFont="0" applyFill="0" applyBorder="0" applyAlignment="0" applyProtection="0"/>
    <xf numFmtId="183" fontId="1" fillId="0" borderId="0" applyFont="0" applyFill="0" applyBorder="0" applyAlignment="0" applyProtection="0"/>
    <xf numFmtId="183" fontId="16" fillId="0" borderId="0" applyFont="0" applyFill="0" applyBorder="0" applyAlignment="0" applyProtection="0"/>
    <xf numFmtId="183" fontId="48" fillId="0" borderId="0" applyFont="0" applyFill="0" applyBorder="0" applyAlignment="0" applyProtection="0"/>
    <xf numFmtId="183" fontId="16" fillId="0" borderId="0" applyFont="0" applyFill="0" applyBorder="0" applyAlignment="0" applyProtection="0"/>
    <xf numFmtId="183" fontId="82" fillId="0" borderId="0" applyFont="0" applyFill="0" applyBorder="0" applyAlignment="0" applyProtection="0"/>
    <xf numFmtId="207" fontId="20" fillId="0" borderId="0" applyFont="0" applyFill="0" applyBorder="0" applyProtection="0">
      <alignment horizontal="right"/>
    </xf>
    <xf numFmtId="207" fontId="20" fillId="0" borderId="0" applyFont="0" applyFill="0" applyBorder="0" applyProtection="0">
      <alignment horizontal="right"/>
    </xf>
    <xf numFmtId="0" fontId="82" fillId="0" borderId="0" applyFont="0" applyFill="0" applyBorder="0" applyAlignment="0" applyProtection="0"/>
    <xf numFmtId="0" fontId="16" fillId="0" borderId="0" applyNumberFormat="0" applyFill="0" applyBorder="0" applyAlignment="0" applyProtection="0"/>
    <xf numFmtId="184" fontId="1" fillId="0" borderId="0" applyFont="0" applyFill="0" applyBorder="0" applyAlignment="0" applyProtection="0"/>
    <xf numFmtId="184" fontId="16" fillId="0" borderId="0" applyFont="0" applyFill="0" applyBorder="0" applyAlignment="0" applyProtection="0"/>
    <xf numFmtId="184" fontId="48" fillId="0" borderId="0" applyFont="0" applyFill="0" applyBorder="0" applyAlignment="0" applyProtection="0"/>
    <xf numFmtId="184" fontId="16" fillId="0" borderId="0" applyFont="0" applyFill="0" applyBorder="0" applyAlignment="0" applyProtection="0"/>
    <xf numFmtId="184" fontId="82" fillId="0" borderId="0" applyFont="0" applyFill="0" applyBorder="0" applyAlignment="0" applyProtection="0"/>
    <xf numFmtId="185" fontId="1" fillId="0" borderId="0" applyFont="0" applyFill="0" applyBorder="0" applyAlignment="0" applyProtection="0"/>
    <xf numFmtId="185" fontId="16" fillId="0" borderId="0" applyFont="0" applyFill="0" applyBorder="0" applyAlignment="0" applyProtection="0"/>
    <xf numFmtId="185" fontId="48" fillId="0" borderId="0" applyFont="0" applyFill="0" applyBorder="0" applyAlignment="0" applyProtection="0"/>
    <xf numFmtId="185" fontId="16" fillId="0" borderId="0" applyFont="0" applyFill="0" applyBorder="0" applyAlignment="0" applyProtection="0"/>
    <xf numFmtId="185" fontId="82" fillId="0" borderId="0" applyFont="0" applyFill="0" applyBorder="0" applyAlignment="0" applyProtection="0"/>
    <xf numFmtId="185" fontId="17" fillId="0" borderId="0" applyFill="0" applyProtection="0">
      <alignment horizontal="center"/>
    </xf>
    <xf numFmtId="185" fontId="1" fillId="0" borderId="0" applyFont="0" applyFill="0" applyBorder="0" applyAlignment="0" applyProtection="0"/>
    <xf numFmtId="185" fontId="16" fillId="0" borderId="0" applyFont="0" applyFill="0" applyBorder="0" applyAlignment="0" applyProtection="0"/>
    <xf numFmtId="185" fontId="48" fillId="0" borderId="0" applyFont="0" applyFill="0" applyBorder="0" applyAlignment="0" applyProtection="0"/>
    <xf numFmtId="185" fontId="16" fillId="0" borderId="0" applyFont="0" applyFill="0" applyBorder="0" applyAlignment="0" applyProtection="0"/>
    <xf numFmtId="185" fontId="82"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82" fillId="0" borderId="0" applyNumberFormat="0" applyFill="0" applyBorder="0" applyAlignment="0" applyProtection="0"/>
    <xf numFmtId="0" fontId="16" fillId="0" borderId="0" applyNumberFormat="0" applyFill="0" applyBorder="0" applyAlignment="0" applyProtection="0"/>
    <xf numFmtId="0" fontId="96" fillId="0" borderId="0" applyNumberFormat="0" applyFill="0" applyBorder="0" applyProtection="0">
      <alignment vertical="top"/>
    </xf>
    <xf numFmtId="0" fontId="96" fillId="0" borderId="0" applyNumberFormat="0" applyFill="0" applyBorder="0" applyProtection="0">
      <alignment vertical="top"/>
    </xf>
    <xf numFmtId="0" fontId="81" fillId="0" borderId="1" applyNumberFormat="0" applyFill="0" applyAlignment="0" applyProtection="0"/>
    <xf numFmtId="0" fontId="97" fillId="0" borderId="2" applyNumberFormat="0" applyFill="0" applyProtection="0">
      <alignment horizontal="center"/>
    </xf>
    <xf numFmtId="0" fontId="97" fillId="0" borderId="0" applyNumberFormat="0" applyFill="0" applyBorder="0" applyProtection="0">
      <alignment horizontal="left"/>
    </xf>
    <xf numFmtId="0" fontId="98" fillId="0" borderId="0" applyNumberFormat="0" applyFill="0" applyBorder="0" applyProtection="0">
      <alignment horizontal="centerContinuous"/>
    </xf>
    <xf numFmtId="0" fontId="16" fillId="0" borderId="0" applyNumberFormat="0" applyFill="0" applyBorder="0" applyAlignment="0" applyProtection="0"/>
    <xf numFmtId="0" fontId="16" fillId="0" borderId="0" applyNumberFormat="0" applyFill="0" applyBorder="0" applyAlignment="0" applyProtection="0"/>
    <xf numFmtId="0" fontId="64" fillId="0" borderId="3" applyNumberFormat="0" applyFill="0" applyAlignment="0" applyProtection="0"/>
    <xf numFmtId="180" fontId="82" fillId="0" borderId="0"/>
    <xf numFmtId="0" fontId="65" fillId="0" borderId="4" applyNumberFormat="0" applyFill="0" applyAlignment="0" applyProtection="0"/>
    <xf numFmtId="0" fontId="66" fillId="3" borderId="0" applyNumberFormat="0" applyBorder="0" applyAlignment="0" applyProtection="0"/>
    <xf numFmtId="0" fontId="66" fillId="4" borderId="0" applyNumberFormat="0" applyBorder="0" applyAlignment="0" applyProtection="0"/>
    <xf numFmtId="0" fontId="66" fillId="5" borderId="0" applyNumberFormat="0" applyBorder="0" applyAlignment="0" applyProtection="0"/>
    <xf numFmtId="0" fontId="66" fillId="6" borderId="0" applyNumberFormat="0" applyBorder="0" applyAlignment="0" applyProtection="0"/>
    <xf numFmtId="0" fontId="66" fillId="7" borderId="0" applyNumberFormat="0" applyBorder="0" applyAlignment="0" applyProtection="0"/>
    <xf numFmtId="0" fontId="66" fillId="8" borderId="0" applyNumberFormat="0" applyBorder="0" applyAlignment="0" applyProtection="0"/>
    <xf numFmtId="0" fontId="66" fillId="9" borderId="0" applyNumberFormat="0" applyBorder="0" applyAlignment="0" applyProtection="0"/>
    <xf numFmtId="0" fontId="66" fillId="10" borderId="0" applyNumberFormat="0" applyBorder="0" applyAlignment="0" applyProtection="0"/>
    <xf numFmtId="0" fontId="66" fillId="11" borderId="0" applyNumberFormat="0" applyBorder="0" applyAlignment="0" applyProtection="0"/>
    <xf numFmtId="0" fontId="66" fillId="8" borderId="0" applyNumberFormat="0" applyBorder="0" applyAlignment="0" applyProtection="0"/>
    <xf numFmtId="0" fontId="66" fillId="7" borderId="0" applyNumberFormat="0" applyBorder="0" applyAlignment="0" applyProtection="0"/>
    <xf numFmtId="0" fontId="66" fillId="11" borderId="0" applyNumberFormat="0" applyBorder="0" applyAlignment="0" applyProtection="0"/>
    <xf numFmtId="0" fontId="87" fillId="3" borderId="0" applyNumberFormat="0" applyBorder="0" applyAlignment="0" applyProtection="0"/>
    <xf numFmtId="0" fontId="87" fillId="4" borderId="0" applyNumberFormat="0" applyBorder="0" applyAlignment="0" applyProtection="0"/>
    <xf numFmtId="0" fontId="87" fillId="5" borderId="0" applyNumberFormat="0" applyBorder="0" applyAlignment="0" applyProtection="0"/>
    <xf numFmtId="0" fontId="87" fillId="6" borderId="0" applyNumberFormat="0" applyBorder="0" applyAlignment="0" applyProtection="0"/>
    <xf numFmtId="0" fontId="87" fillId="7" borderId="0" applyNumberFormat="0" applyBorder="0" applyAlignment="0" applyProtection="0"/>
    <xf numFmtId="0" fontId="87" fillId="8" borderId="0" applyNumberFormat="0" applyBorder="0" applyAlignment="0" applyProtection="0"/>
    <xf numFmtId="0" fontId="67" fillId="0" borderId="5" applyNumberFormat="0" applyFill="0" applyAlignment="0" applyProtection="0"/>
    <xf numFmtId="0" fontId="67" fillId="0" borderId="0" applyNumberFormat="0" applyFill="0" applyBorder="0" applyAlignment="0" applyProtection="0"/>
    <xf numFmtId="0" fontId="66" fillId="9" borderId="0" applyNumberFormat="0" applyBorder="0" applyAlignment="0" applyProtection="0"/>
    <xf numFmtId="0" fontId="66" fillId="10" borderId="0" applyNumberFormat="0" applyBorder="0" applyAlignment="0" applyProtection="0"/>
    <xf numFmtId="0" fontId="66" fillId="13" borderId="0" applyNumberFormat="0" applyBorder="0" applyAlignment="0" applyProtection="0"/>
    <xf numFmtId="0" fontId="66" fillId="6" borderId="0" applyNumberFormat="0" applyBorder="0" applyAlignment="0" applyProtection="0"/>
    <xf numFmtId="0" fontId="66" fillId="9" borderId="0" applyNumberFormat="0" applyBorder="0" applyAlignment="0" applyProtection="0"/>
    <xf numFmtId="0" fontId="66" fillId="14" borderId="0" applyNumberFormat="0" applyBorder="0" applyAlignment="0" applyProtection="0"/>
    <xf numFmtId="0" fontId="66" fillId="7" borderId="0" applyNumberFormat="0" applyBorder="0" applyAlignment="0" applyProtection="0"/>
    <xf numFmtId="0" fontId="66" fillId="10" borderId="0" applyNumberFormat="0" applyBorder="0" applyAlignment="0" applyProtection="0"/>
    <xf numFmtId="0" fontId="66" fillId="2" borderId="0" applyNumberFormat="0" applyBorder="0" applyAlignment="0" applyProtection="0"/>
    <xf numFmtId="0" fontId="66" fillId="4" borderId="0" applyNumberFormat="0" applyBorder="0" applyAlignment="0" applyProtection="0"/>
    <xf numFmtId="0" fontId="66" fillId="7" borderId="0" applyNumberFormat="0" applyBorder="0" applyAlignment="0" applyProtection="0"/>
    <xf numFmtId="0" fontId="66" fillId="11" borderId="0" applyNumberFormat="0" applyBorder="0" applyAlignment="0" applyProtection="0"/>
    <xf numFmtId="0" fontId="87" fillId="9" borderId="0" applyNumberFormat="0" applyBorder="0" applyAlignment="0" applyProtection="0"/>
    <xf numFmtId="0" fontId="87" fillId="10" borderId="0" applyNumberFormat="0" applyBorder="0" applyAlignment="0" applyProtection="0"/>
    <xf numFmtId="0" fontId="87" fillId="13" borderId="0" applyNumberFormat="0" applyBorder="0" applyAlignment="0" applyProtection="0"/>
    <xf numFmtId="0" fontId="87" fillId="6" borderId="0" applyNumberFormat="0" applyBorder="0" applyAlignment="0" applyProtection="0"/>
    <xf numFmtId="0" fontId="87" fillId="9" borderId="0" applyNumberFormat="0" applyBorder="0" applyAlignment="0" applyProtection="0"/>
    <xf numFmtId="0" fontId="87" fillId="14" borderId="0" applyNumberFormat="0" applyBorder="0" applyAlignment="0" applyProtection="0"/>
    <xf numFmtId="0" fontId="68" fillId="15" borderId="0" applyNumberFormat="0" applyBorder="0" applyAlignment="0" applyProtection="0"/>
    <xf numFmtId="0" fontId="68" fillId="10" borderId="0" applyNumberFormat="0" applyBorder="0" applyAlignment="0" applyProtection="0"/>
    <xf numFmtId="0" fontId="68" fillId="13" borderId="0" applyNumberFormat="0" applyBorder="0" applyAlignment="0" applyProtection="0"/>
    <xf numFmtId="0" fontId="68" fillId="16"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7" borderId="0" applyNumberFormat="0" applyBorder="0" applyAlignment="0" applyProtection="0"/>
    <xf numFmtId="0" fontId="68" fillId="19" borderId="0" applyNumberFormat="0" applyBorder="0" applyAlignment="0" applyProtection="0"/>
    <xf numFmtId="0" fontId="68" fillId="14" borderId="0" applyNumberFormat="0" applyBorder="0" applyAlignment="0" applyProtection="0"/>
    <xf numFmtId="0" fontId="68" fillId="4" borderId="0" applyNumberFormat="0" applyBorder="0" applyAlignment="0" applyProtection="0"/>
    <xf numFmtId="0" fontId="68" fillId="7" borderId="0" applyNumberFormat="0" applyBorder="0" applyAlignment="0" applyProtection="0"/>
    <xf numFmtId="0" fontId="68" fillId="10" borderId="0" applyNumberFormat="0" applyBorder="0" applyAlignment="0" applyProtection="0"/>
    <xf numFmtId="0" fontId="99" fillId="15" borderId="0" applyNumberFormat="0" applyBorder="0" applyAlignment="0" applyProtection="0"/>
    <xf numFmtId="0" fontId="99" fillId="10" borderId="0" applyNumberFormat="0" applyBorder="0" applyAlignment="0" applyProtection="0"/>
    <xf numFmtId="0" fontId="99" fillId="13" borderId="0" applyNumberFormat="0" applyBorder="0" applyAlignment="0" applyProtection="0"/>
    <xf numFmtId="0" fontId="99" fillId="16" borderId="0" applyNumberFormat="0" applyBorder="0" applyAlignment="0" applyProtection="0"/>
    <xf numFmtId="0" fontId="99" fillId="17" borderId="0" applyNumberFormat="0" applyBorder="0" applyAlignment="0" applyProtection="0"/>
    <xf numFmtId="0" fontId="99" fillId="18"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16" borderId="0" applyNumberFormat="0" applyBorder="0" applyAlignment="0" applyProtection="0"/>
    <xf numFmtId="0" fontId="68" fillId="17" borderId="0" applyNumberFormat="0" applyBorder="0" applyAlignment="0" applyProtection="0"/>
    <xf numFmtId="0" fontId="68" fillId="19" borderId="0" applyNumberFormat="0" applyBorder="0" applyAlignment="0" applyProtection="0"/>
    <xf numFmtId="179" fontId="18" fillId="23" borderId="0" applyNumberFormat="0" applyFont="0" applyBorder="0" applyAlignment="0">
      <alignment horizontal="right"/>
    </xf>
    <xf numFmtId="179" fontId="18" fillId="23" borderId="0" applyNumberFormat="0" applyFont="0" applyBorder="0" applyAlignment="0">
      <alignment horizontal="right"/>
    </xf>
    <xf numFmtId="179" fontId="49" fillId="23" borderId="0" applyNumberFormat="0" applyFont="0" applyBorder="0" applyAlignment="0">
      <alignment horizontal="right"/>
    </xf>
    <xf numFmtId="179" fontId="18" fillId="23" borderId="0" applyNumberFormat="0" applyFont="0" applyBorder="0" applyAlignment="0">
      <alignment horizontal="right"/>
    </xf>
    <xf numFmtId="191" fontId="19" fillId="23" borderId="6" applyFont="0">
      <alignment horizontal="right"/>
    </xf>
    <xf numFmtId="191" fontId="19" fillId="23" borderId="6" applyFont="0">
      <alignment horizontal="right"/>
    </xf>
    <xf numFmtId="191" fontId="50" fillId="23" borderId="6" applyFont="0">
      <alignment horizontal="right"/>
    </xf>
    <xf numFmtId="191" fontId="19" fillId="23" borderId="6" applyFont="0">
      <alignment horizontal="right"/>
    </xf>
    <xf numFmtId="0" fontId="20" fillId="0" borderId="0" applyNumberFormat="0" applyFill="0" applyBorder="0" applyAlignment="0" applyProtection="0"/>
    <xf numFmtId="0" fontId="20" fillId="0" borderId="0" applyNumberFormat="0" applyFill="0" applyBorder="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100" fillId="0" borderId="0"/>
    <xf numFmtId="0" fontId="69" fillId="0" borderId="0" applyNumberFormat="0" applyFill="0" applyBorder="0" applyAlignment="0" applyProtection="0"/>
    <xf numFmtId="0" fontId="16" fillId="0" borderId="0" applyNumberFormat="0" applyFill="0" applyBorder="0" applyAlignment="0" applyProtection="0"/>
    <xf numFmtId="0" fontId="83" fillId="0" borderId="0" applyNumberFormat="0" applyFill="0" applyBorder="0" applyAlignment="0" applyProtection="0"/>
    <xf numFmtId="0" fontId="70" fillId="4" borderId="0" applyNumberFormat="0" applyBorder="0" applyAlignment="0" applyProtection="0"/>
    <xf numFmtId="0" fontId="101" fillId="24" borderId="7" applyNumberFormat="0" applyAlignment="0" applyProtection="0"/>
    <xf numFmtId="0" fontId="102" fillId="0" borderId="0" applyNumberFormat="0" applyFill="0" applyBorder="0" applyAlignment="0" applyProtection="0"/>
    <xf numFmtId="0" fontId="21" fillId="0" borderId="0" applyNumberFormat="0" applyFill="0" applyBorder="0" applyAlignment="0"/>
    <xf numFmtId="0" fontId="103" fillId="25" borderId="0" applyNumberFormat="0" applyBorder="0"/>
    <xf numFmtId="0" fontId="85" fillId="0" borderId="0" applyNumberFormat="0" applyFill="0" applyBorder="0">
      <alignment horizontal="left"/>
    </xf>
    <xf numFmtId="0" fontId="70" fillId="6" borderId="0" applyNumberFormat="0" applyBorder="0" applyAlignment="0" applyProtection="0"/>
    <xf numFmtId="0" fontId="86" fillId="0" borderId="0"/>
    <xf numFmtId="0" fontId="104" fillId="0" borderId="8" applyNumberFormat="0" applyFont="0" applyFill="0" applyAlignment="0" applyProtection="0"/>
    <xf numFmtId="0" fontId="104" fillId="0" borderId="9" applyNumberFormat="0" applyFont="0" applyFill="0" applyAlignment="0" applyProtection="0"/>
    <xf numFmtId="208" fontId="105" fillId="0" borderId="0" applyFont="0" applyFill="0" applyBorder="0" applyAlignment="0" applyProtection="0"/>
    <xf numFmtId="2" fontId="20" fillId="26" borderId="0" applyNumberFormat="0" applyFont="0" applyBorder="0" applyAlignment="0" applyProtection="0"/>
    <xf numFmtId="2" fontId="20" fillId="26" borderId="0" applyNumberFormat="0" applyFont="0" applyBorder="0" applyAlignment="0" applyProtection="0"/>
    <xf numFmtId="2" fontId="51" fillId="26" borderId="0" applyNumberFormat="0" applyFont="0" applyBorder="0" applyAlignment="0" applyProtection="0"/>
    <xf numFmtId="2" fontId="20" fillId="26" borderId="0" applyNumberFormat="0" applyFont="0" applyBorder="0" applyAlignment="0" applyProtection="0"/>
    <xf numFmtId="0" fontId="44" fillId="27" borderId="6" applyNumberFormat="0" applyFont="0" applyBorder="0" applyAlignment="0">
      <alignment horizontal="center"/>
    </xf>
    <xf numFmtId="209" fontId="106" fillId="0" borderId="0" applyFont="0" applyFill="0" applyBorder="0" applyProtection="0">
      <alignment horizontal="center" vertical="center"/>
    </xf>
    <xf numFmtId="0" fontId="80" fillId="28" borderId="10" applyNumberFormat="0" applyAlignment="0" applyProtection="0"/>
    <xf numFmtId="188" fontId="1" fillId="0" borderId="0"/>
    <xf numFmtId="188" fontId="16" fillId="0" borderId="0"/>
    <xf numFmtId="188" fontId="48" fillId="0" borderId="0"/>
    <xf numFmtId="188" fontId="16" fillId="0" borderId="0"/>
    <xf numFmtId="188" fontId="82" fillId="0" borderId="0"/>
    <xf numFmtId="0" fontId="107" fillId="0" borderId="0">
      <alignment horizontal="right"/>
    </xf>
    <xf numFmtId="0" fontId="82" fillId="0" borderId="0" applyFont="0" applyFill="0" applyBorder="0" applyProtection="0">
      <alignment horizontal="right"/>
    </xf>
    <xf numFmtId="210" fontId="106" fillId="0" borderId="0" applyFont="0" applyFill="0" applyBorder="0" applyProtection="0">
      <alignment horizontal="right"/>
    </xf>
    <xf numFmtId="211" fontId="108" fillId="0" borderId="0" applyFont="0" applyFill="0" applyBorder="0" applyAlignment="0" applyProtection="0">
      <alignment horizontal="right"/>
    </xf>
    <xf numFmtId="212" fontId="108" fillId="0" borderId="0" applyFont="0" applyFill="0" applyBorder="0" applyAlignment="0" applyProtection="0"/>
    <xf numFmtId="211" fontId="108" fillId="0" borderId="0" applyFont="0" applyFill="0" applyBorder="0" applyAlignment="0" applyProtection="0">
      <alignment horizontal="right"/>
    </xf>
    <xf numFmtId="213" fontId="108" fillId="0" borderId="0" applyFont="0" applyFill="0" applyBorder="0" applyAlignment="0" applyProtection="0">
      <alignment horizontal="right"/>
    </xf>
    <xf numFmtId="214" fontId="108" fillId="0" borderId="0" applyFont="0" applyFill="0" applyBorder="0" applyAlignment="0" applyProtection="0"/>
    <xf numFmtId="213" fontId="108" fillId="0" borderId="0" applyFont="0" applyFill="0" applyBorder="0" applyAlignment="0" applyProtection="0">
      <alignment horizontal="right"/>
    </xf>
    <xf numFmtId="215" fontId="108" fillId="0" borderId="0" applyFont="0" applyFill="0" applyBorder="0" applyAlignment="0" applyProtection="0"/>
    <xf numFmtId="216" fontId="108"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52" fillId="0" borderId="0" applyFont="0" applyFill="0" applyBorder="0" applyAlignment="0" applyProtection="0"/>
    <xf numFmtId="3" fontId="22" fillId="0" borderId="0" applyFont="0" applyFill="0" applyBorder="0" applyAlignment="0" applyProtection="0"/>
    <xf numFmtId="0" fontId="109" fillId="0" borderId="0"/>
    <xf numFmtId="0" fontId="23" fillId="0" borderId="0" applyNumberFormat="0" applyFill="0" applyBorder="0">
      <alignment horizontal="right"/>
    </xf>
    <xf numFmtId="0" fontId="110" fillId="0" borderId="0">
      <alignment horizontal="left"/>
    </xf>
    <xf numFmtId="0" fontId="111" fillId="0" borderId="0"/>
    <xf numFmtId="0" fontId="112" fillId="0" borderId="0">
      <alignment horizontal="left"/>
    </xf>
    <xf numFmtId="217" fontId="104" fillId="0" borderId="0" applyFont="0" applyFill="0" applyBorder="0" applyAlignment="0" applyProtection="0">
      <protection locked="0"/>
    </xf>
    <xf numFmtId="218" fontId="104" fillId="0" borderId="0" applyFont="0" applyFill="0" applyBorder="0" applyAlignment="0" applyProtection="0">
      <protection locked="0"/>
    </xf>
    <xf numFmtId="219" fontId="82" fillId="0" borderId="0" applyFont="0" applyFill="0" applyBorder="0" applyProtection="0">
      <alignment horizontal="right"/>
    </xf>
    <xf numFmtId="220" fontId="108" fillId="0" borderId="0" applyFont="0" applyFill="0" applyBorder="0" applyAlignment="0" applyProtection="0">
      <alignment horizontal="right"/>
    </xf>
    <xf numFmtId="221" fontId="108" fillId="0" borderId="0" applyFont="0" applyFill="0" applyBorder="0" applyAlignment="0" applyProtection="0">
      <alignment horizontal="right"/>
    </xf>
    <xf numFmtId="222" fontId="113" fillId="0" borderId="0" applyFont="0" applyFill="0" applyBorder="0" applyAlignment="0" applyProtection="0"/>
    <xf numFmtId="221" fontId="108" fillId="0" borderId="0" applyFont="0" applyFill="0" applyBorder="0" applyAlignment="0" applyProtection="0">
      <alignment horizontal="right"/>
    </xf>
    <xf numFmtId="0" fontId="113" fillId="0" borderId="0" applyFont="0" applyFill="0" applyBorder="0" applyAlignment="0" applyProtection="0"/>
    <xf numFmtId="223" fontId="108" fillId="0" borderId="0" applyFont="0" applyFill="0" applyBorder="0" applyAlignment="0" applyProtection="0"/>
    <xf numFmtId="0" fontId="114" fillId="0" borderId="0" applyFont="0" applyFill="0" applyBorder="0" applyAlignment="0" applyProtection="0">
      <alignment vertical="center"/>
    </xf>
    <xf numFmtId="0" fontId="114" fillId="0" borderId="0" applyFont="0" applyFill="0" applyBorder="0" applyAlignment="0" applyProtection="0">
      <alignment vertical="center"/>
    </xf>
    <xf numFmtId="224" fontId="106" fillId="29" borderId="0" applyFont="0" applyFill="0" applyBorder="0" applyAlignment="0" applyProtection="0">
      <alignment vertical="center"/>
    </xf>
    <xf numFmtId="14" fontId="115" fillId="0" borderId="0"/>
    <xf numFmtId="225" fontId="108" fillId="0" borderId="0" applyFont="0" applyFill="0" applyBorder="0" applyAlignment="0" applyProtection="0"/>
    <xf numFmtId="0" fontId="108" fillId="0" borderId="0" applyFont="0" applyFill="0" applyBorder="0" applyAlignment="0" applyProtection="0"/>
    <xf numFmtId="225" fontId="108" fillId="0" borderId="0" applyFont="0" applyFill="0" applyBorder="0" applyAlignment="0" applyProtection="0"/>
    <xf numFmtId="167" fontId="104" fillId="0" borderId="0" applyFont="0" applyFill="0" applyBorder="0" applyProtection="0">
      <alignment horizontal="right"/>
    </xf>
    <xf numFmtId="187" fontId="1" fillId="0" borderId="0"/>
    <xf numFmtId="187" fontId="16" fillId="0" borderId="0"/>
    <xf numFmtId="187" fontId="48" fillId="0" borderId="0"/>
    <xf numFmtId="187" fontId="16" fillId="0" borderId="0"/>
    <xf numFmtId="187" fontId="82" fillId="0" borderId="0"/>
    <xf numFmtId="249" fontId="82" fillId="0" borderId="0" applyFont="0" applyFill="0" applyBorder="0" applyAlignment="0" applyProtection="0"/>
    <xf numFmtId="226" fontId="82" fillId="0" borderId="0" applyFont="0" applyFill="0" applyBorder="0" applyAlignment="0" applyProtection="0"/>
    <xf numFmtId="192" fontId="24" fillId="0" borderId="0" applyFont="0" applyFill="0" applyBorder="0" applyAlignment="0" applyProtection="0">
      <alignment horizontal="right"/>
    </xf>
    <xf numFmtId="192" fontId="24" fillId="0" borderId="0" applyFont="0" applyFill="0" applyBorder="0" applyAlignment="0" applyProtection="0">
      <alignment horizontal="right"/>
    </xf>
    <xf numFmtId="192" fontId="53" fillId="0" borderId="0" applyFont="0" applyFill="0" applyBorder="0" applyAlignment="0" applyProtection="0">
      <alignment horizontal="right"/>
    </xf>
    <xf numFmtId="192" fontId="24" fillId="0" borderId="0" applyFont="0" applyFill="0" applyBorder="0" applyAlignment="0" applyProtection="0">
      <alignment horizontal="right"/>
    </xf>
    <xf numFmtId="227" fontId="108" fillId="0" borderId="11" applyNumberFormat="0" applyFont="0" applyFill="0" applyAlignment="0" applyProtection="0"/>
    <xf numFmtId="164" fontId="116" fillId="0" borderId="0" applyFill="0" applyBorder="0" applyAlignment="0" applyProtection="0"/>
    <xf numFmtId="228" fontId="117" fillId="0" borderId="0" applyBorder="0" applyAlignment="0">
      <alignment horizontal="left"/>
    </xf>
    <xf numFmtId="166" fontId="82" fillId="0" borderId="0" applyFont="0" applyFill="0" applyBorder="0" applyAlignment="0" applyProtection="0"/>
    <xf numFmtId="0" fontId="118" fillId="4" borderId="0" applyNumberFormat="0" applyBorder="0" applyAlignment="0" applyProtection="0"/>
    <xf numFmtId="198" fontId="119" fillId="0" borderId="0" applyFont="0" applyFill="0" applyBorder="0" applyAlignment="0" applyProtection="0"/>
    <xf numFmtId="0" fontId="69" fillId="0" borderId="0" applyNumberFormat="0" applyFill="0" applyBorder="0" applyAlignment="0" applyProtection="0"/>
    <xf numFmtId="195" fontId="20" fillId="30" borderId="12" applyNumberFormat="0" applyFont="0" applyBorder="0" applyAlignment="0" applyProtection="0">
      <alignment horizontal="right"/>
    </xf>
    <xf numFmtId="195" fontId="20" fillId="30" borderId="12" applyNumberFormat="0" applyFont="0" applyBorder="0" applyAlignment="0" applyProtection="0">
      <alignment horizontal="right"/>
    </xf>
    <xf numFmtId="195" fontId="51" fillId="30" borderId="12" applyNumberFormat="0" applyFont="0" applyBorder="0" applyAlignment="0" applyProtection="0">
      <alignment horizontal="right"/>
    </xf>
    <xf numFmtId="195" fontId="20" fillId="30" borderId="12" applyNumberFormat="0" applyFont="0" applyBorder="0" applyAlignment="0" applyProtection="0">
      <alignment horizontal="right"/>
    </xf>
    <xf numFmtId="196" fontId="87" fillId="31" borderId="13">
      <protection locked="0"/>
    </xf>
    <xf numFmtId="3" fontId="87" fillId="31" borderId="13">
      <alignment wrapText="1"/>
      <protection locked="0"/>
    </xf>
    <xf numFmtId="0" fontId="120" fillId="32" borderId="14">
      <alignment horizontal="center" vertical="center"/>
    </xf>
    <xf numFmtId="0" fontId="25"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1" fillId="0" borderId="0">
      <alignment horizontal="left"/>
    </xf>
    <xf numFmtId="0" fontId="122" fillId="0" borderId="0">
      <alignment horizontal="left"/>
    </xf>
    <xf numFmtId="0" fontId="104" fillId="0" borderId="0" applyFill="0" applyBorder="0" applyProtection="0">
      <alignment horizontal="left"/>
    </xf>
    <xf numFmtId="0" fontId="123" fillId="0" borderId="0" applyNumberFormat="0" applyFill="0" applyBorder="0" applyProtection="0">
      <alignment horizontal="left"/>
    </xf>
    <xf numFmtId="0" fontId="104" fillId="0" borderId="0" applyFill="0" applyBorder="0" applyProtection="0">
      <alignment horizontal="left"/>
    </xf>
    <xf numFmtId="1" fontId="20" fillId="0" borderId="0" applyNumberFormat="0" applyBorder="0" applyAlignment="0" applyProtection="0"/>
    <xf numFmtId="1" fontId="20" fillId="0" borderId="0" applyNumberFormat="0" applyBorder="0" applyAlignment="0" applyProtection="0"/>
    <xf numFmtId="1" fontId="51" fillId="0" borderId="0" applyNumberFormat="0" applyBorder="0" applyAlignment="0" applyProtection="0"/>
    <xf numFmtId="1" fontId="20" fillId="0" borderId="0" applyNumberFormat="0" applyBorder="0" applyAlignment="0" applyProtection="0"/>
    <xf numFmtId="0" fontId="124" fillId="0" borderId="0" applyNumberFormat="0" applyFill="0" applyBorder="0" applyAlignment="0" applyProtection="0"/>
    <xf numFmtId="3" fontId="20" fillId="0" borderId="15">
      <alignment horizontal="right" vertical="center" indent="1"/>
      <protection locked="0"/>
    </xf>
    <xf numFmtId="193" fontId="26" fillId="0" borderId="0">
      <alignment vertical="center"/>
    </xf>
    <xf numFmtId="0" fontId="71" fillId="7" borderId="0" applyNumberFormat="0" applyBorder="0" applyAlignment="0" applyProtection="0"/>
    <xf numFmtId="0" fontId="125" fillId="5" borderId="0" applyNumberFormat="0" applyBorder="0" applyAlignment="0" applyProtection="0"/>
    <xf numFmtId="0" fontId="87" fillId="33" borderId="0" applyNumberFormat="0" applyBorder="0">
      <alignment vertical="top"/>
    </xf>
    <xf numFmtId="0" fontId="86" fillId="0" borderId="16" applyNumberFormat="0" applyFont="0" applyFill="0" applyAlignment="0" applyProtection="0"/>
    <xf numFmtId="49" fontId="27" fillId="0" borderId="0">
      <alignment horizontal="right"/>
    </xf>
    <xf numFmtId="49" fontId="27" fillId="0" borderId="0">
      <alignment horizontal="right"/>
    </xf>
    <xf numFmtId="49" fontId="55" fillId="0" borderId="0">
      <alignment horizontal="right"/>
    </xf>
    <xf numFmtId="49" fontId="27" fillId="0" borderId="0">
      <alignment horizontal="right"/>
    </xf>
    <xf numFmtId="49" fontId="28" fillId="0" borderId="0">
      <alignment horizontal="right"/>
    </xf>
    <xf numFmtId="193" fontId="29" fillId="0" borderId="0">
      <alignment vertical="center"/>
    </xf>
    <xf numFmtId="199" fontId="16" fillId="34" borderId="17" applyNumberFormat="0" applyFont="0" applyBorder="0" applyAlignment="0" applyProtection="0"/>
    <xf numFmtId="229" fontId="108" fillId="0" borderId="0" applyFont="0" applyFill="0" applyBorder="0" applyAlignment="0" applyProtection="0">
      <alignment horizontal="right"/>
    </xf>
    <xf numFmtId="180" fontId="126" fillId="34" borderId="0" applyNumberFormat="0" applyFont="0" applyAlignment="0"/>
    <xf numFmtId="0" fontId="127" fillId="0" borderId="0" applyProtection="0">
      <alignment horizontal="right"/>
    </xf>
    <xf numFmtId="0" fontId="128" fillId="0" borderId="0">
      <alignment horizontal="left"/>
    </xf>
    <xf numFmtId="0" fontId="128" fillId="0" borderId="0">
      <alignment horizontal="left"/>
    </xf>
    <xf numFmtId="0" fontId="129" fillId="0" borderId="18">
      <alignment horizontal="center"/>
    </xf>
    <xf numFmtId="0" fontId="130" fillId="0" borderId="19" applyNumberFormat="0" applyFill="0" applyAlignment="0" applyProtection="0"/>
    <xf numFmtId="0" fontId="131" fillId="0" borderId="0">
      <alignment horizontal="left"/>
    </xf>
    <xf numFmtId="0" fontId="132" fillId="0" borderId="20">
      <alignment horizontal="left" vertical="top"/>
    </xf>
    <xf numFmtId="0" fontId="132" fillId="0" borderId="20">
      <alignment horizontal="left" vertical="top"/>
    </xf>
    <xf numFmtId="0" fontId="133" fillId="0" borderId="21" applyNumberFormat="0" applyFill="0" applyAlignment="0" applyProtection="0"/>
    <xf numFmtId="0" fontId="134" fillId="0" borderId="0">
      <alignment horizontal="left"/>
    </xf>
    <xf numFmtId="0" fontId="135" fillId="0" borderId="0" applyProtection="0">
      <alignment horizontal="left"/>
    </xf>
    <xf numFmtId="0" fontId="136" fillId="0" borderId="20">
      <alignment horizontal="left" vertical="top"/>
    </xf>
    <xf numFmtId="0" fontId="137" fillId="0" borderId="22" applyNumberFormat="0" applyFill="0" applyAlignment="0" applyProtection="0"/>
    <xf numFmtId="0" fontId="138" fillId="0" borderId="0">
      <alignment horizontal="left"/>
    </xf>
    <xf numFmtId="0" fontId="137" fillId="0" borderId="0" applyNumberFormat="0" applyFill="0" applyBorder="0" applyAlignment="0" applyProtection="0"/>
    <xf numFmtId="0" fontId="30" fillId="0" borderId="0"/>
    <xf numFmtId="0" fontId="31"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39" fillId="8" borderId="7" applyNumberFormat="0" applyAlignment="0" applyProtection="0"/>
    <xf numFmtId="0" fontId="32" fillId="35" borderId="0" applyNumberFormat="0" applyFont="0" applyBorder="0" applyAlignment="0" applyProtection="0"/>
    <xf numFmtId="0" fontId="32" fillId="35" borderId="0" applyNumberFormat="0" applyFont="0" applyBorder="0" applyAlignment="0" applyProtection="0"/>
    <xf numFmtId="0" fontId="58" fillId="35" borderId="0" applyNumberFormat="0" applyFont="0" applyBorder="0" applyAlignment="0" applyProtection="0"/>
    <xf numFmtId="0" fontId="32" fillId="35" borderId="0" applyNumberFormat="0" applyFont="0" applyBorder="0" applyAlignment="0" applyProtection="0"/>
    <xf numFmtId="230" fontId="113" fillId="0" borderId="0" applyFill="0" applyBorder="0" applyProtection="0"/>
    <xf numFmtId="231" fontId="113" fillId="0" borderId="0" applyFill="0" applyBorder="0" applyProtection="0"/>
    <xf numFmtId="0" fontId="113" fillId="0" borderId="0" applyFill="0" applyBorder="0" applyProtection="0"/>
    <xf numFmtId="232" fontId="113" fillId="0" borderId="0" applyFill="0" applyBorder="0" applyProtection="0"/>
    <xf numFmtId="233" fontId="113" fillId="0" borderId="0" applyFill="0" applyBorder="0" applyProtection="0"/>
    <xf numFmtId="0" fontId="82" fillId="2" borderId="0" applyNumberFormat="0" applyFont="0" applyBorder="0" applyAlignment="0">
      <protection locked="0"/>
    </xf>
    <xf numFmtId="0" fontId="82" fillId="2" borderId="0" applyNumberFormat="0" applyFont="0" applyBorder="0" applyAlignment="0">
      <protection locked="0"/>
    </xf>
    <xf numFmtId="0" fontId="72" fillId="0" borderId="0" applyNumberFormat="0" applyFill="0" applyBorder="0" applyAlignment="0" applyProtection="0"/>
    <xf numFmtId="0" fontId="73" fillId="36" borderId="23" applyNumberFormat="0" applyAlignment="0" applyProtection="0"/>
    <xf numFmtId="0" fontId="74" fillId="2" borderId="7" applyNumberFormat="0" applyAlignment="0" applyProtection="0"/>
    <xf numFmtId="0" fontId="140" fillId="0" borderId="24" applyNumberFormat="0" applyFill="0" applyAlignment="0" applyProtection="0"/>
    <xf numFmtId="0" fontId="141" fillId="0" borderId="0" applyNumberFormat="0" applyBorder="0">
      <alignment vertical="top" wrapText="1"/>
    </xf>
    <xf numFmtId="0" fontId="88" fillId="0" borderId="17" applyNumberFormat="0" applyFill="0" applyBorder="0">
      <alignment horizontal="center"/>
    </xf>
    <xf numFmtId="166" fontId="1" fillId="0" borderId="0" applyFont="0" applyFill="0" applyBorder="0" applyAlignment="0" applyProtection="0"/>
    <xf numFmtId="234" fontId="82" fillId="0" borderId="0" applyFont="0" applyFill="0" applyBorder="0" applyAlignment="0" applyProtection="0"/>
    <xf numFmtId="43" fontId="219" fillId="0" borderId="0" applyFont="0" applyFill="0" applyBorder="0" applyAlignment="0" applyProtection="0"/>
    <xf numFmtId="43" fontId="219" fillId="0" borderId="0" applyFont="0" applyFill="0" applyBorder="0" applyAlignment="0" applyProtection="0"/>
    <xf numFmtId="166" fontId="16" fillId="0" borderId="0" applyFont="0" applyFill="0" applyBorder="0" applyAlignment="0" applyProtection="0"/>
    <xf numFmtId="0" fontId="142" fillId="28" borderId="10" applyNumberFormat="0" applyAlignment="0" applyProtection="0"/>
    <xf numFmtId="0" fontId="89" fillId="0" borderId="17" applyNumberFormat="0" applyFill="0" applyBorder="0">
      <alignment horizontal="left"/>
    </xf>
    <xf numFmtId="0" fontId="33" fillId="0" borderId="0"/>
    <xf numFmtId="199" fontId="125" fillId="0" borderId="0"/>
    <xf numFmtId="0" fontId="13" fillId="11" borderId="16" applyNumberFormat="0" applyFont="0" applyAlignment="0" applyProtection="0"/>
    <xf numFmtId="197" fontId="82" fillId="0" borderId="0" applyFont="0" applyFill="0" applyBorder="0" applyAlignment="0" applyProtection="0"/>
    <xf numFmtId="197" fontId="20" fillId="0" borderId="0" applyFont="0" applyFill="0" applyBorder="0" applyAlignment="0" applyProtection="0"/>
    <xf numFmtId="37" fontId="82" fillId="0" borderId="0" applyFont="0" applyFill="0" applyBorder="0" applyAlignment="0" applyProtection="0"/>
    <xf numFmtId="235" fontId="82" fillId="0" borderId="0" applyFont="0" applyFill="0" applyBorder="0" applyAlignment="0" applyProtection="0"/>
    <xf numFmtId="189" fontId="1" fillId="0" borderId="0"/>
    <xf numFmtId="234" fontId="106" fillId="0" borderId="0" applyFont="0" applyFill="0" applyBorder="0" applyProtection="0">
      <alignment horizontal="right"/>
    </xf>
    <xf numFmtId="189" fontId="82" fillId="0" borderId="0"/>
    <xf numFmtId="189" fontId="82" fillId="0" borderId="0"/>
    <xf numFmtId="189" fontId="82" fillId="0" borderId="0"/>
    <xf numFmtId="189" fontId="82" fillId="0" borderId="0"/>
    <xf numFmtId="189" fontId="82" fillId="0" borderId="0"/>
    <xf numFmtId="189" fontId="82" fillId="0" borderId="0"/>
    <xf numFmtId="189" fontId="16" fillId="0" borderId="0"/>
    <xf numFmtId="189" fontId="48" fillId="0" borderId="0"/>
    <xf numFmtId="189" fontId="16" fillId="0" borderId="0"/>
    <xf numFmtId="189" fontId="82" fillId="0" borderId="0"/>
    <xf numFmtId="189" fontId="82" fillId="0" borderId="0"/>
    <xf numFmtId="189" fontId="82" fillId="0" borderId="0"/>
    <xf numFmtId="189" fontId="82" fillId="0" borderId="0"/>
    <xf numFmtId="189" fontId="82" fillId="0" borderId="0"/>
    <xf numFmtId="189" fontId="82" fillId="0" borderId="0"/>
    <xf numFmtId="236" fontId="86" fillId="0" borderId="0" applyFont="0" applyFill="0" applyBorder="0" applyAlignment="0" applyProtection="0"/>
    <xf numFmtId="237" fontId="108" fillId="0" borderId="0" applyFont="0" applyFill="0" applyBorder="0" applyAlignment="0" applyProtection="0">
      <alignment horizontal="right"/>
    </xf>
    <xf numFmtId="0" fontId="143" fillId="2" borderId="0" applyNumberFormat="0" applyBorder="0" applyAlignment="0" applyProtection="0"/>
    <xf numFmtId="0" fontId="75" fillId="2" borderId="0" applyNumberFormat="0" applyBorder="0" applyAlignment="0" applyProtection="0"/>
    <xf numFmtId="0" fontId="114" fillId="0" borderId="0" applyNumberFormat="0" applyFont="0" applyFill="0" applyBorder="0" applyAlignment="0" applyProtection="0">
      <alignment vertical="center"/>
    </xf>
    <xf numFmtId="0" fontId="144" fillId="0" borderId="0"/>
    <xf numFmtId="190" fontId="1" fillId="0" borderId="0"/>
    <xf numFmtId="190" fontId="16" fillId="0" borderId="0"/>
    <xf numFmtId="190" fontId="48" fillId="0" borderId="0"/>
    <xf numFmtId="190" fontId="16" fillId="0" borderId="0"/>
    <xf numFmtId="190" fontId="82" fillId="0" borderId="0"/>
    <xf numFmtId="0" fontId="145" fillId="0" borderId="0" applyNumberFormat="0" applyFill="0" applyBorder="0" applyAlignment="0" applyProtection="0">
      <alignment vertical="center"/>
    </xf>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3" fillId="0" borderId="0"/>
    <xf numFmtId="0" fontId="16" fillId="0" borderId="0"/>
    <xf numFmtId="0" fontId="76" fillId="0" borderId="0"/>
    <xf numFmtId="37" fontId="32" fillId="0" borderId="0"/>
    <xf numFmtId="0" fontId="219" fillId="0" borderId="0"/>
    <xf numFmtId="0" fontId="16" fillId="0" borderId="0" applyProtection="0"/>
    <xf numFmtId="0" fontId="16" fillId="0" borderId="0"/>
    <xf numFmtId="0" fontId="48" fillId="0" borderId="0" applyProtection="0"/>
    <xf numFmtId="0" fontId="220" fillId="0" borderId="0"/>
    <xf numFmtId="0" fontId="218" fillId="0" borderId="0"/>
    <xf numFmtId="0" fontId="16" fillId="0" borderId="0" applyProtection="0"/>
    <xf numFmtId="0" fontId="82" fillId="0" borderId="0"/>
    <xf numFmtId="0" fontId="82" fillId="0" borderId="0"/>
    <xf numFmtId="0" fontId="82" fillId="0" borderId="0"/>
    <xf numFmtId="0" fontId="82" fillId="0" borderId="0"/>
    <xf numFmtId="2" fontId="32" fillId="0" borderId="0" applyBorder="0" applyProtection="0"/>
    <xf numFmtId="2" fontId="32" fillId="0" borderId="0" applyBorder="0" applyProtection="0"/>
    <xf numFmtId="2" fontId="58" fillId="0" borderId="0" applyBorder="0" applyProtection="0"/>
    <xf numFmtId="2" fontId="32" fillId="0" borderId="0" applyBorder="0" applyProtection="0"/>
    <xf numFmtId="0" fontId="16" fillId="0" borderId="0" applyBorder="0"/>
    <xf numFmtId="0" fontId="16" fillId="0" borderId="0"/>
    <xf numFmtId="0" fontId="1" fillId="0" borderId="0" applyProtection="0"/>
    <xf numFmtId="0" fontId="1" fillId="0" borderId="0"/>
    <xf numFmtId="0" fontId="1" fillId="0" borderId="0"/>
    <xf numFmtId="0" fontId="16" fillId="0" borderId="0"/>
    <xf numFmtId="0" fontId="16" fillId="0" borderId="0"/>
    <xf numFmtId="0" fontId="16" fillId="0" borderId="0"/>
    <xf numFmtId="0" fontId="146" fillId="0" borderId="0"/>
    <xf numFmtId="0" fontId="147" fillId="0" borderId="0"/>
    <xf numFmtId="0" fontId="148" fillId="0" borderId="0"/>
    <xf numFmtId="0" fontId="82" fillId="0" borderId="0"/>
    <xf numFmtId="0" fontId="34" fillId="0" borderId="25"/>
    <xf numFmtId="17" fontId="106" fillId="0" borderId="0" applyFont="0" applyFill="0" applyBorder="0" applyProtection="0">
      <alignment horizontal="right"/>
    </xf>
    <xf numFmtId="0" fontId="149" fillId="2" borderId="0" applyNumberFormat="0" applyBorder="0" applyAlignment="0" applyProtection="0"/>
    <xf numFmtId="0" fontId="73" fillId="24" borderId="23" applyNumberFormat="0" applyAlignment="0" applyProtection="0"/>
    <xf numFmtId="0" fontId="150" fillId="0" borderId="19" applyNumberFormat="0" applyFill="0" applyAlignment="0" applyProtection="0"/>
    <xf numFmtId="0" fontId="151" fillId="0" borderId="21" applyNumberFormat="0" applyFill="0" applyAlignment="0" applyProtection="0"/>
    <xf numFmtId="0" fontId="152" fillId="0" borderId="22" applyNumberFormat="0" applyFill="0" applyAlignment="0" applyProtection="0"/>
    <xf numFmtId="0" fontId="152" fillId="0" borderId="0" applyNumberFormat="0" applyFill="0" applyBorder="0" applyAlignment="0" applyProtection="0"/>
    <xf numFmtId="0" fontId="35" fillId="0" borderId="0" applyNumberFormat="0" applyFill="0" applyBorder="0">
      <alignment horizontal="left"/>
    </xf>
    <xf numFmtId="0" fontId="35" fillId="0" borderId="0" applyNumberFormat="0" applyFill="0" applyBorder="0">
      <alignment horizontal="left"/>
    </xf>
    <xf numFmtId="0" fontId="59" fillId="0" borderId="0" applyNumberFormat="0" applyFill="0" applyBorder="0">
      <alignment horizontal="left"/>
    </xf>
    <xf numFmtId="0" fontId="35" fillId="0" borderId="0" applyNumberFormat="0" applyFill="0" applyBorder="0">
      <alignment horizontal="left"/>
    </xf>
    <xf numFmtId="0" fontId="153" fillId="0" borderId="0" applyFill="0" applyBorder="0" applyProtection="0">
      <alignment horizontal="left"/>
    </xf>
    <xf numFmtId="0" fontId="154" fillId="0" borderId="0" applyFill="0" applyBorder="0" applyProtection="0">
      <alignment horizontal="left"/>
    </xf>
    <xf numFmtId="1" fontId="155" fillId="0" borderId="0" applyProtection="0">
      <alignment horizontal="right" vertical="center"/>
    </xf>
    <xf numFmtId="0" fontId="68" fillId="37" borderId="0" applyNumberFormat="0" applyBorder="0" applyAlignment="0" applyProtection="0"/>
    <xf numFmtId="0" fontId="68" fillId="19" borderId="0" applyNumberFormat="0" applyBorder="0" applyAlignment="0" applyProtection="0"/>
    <xf numFmtId="0" fontId="68" fillId="14" borderId="0" applyNumberFormat="0" applyBorder="0" applyAlignment="0" applyProtection="0"/>
    <xf numFmtId="0" fontId="68" fillId="38" borderId="0" applyNumberFormat="0" applyBorder="0" applyAlignment="0" applyProtection="0"/>
    <xf numFmtId="0" fontId="68" fillId="17" borderId="0" applyNumberFormat="0" applyBorder="0" applyAlignment="0" applyProtection="0"/>
    <xf numFmtId="0" fontId="68" fillId="21" borderId="0" applyNumberFormat="0" applyBorder="0" applyAlignment="0" applyProtection="0"/>
    <xf numFmtId="0" fontId="58" fillId="11" borderId="16" applyNumberFormat="0" applyFont="0" applyAlignment="0" applyProtection="0"/>
    <xf numFmtId="0" fontId="32" fillId="11" borderId="16" applyNumberFormat="0" applyFont="0" applyAlignment="0" applyProtection="0"/>
    <xf numFmtId="0" fontId="77" fillId="0" borderId="0" applyNumberFormat="0" applyFill="0" applyBorder="0" applyAlignment="0" applyProtection="0"/>
    <xf numFmtId="167" fontId="156" fillId="0" borderId="18">
      <alignment vertical="center"/>
    </xf>
    <xf numFmtId="238" fontId="106" fillId="0" borderId="0" applyFont="0" applyFill="0" applyBorder="0" applyProtection="0">
      <alignment horizontal="right"/>
    </xf>
    <xf numFmtId="239" fontId="82" fillId="0" borderId="0" applyFont="0" applyFill="0" applyBorder="0" applyProtection="0">
      <alignment horizontal="right"/>
    </xf>
    <xf numFmtId="17" fontId="82" fillId="0" borderId="0" applyFont="0" applyFill="0" applyBorder="0" applyProtection="0">
      <alignment horizontal="right"/>
    </xf>
    <xf numFmtId="240" fontId="104" fillId="0" borderId="0" applyFont="0" applyFill="0" applyBorder="0" applyProtection="0">
      <alignment horizontal="right"/>
    </xf>
    <xf numFmtId="241" fontId="113" fillId="0" borderId="0" applyFont="0" applyFill="0" applyBorder="0" applyAlignment="0" applyProtection="0"/>
    <xf numFmtId="186" fontId="17" fillId="0" borderId="0">
      <protection locked="0"/>
    </xf>
    <xf numFmtId="9" fontId="20" fillId="0" borderId="0" applyFont="0" applyFill="0" applyBorder="0" applyAlignment="0" applyProtection="0"/>
    <xf numFmtId="0" fontId="36" fillId="0" borderId="0"/>
    <xf numFmtId="177" fontId="82" fillId="0" borderId="0"/>
    <xf numFmtId="9" fontId="1" fillId="0" borderId="0" applyFont="0" applyFill="0" applyBorder="0" applyAlignment="0" applyProtection="0"/>
    <xf numFmtId="9" fontId="48" fillId="0" borderId="0" applyFont="0" applyFill="0" applyBorder="0" applyAlignment="0" applyProtection="0"/>
    <xf numFmtId="9" fontId="173" fillId="0" borderId="0" applyFont="0" applyFill="0" applyBorder="0" applyAlignment="0" applyProtection="0"/>
    <xf numFmtId="9" fontId="16" fillId="0" borderId="0" applyFont="0" applyFill="0" applyBorder="0" applyAlignment="0" applyProtection="0"/>
    <xf numFmtId="9" fontId="48" fillId="0" borderId="0" applyFont="0" applyFill="0" applyBorder="0" applyAlignment="0" applyProtection="0"/>
    <xf numFmtId="9" fontId="16" fillId="0" borderId="0" applyFont="0" applyFill="0" applyBorder="0" applyAlignment="0" applyProtection="0"/>
    <xf numFmtId="9" fontId="82" fillId="0" borderId="0" applyFont="0" applyFill="0" applyBorder="0" applyAlignment="0" applyProtection="0"/>
    <xf numFmtId="9" fontId="16" fillId="0" borderId="0" applyFont="0" applyFill="0" applyBorder="0" applyAlignment="0" applyProtection="0"/>
    <xf numFmtId="9" fontId="219" fillId="0" borderId="0" applyFont="0" applyFill="0" applyBorder="0" applyAlignment="0" applyProtection="0"/>
    <xf numFmtId="0" fontId="16" fillId="39" borderId="13" applyNumberFormat="0">
      <alignment vertical="top" wrapText="1"/>
    </xf>
    <xf numFmtId="0" fontId="16" fillId="39" borderId="13" applyNumberFormat="0">
      <alignment vertical="top" wrapText="1"/>
    </xf>
    <xf numFmtId="0" fontId="16" fillId="39" borderId="13" applyNumberFormat="0">
      <alignment vertical="top" wrapText="1"/>
    </xf>
    <xf numFmtId="0" fontId="16" fillId="39" borderId="13" applyNumberFormat="0">
      <alignment vertical="top" wrapText="1"/>
    </xf>
    <xf numFmtId="242" fontId="106" fillId="0" borderId="0" applyFont="0" applyFill="0" applyBorder="0" applyAlignment="0" applyProtection="0">
      <alignment horizontal="right"/>
    </xf>
    <xf numFmtId="177" fontId="32" fillId="21" borderId="26" applyNumberFormat="0" applyFont="0" applyBorder="0" applyAlignment="0" applyProtection="0">
      <alignment horizontal="center"/>
    </xf>
    <xf numFmtId="177" fontId="32" fillId="21" borderId="26" applyNumberFormat="0" applyFont="0" applyBorder="0" applyAlignment="0" applyProtection="0">
      <alignment horizontal="center"/>
    </xf>
    <xf numFmtId="177" fontId="58" fillId="21" borderId="26" applyNumberFormat="0" applyFont="0" applyBorder="0" applyAlignment="0" applyProtection="0">
      <alignment horizontal="center"/>
    </xf>
    <xf numFmtId="177" fontId="32" fillId="21" borderId="26" applyNumberFormat="0" applyFont="0" applyBorder="0" applyAlignment="0" applyProtection="0">
      <alignment horizontal="center"/>
    </xf>
    <xf numFmtId="0" fontId="122" fillId="0" borderId="27">
      <alignment vertical="center"/>
    </xf>
    <xf numFmtId="0" fontId="115" fillId="0" borderId="28"/>
    <xf numFmtId="0" fontId="86" fillId="32" borderId="0" applyNumberFormat="0" applyFont="0" applyBorder="0" applyAlignment="0" applyProtection="0"/>
    <xf numFmtId="1" fontId="36" fillId="40" borderId="0" applyNumberFormat="0" applyFont="0" applyBorder="0" applyAlignment="0">
      <alignment horizontal="left"/>
    </xf>
    <xf numFmtId="0" fontId="82" fillId="24" borderId="29" applyNumberFormat="0" applyFont="0" applyBorder="0" applyAlignment="0" applyProtection="0"/>
    <xf numFmtId="164" fontId="105" fillId="0" borderId="0" applyFill="0" applyBorder="0" applyAlignment="0" applyProtection="0"/>
    <xf numFmtId="0" fontId="78" fillId="36" borderId="7" applyNumberFormat="0" applyAlignment="0" applyProtection="0"/>
    <xf numFmtId="0" fontId="82" fillId="0" borderId="0"/>
    <xf numFmtId="0" fontId="90" fillId="0" borderId="0"/>
    <xf numFmtId="0" fontId="1" fillId="0" borderId="0" applyFont="0" applyFill="0" applyBorder="0" applyAlignment="0" applyProtection="0"/>
    <xf numFmtId="0" fontId="16" fillId="0" borderId="0" applyFont="0" applyFill="0" applyBorder="0" applyAlignment="0" applyProtection="0"/>
    <xf numFmtId="0" fontId="48" fillId="0" borderId="0" applyFont="0" applyFill="0" applyBorder="0" applyAlignment="0" applyProtection="0"/>
    <xf numFmtId="0" fontId="16" fillId="0" borderId="0" applyFont="0" applyFill="0" applyBorder="0" applyAlignment="0" applyProtection="0"/>
    <xf numFmtId="0" fontId="82"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07" fillId="0" borderId="0" applyNumberFormat="0" applyFon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38" fontId="32"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07" fillId="0" borderId="0" applyNumberFormat="0" applyFont="0" applyBorder="0" applyAlignment="0" applyProtection="0"/>
    <xf numFmtId="0" fontId="207" fillId="0" borderId="0" applyNumberFormat="0" applyFont="0" applyBorder="0" applyAlignment="0" applyProtection="0"/>
    <xf numFmtId="0" fontId="16" fillId="0" borderId="0" applyNumberForma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51"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52" fontId="16" fillId="0" borderId="0" applyFont="0" applyFill="0" applyBorder="0" applyAlignment="0" applyProtection="0"/>
    <xf numFmtId="0" fontId="16" fillId="0" borderId="0" applyFont="0" applyFill="0" applyBorder="0" applyAlignment="0" applyProtection="0"/>
    <xf numFmtId="253" fontId="16" fillId="0" borderId="0" applyFon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08" fillId="0" borderId="0"/>
    <xf numFmtId="0" fontId="208" fillId="0" borderId="0"/>
    <xf numFmtId="0" fontId="16" fillId="0" borderId="0"/>
    <xf numFmtId="0" fontId="16" fillId="0" borderId="0"/>
    <xf numFmtId="0" fontId="16" fillId="0" borderId="0"/>
    <xf numFmtId="0" fontId="16" fillId="0" borderId="0"/>
    <xf numFmtId="0" fontId="208" fillId="0" borderId="0"/>
    <xf numFmtId="0" fontId="16" fillId="0" borderId="0" applyNumberFormat="0" applyFill="0" applyBorder="0" applyAlignment="0" applyProtection="0"/>
    <xf numFmtId="0" fontId="208" fillId="0" borderId="0"/>
    <xf numFmtId="0" fontId="16" fillId="24" borderId="29" applyNumberFormat="0" applyFont="0" applyBorder="0" applyAlignment="0" applyProtection="0"/>
    <xf numFmtId="0" fontId="16" fillId="24" borderId="29" applyNumberFormat="0" applyFont="0" applyBorder="0" applyAlignment="0" applyProtection="0"/>
    <xf numFmtId="0" fontId="16" fillId="24" borderId="29" applyNumberFormat="0" applyFont="0" applyBorder="0" applyAlignment="0" applyProtection="0"/>
    <xf numFmtId="0" fontId="16" fillId="24" borderId="29" applyNumberFormat="0" applyFont="0" applyBorder="0" applyAlignment="0" applyProtection="0"/>
    <xf numFmtId="0" fontId="209" fillId="0" borderId="0" applyFont="0" applyFill="0" applyBorder="0" applyAlignment="0" applyProtection="0"/>
    <xf numFmtId="0" fontId="209" fillId="0" borderId="0" applyFont="0" applyFill="0" applyBorder="0" applyAlignment="0" applyProtection="0"/>
    <xf numFmtId="0" fontId="209" fillId="0" borderId="0" applyFont="0" applyFill="0" applyBorder="0" applyAlignment="0" applyProtection="0"/>
    <xf numFmtId="254" fontId="209"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94" fontId="37" fillId="0" borderId="0" applyNumberFormat="0" applyFill="0" applyBorder="0" applyAlignment="0" applyProtection="0">
      <alignment horizontal="right" vertical="center" wrapText="1"/>
    </xf>
    <xf numFmtId="0" fontId="38" fillId="0" borderId="0" applyNumberFormat="0" applyFill="0" applyBorder="0" applyAlignment="0" applyProtection="0"/>
    <xf numFmtId="0" fontId="39" fillId="0" borderId="0" applyNumberFormat="0" applyFill="0" applyBorder="0" applyAlignment="0" applyProtection="0">
      <protection locked="0"/>
    </xf>
    <xf numFmtId="0" fontId="40" fillId="0" borderId="12" applyNumberFormat="0" applyFill="0" applyProtection="0">
      <alignment horizontal="right"/>
    </xf>
    <xf numFmtId="0" fontId="40" fillId="0" borderId="12" applyNumberFormat="0" applyFill="0" applyProtection="0">
      <alignment horizontal="right"/>
    </xf>
    <xf numFmtId="0" fontId="60" fillId="0" borderId="12" applyNumberFormat="0" applyFill="0" applyProtection="0">
      <alignment horizontal="right"/>
    </xf>
    <xf numFmtId="0" fontId="40" fillId="0" borderId="12" applyNumberFormat="0" applyFill="0" applyProtection="0">
      <alignment horizontal="right"/>
    </xf>
    <xf numFmtId="0" fontId="154" fillId="0" borderId="0"/>
    <xf numFmtId="0" fontId="79" fillId="0" borderId="30" applyNumberFormat="0" applyFill="0" applyAlignment="0" applyProtection="0"/>
    <xf numFmtId="0" fontId="91" fillId="0" borderId="18" applyNumberFormat="0" applyFill="0" applyBorder="0">
      <alignment horizontal="left"/>
    </xf>
    <xf numFmtId="0" fontId="72" fillId="0" borderId="31" applyNumberFormat="0" applyFill="0" applyAlignment="0" applyProtection="0"/>
    <xf numFmtId="243" fontId="106" fillId="41" borderId="17" applyNumberFormat="0" applyBorder="0">
      <alignment horizontal="center" vertical="center"/>
      <protection locked="0"/>
    </xf>
    <xf numFmtId="0" fontId="157" fillId="0" borderId="0" applyFill="0" applyBorder="0" applyProtection="0">
      <alignment horizontal="center" vertical="center"/>
    </xf>
    <xf numFmtId="0" fontId="40" fillId="0" borderId="32" applyNumberFormat="0" applyProtection="0">
      <alignment horizontal="right"/>
    </xf>
    <xf numFmtId="0" fontId="40" fillId="0" borderId="32" applyNumberFormat="0" applyProtection="0">
      <alignment horizontal="right"/>
    </xf>
    <xf numFmtId="0" fontId="60" fillId="0" borderId="32" applyNumberFormat="0" applyProtection="0">
      <alignment horizontal="right"/>
    </xf>
    <xf numFmtId="0" fontId="40" fillId="0" borderId="32" applyNumberFormat="0" applyProtection="0">
      <alignment horizontal="right"/>
    </xf>
    <xf numFmtId="0" fontId="41" fillId="0" borderId="18" applyNumberFormat="0" applyFill="0" applyProtection="0"/>
    <xf numFmtId="0" fontId="41" fillId="0" borderId="18" applyNumberFormat="0" applyFill="0" applyProtection="0"/>
    <xf numFmtId="0" fontId="61" fillId="0" borderId="18" applyNumberFormat="0" applyFill="0" applyProtection="0"/>
    <xf numFmtId="0" fontId="41" fillId="0" borderId="18" applyNumberFormat="0" applyFill="0" applyProtection="0"/>
    <xf numFmtId="227" fontId="158" fillId="0" borderId="18" applyBorder="0" applyProtection="0">
      <alignment horizontal="right" vertical="center"/>
    </xf>
    <xf numFmtId="0" fontId="159" fillId="42" borderId="0" applyBorder="0" applyProtection="0">
      <alignment horizontal="centerContinuous" vertical="center"/>
    </xf>
    <xf numFmtId="0" fontId="159" fillId="43" borderId="18" applyBorder="0" applyProtection="0">
      <alignment horizontal="centerContinuous" vertical="center"/>
    </xf>
    <xf numFmtId="0" fontId="158" fillId="0" borderId="0" applyBorder="0" applyProtection="0">
      <alignment vertical="center"/>
    </xf>
    <xf numFmtId="0" fontId="84" fillId="0" borderId="0" applyBorder="0" applyProtection="0">
      <alignment horizontal="left"/>
    </xf>
    <xf numFmtId="0" fontId="123" fillId="0" borderId="0" applyNumberFormat="0" applyFill="0" applyBorder="0" applyProtection="0">
      <alignment horizontal="left"/>
    </xf>
    <xf numFmtId="0" fontId="157" fillId="0" borderId="0" applyFill="0" applyBorder="0" applyProtection="0"/>
    <xf numFmtId="0" fontId="134" fillId="0" borderId="0" applyNumberFormat="0" applyFill="0" applyBorder="0" applyProtection="0"/>
    <xf numFmtId="0" fontId="42" fillId="0" borderId="0">
      <alignment vertical="center"/>
    </xf>
    <xf numFmtId="0" fontId="42" fillId="0" borderId="0">
      <alignment vertical="center"/>
    </xf>
    <xf numFmtId="0" fontId="62" fillId="0" borderId="0">
      <alignment vertical="center"/>
    </xf>
    <xf numFmtId="0" fontId="42" fillId="0" borderId="0">
      <alignment vertical="center"/>
    </xf>
    <xf numFmtId="0" fontId="43" fillId="0" borderId="0">
      <alignment vertical="center"/>
    </xf>
    <xf numFmtId="0" fontId="26" fillId="0" borderId="0">
      <alignment vertical="center"/>
    </xf>
    <xf numFmtId="0" fontId="29" fillId="0" borderId="0">
      <alignment vertical="center"/>
    </xf>
    <xf numFmtId="0" fontId="29" fillId="0" borderId="0">
      <alignment vertical="center"/>
    </xf>
    <xf numFmtId="0" fontId="56" fillId="0" borderId="0">
      <alignment vertical="center"/>
    </xf>
    <xf numFmtId="0" fontId="29" fillId="0" borderId="0">
      <alignment vertical="center"/>
    </xf>
    <xf numFmtId="0" fontId="157" fillId="0" borderId="0" applyFill="0" applyBorder="0" applyProtection="0">
      <alignment horizontal="left"/>
    </xf>
    <xf numFmtId="0" fontId="20" fillId="0" borderId="20" applyFill="0" applyBorder="0" applyProtection="0">
      <alignment horizontal="left" vertical="top"/>
    </xf>
    <xf numFmtId="0" fontId="44" fillId="0" borderId="0">
      <alignment horizontal="centerContinuous"/>
    </xf>
    <xf numFmtId="0" fontId="82" fillId="36" borderId="33" applyNumberFormat="0" applyAlignment="0" applyProtection="0">
      <alignment vertical="center"/>
    </xf>
    <xf numFmtId="0" fontId="160" fillId="36" borderId="34" applyNumberFormat="0" applyAlignment="0" applyProtection="0">
      <alignment vertical="center"/>
    </xf>
    <xf numFmtId="0" fontId="82" fillId="0" borderId="33" applyNumberFormat="0" applyProtection="0">
      <alignment horizontal="centerContinuous" vertical="center"/>
    </xf>
    <xf numFmtId="0" fontId="82" fillId="12" borderId="0" applyNumberFormat="0" applyBorder="0" applyAlignment="0" applyProtection="0">
      <alignment vertical="center"/>
    </xf>
    <xf numFmtId="0" fontId="82" fillId="36" borderId="0" applyNumberFormat="0" applyBorder="0" applyAlignment="0" applyProtection="0">
      <alignment vertical="center"/>
    </xf>
    <xf numFmtId="49" fontId="106" fillId="0" borderId="18">
      <alignment vertical="center"/>
    </xf>
    <xf numFmtId="0" fontId="92" fillId="0" borderId="0" applyNumberFormat="0" applyFill="0" applyBorder="0">
      <alignment horizontal="left"/>
    </xf>
    <xf numFmtId="224" fontId="106" fillId="0" borderId="0" applyFont="0" applyFill="0" applyBorder="0" applyProtection="0">
      <alignment horizontal="left"/>
    </xf>
    <xf numFmtId="224" fontId="161" fillId="0" borderId="0" applyFont="0" applyFill="0" applyBorder="0" applyProtection="0">
      <alignment horizontal="left"/>
    </xf>
    <xf numFmtId="0" fontId="162" fillId="0" borderId="0" applyNumberFormat="0" applyFill="0" applyBorder="0" applyProtection="0"/>
    <xf numFmtId="0" fontId="162" fillId="0" borderId="0" applyNumberFormat="0" applyFill="0" applyBorder="0" applyProtection="0"/>
    <xf numFmtId="0" fontId="163" fillId="0" borderId="0" applyNumberFormat="0" applyFill="0" applyBorder="0" applyProtection="0"/>
    <xf numFmtId="0" fontId="163" fillId="0" borderId="0" applyNumberFormat="0" applyFill="0" applyBorder="0" applyProtection="0"/>
    <xf numFmtId="0" fontId="162" fillId="0" borderId="0" applyNumberFormat="0" applyFill="0" applyBorder="0" applyProtection="0"/>
    <xf numFmtId="0" fontId="162" fillId="0" borderId="0"/>
    <xf numFmtId="0" fontId="80" fillId="28" borderId="10" applyNumberFormat="0" applyAlignment="0" applyProtection="0"/>
    <xf numFmtId="0" fontId="86" fillId="0" borderId="0" applyNumberFormat="0" applyFill="0" applyBorder="0" applyAlignment="0" applyProtection="0"/>
    <xf numFmtId="0" fontId="164" fillId="0" borderId="0" applyNumberFormat="0" applyFill="0" applyBorder="0" applyAlignment="0" applyProtection="0"/>
    <xf numFmtId="0" fontId="165" fillId="0" borderId="0" applyNumberFormat="0" applyFill="0" applyBorder="0" applyAlignment="0" applyProtection="0"/>
    <xf numFmtId="0" fontId="166" fillId="42" borderId="0" applyBorder="0"/>
    <xf numFmtId="0" fontId="167" fillId="0" borderId="0" applyNumberFormat="0" applyFill="0" applyBorder="0" applyAlignment="0" applyProtection="0"/>
    <xf numFmtId="244" fontId="106" fillId="0" borderId="0" applyNumberFormat="0" applyFill="0" applyBorder="0" applyProtection="0">
      <alignment vertical="top"/>
    </xf>
    <xf numFmtId="0" fontId="163" fillId="0" borderId="0"/>
    <xf numFmtId="0" fontId="162" fillId="0" borderId="0"/>
    <xf numFmtId="0" fontId="79" fillId="0" borderId="35" applyNumberFormat="0" applyFill="0" applyAlignment="0" applyProtection="0"/>
    <xf numFmtId="230" fontId="168" fillId="0" borderId="0" applyFill="0" applyBorder="0" applyProtection="0"/>
    <xf numFmtId="245" fontId="168" fillId="0" borderId="0" applyFill="0" applyBorder="0" applyProtection="0"/>
    <xf numFmtId="0" fontId="141" fillId="0" borderId="35" applyNumberFormat="0" applyFill="0" applyAlignment="0" applyProtection="0"/>
    <xf numFmtId="167" fontId="44" fillId="44" borderId="0">
      <alignment horizontal="center"/>
    </xf>
    <xf numFmtId="41" fontId="1"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0" fontId="169" fillId="0" borderId="0">
      <alignment horizontal="fill"/>
    </xf>
    <xf numFmtId="0" fontId="170" fillId="24" borderId="23" applyNumberFormat="0" applyAlignment="0" applyProtection="0"/>
    <xf numFmtId="0" fontId="99" fillId="20" borderId="0" applyNumberFormat="0" applyBorder="0" applyAlignment="0" applyProtection="0"/>
    <xf numFmtId="0" fontId="99" fillId="21" borderId="0" applyNumberFormat="0" applyBorder="0" applyAlignment="0" applyProtection="0"/>
    <xf numFmtId="0" fontId="99" fillId="22" borderId="0" applyNumberFormat="0" applyBorder="0" applyAlignment="0" applyProtection="0"/>
    <xf numFmtId="0" fontId="99" fillId="16" borderId="0" applyNumberFormat="0" applyBorder="0" applyAlignment="0" applyProtection="0"/>
    <xf numFmtId="0" fontId="99" fillId="17" borderId="0" applyNumberFormat="0" applyBorder="0" applyAlignment="0" applyProtection="0"/>
    <xf numFmtId="0" fontId="99" fillId="19" borderId="0" applyNumberFormat="0" applyBorder="0" applyAlignment="0" applyProtection="0"/>
    <xf numFmtId="246" fontId="82" fillId="0" borderId="0" applyFont="0" applyFill="0" applyBorder="0" applyAlignment="0" applyProtection="0"/>
    <xf numFmtId="0" fontId="171" fillId="0" borderId="0" applyNumberFormat="0" applyFill="0" applyBorder="0" applyAlignment="0" applyProtection="0"/>
    <xf numFmtId="0" fontId="172" fillId="0" borderId="0" applyNumberFormat="0" applyFill="0" applyBorder="0" applyAlignment="0"/>
    <xf numFmtId="244" fontId="106" fillId="36" borderId="0" applyNumberFormat="0" applyBorder="0" applyProtection="0">
      <alignment horizontal="centerContinuous" vertical="center"/>
    </xf>
    <xf numFmtId="248" fontId="82" fillId="0" borderId="0" applyFont="0" applyFill="0" applyBorder="0" applyAlignment="0" applyProtection="0"/>
    <xf numFmtId="250" fontId="82" fillId="0" borderId="0" applyFont="0" applyFill="0" applyBorder="0" applyAlignment="0" applyProtection="0"/>
    <xf numFmtId="1" fontId="44" fillId="0" borderId="6" applyFill="0" applyProtection="0">
      <alignment horizontal="right"/>
    </xf>
    <xf numFmtId="1" fontId="44" fillId="0" borderId="6" applyFill="0" applyProtection="0">
      <alignment horizontal="right"/>
    </xf>
    <xf numFmtId="1" fontId="63" fillId="0" borderId="6" applyFill="0" applyProtection="0">
      <alignment horizontal="right"/>
    </xf>
    <xf numFmtId="1" fontId="44" fillId="0" borderId="6" applyFill="0" applyProtection="0">
      <alignment horizontal="right"/>
    </xf>
    <xf numFmtId="247" fontId="105" fillId="0" borderId="0" applyFont="0" applyFill="0" applyBorder="0" applyAlignment="0" applyProtection="0"/>
    <xf numFmtId="0" fontId="1" fillId="0" borderId="0"/>
    <xf numFmtId="0" fontId="1" fillId="0" borderId="0" applyProtection="0"/>
    <xf numFmtId="0" fontId="2" fillId="0" borderId="0" applyNumberFormat="0" applyFill="0" applyBorder="0" applyAlignment="0" applyProtection="0">
      <alignment vertical="top"/>
      <protection locked="0"/>
    </xf>
    <xf numFmtId="0" fontId="234" fillId="24" borderId="7" applyNumberFormat="0" applyAlignment="0" applyProtection="0"/>
    <xf numFmtId="0" fontId="25" fillId="0" borderId="0" applyNumberFormat="0" applyFill="0" applyBorder="0" applyAlignment="0" applyProtection="0">
      <alignment vertical="top"/>
      <protection locked="0"/>
    </xf>
    <xf numFmtId="0" fontId="71" fillId="5" borderId="0" applyNumberFormat="0" applyBorder="0" applyAlignment="0" applyProtection="0"/>
    <xf numFmtId="0" fontId="31" fillId="0" borderId="0" applyNumberFormat="0" applyFill="0" applyBorder="0" applyAlignment="0" applyProtection="0">
      <alignment vertical="top"/>
      <protection locked="0"/>
    </xf>
    <xf numFmtId="1" fontId="235" fillId="0" borderId="0" applyNumberFormat="0">
      <alignment horizontal="right"/>
    </xf>
    <xf numFmtId="0" fontId="236" fillId="0" borderId="50" applyFill="0" applyBorder="0" applyAlignment="0" applyProtection="0"/>
    <xf numFmtId="166" fontId="1" fillId="0" borderId="0" applyFont="0" applyFill="0" applyBorder="0" applyAlignment="0" applyProtection="0"/>
    <xf numFmtId="0" fontId="237" fillId="0" borderId="24" applyNumberFormat="0" applyFill="0" applyAlignment="0" applyProtection="0"/>
    <xf numFmtId="0" fontId="1" fillId="11" borderId="16" applyNumberFormat="0" applyFont="0" applyAlignment="0" applyProtection="0"/>
    <xf numFmtId="0" fontId="72" fillId="0" borderId="0" applyNumberFormat="0" applyFill="0" applyBorder="0" applyAlignment="0" applyProtection="0"/>
    <xf numFmtId="43" fontId="218" fillId="0" borderId="0" applyFont="0" applyFill="0" applyBorder="0" applyAlignment="0" applyProtection="0"/>
    <xf numFmtId="166" fontId="1" fillId="0" borderId="0" applyFont="0" applyFill="0" applyBorder="0" applyAlignment="0" applyProtection="0"/>
    <xf numFmtId="0" fontId="1" fillId="0" borderId="0" applyProtection="0"/>
    <xf numFmtId="0" fontId="31" fillId="0" borderId="0" applyNumberFormat="0" applyFill="0" applyBorder="0" applyAlignment="0" applyProtection="0">
      <alignment vertical="top"/>
      <protection locked="0"/>
    </xf>
    <xf numFmtId="0" fontId="1" fillId="0" borderId="0" applyBorder="0"/>
    <xf numFmtId="0" fontId="1" fillId="0" borderId="0" applyProtection="0"/>
    <xf numFmtId="0" fontId="1" fillId="0" borderId="0"/>
    <xf numFmtId="0" fontId="1" fillId="0" borderId="0"/>
    <xf numFmtId="0" fontId="1" fillId="0" borderId="0"/>
    <xf numFmtId="0" fontId="1" fillId="0" borderId="0"/>
    <xf numFmtId="0" fontId="1" fillId="0" borderId="0" applyProtection="0"/>
    <xf numFmtId="43"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1682">
    <xf numFmtId="0" fontId="0" fillId="0" borderId="0" xfId="0"/>
    <xf numFmtId="0" fontId="3" fillId="0" borderId="0" xfId="395" applyFont="1" applyAlignment="1">
      <alignment vertical="center"/>
    </xf>
    <xf numFmtId="0" fontId="4" fillId="0" borderId="0" xfId="395" applyFont="1" applyAlignment="1">
      <alignment vertical="center"/>
    </xf>
    <xf numFmtId="0" fontId="3" fillId="0" borderId="0" xfId="395" applyFont="1"/>
    <xf numFmtId="0" fontId="4" fillId="0" borderId="0" xfId="395" applyFont="1" applyBorder="1" applyAlignment="1">
      <alignment vertical="center"/>
    </xf>
    <xf numFmtId="0" fontId="7" fillId="0" borderId="0" xfId="395" applyFont="1" applyAlignment="1">
      <alignment vertical="center"/>
    </xf>
    <xf numFmtId="0" fontId="8" fillId="0" borderId="0" xfId="395" applyFont="1"/>
    <xf numFmtId="0" fontId="3" fillId="0" borderId="0" xfId="395" applyFont="1" applyBorder="1"/>
    <xf numFmtId="0" fontId="4" fillId="0" borderId="0" xfId="395" applyFont="1" applyAlignment="1"/>
    <xf numFmtId="165" fontId="6" fillId="0" borderId="36" xfId="395" applyNumberFormat="1" applyFont="1" applyFill="1" applyBorder="1" applyAlignment="1">
      <alignment vertical="center"/>
    </xf>
    <xf numFmtId="165" fontId="6" fillId="0" borderId="37" xfId="395" applyNumberFormat="1" applyFont="1" applyFill="1" applyBorder="1" applyAlignment="1">
      <alignment vertical="center"/>
    </xf>
    <xf numFmtId="170" fontId="6" fillId="0" borderId="37" xfId="395" applyNumberFormat="1" applyFont="1" applyFill="1" applyBorder="1" applyAlignment="1">
      <alignment vertical="center"/>
    </xf>
    <xf numFmtId="165" fontId="6" fillId="0" borderId="38" xfId="395" applyNumberFormat="1" applyFont="1" applyFill="1" applyBorder="1" applyAlignment="1">
      <alignment vertical="center"/>
    </xf>
    <xf numFmtId="0" fontId="45" fillId="0" borderId="0" xfId="395" applyFont="1" applyFill="1"/>
    <xf numFmtId="0" fontId="45" fillId="0" borderId="0" xfId="395" applyFont="1" applyFill="1" applyBorder="1"/>
    <xf numFmtId="0" fontId="12" fillId="0" borderId="0" xfId="395" applyFont="1" applyBorder="1" applyAlignment="1">
      <alignment horizontal="left" vertical="center"/>
    </xf>
    <xf numFmtId="172" fontId="6" fillId="0" borderId="39" xfId="395" applyNumberFormat="1" applyFont="1" applyFill="1" applyBorder="1" applyAlignment="1">
      <alignment horizontal="right" vertical="center"/>
    </xf>
    <xf numFmtId="172" fontId="6" fillId="0" borderId="39" xfId="395" applyNumberFormat="1" applyFont="1" applyBorder="1" applyAlignment="1">
      <alignment horizontal="right" vertical="center"/>
    </xf>
    <xf numFmtId="0" fontId="46" fillId="0" borderId="40" xfId="395" applyFont="1" applyBorder="1" applyAlignment="1">
      <alignment horizontal="left" vertical="center"/>
    </xf>
    <xf numFmtId="172" fontId="6" fillId="0" borderId="36" xfId="395" applyNumberFormat="1" applyFont="1" applyFill="1" applyBorder="1" applyAlignment="1">
      <alignment horizontal="right" vertical="center"/>
    </xf>
    <xf numFmtId="0" fontId="6" fillId="0" borderId="41" xfId="395" applyFont="1" applyFill="1" applyBorder="1" applyAlignment="1">
      <alignment horizontal="left" vertical="center" indent="1"/>
    </xf>
    <xf numFmtId="165" fontId="6" fillId="0" borderId="37" xfId="395" applyNumberFormat="1" applyFont="1" applyBorder="1" applyAlignment="1">
      <alignment vertical="center"/>
    </xf>
    <xf numFmtId="0" fontId="5" fillId="0" borderId="41" xfId="395" quotePrefix="1" applyFont="1" applyFill="1" applyBorder="1" applyAlignment="1">
      <alignment horizontal="left" vertical="center" indent="1"/>
    </xf>
    <xf numFmtId="0" fontId="5" fillId="0" borderId="41" xfId="395" applyFont="1" applyFill="1" applyBorder="1" applyAlignment="1">
      <alignment horizontal="left" vertical="center" indent="1"/>
    </xf>
    <xf numFmtId="0" fontId="6" fillId="0" borderId="41" xfId="395" applyFont="1" applyFill="1" applyBorder="1" applyAlignment="1">
      <alignment horizontal="left" indent="1"/>
    </xf>
    <xf numFmtId="165" fontId="6" fillId="0" borderId="37" xfId="395" applyNumberFormat="1" applyFont="1" applyFill="1" applyBorder="1" applyAlignment="1"/>
    <xf numFmtId="170" fontId="6" fillId="0" borderId="37" xfId="395" applyNumberFormat="1" applyFont="1" applyFill="1" applyBorder="1" applyAlignment="1"/>
    <xf numFmtId="165" fontId="6" fillId="0" borderId="37" xfId="395" applyNumberFormat="1" applyFont="1" applyBorder="1" applyAlignment="1"/>
    <xf numFmtId="178" fontId="6" fillId="0" borderId="37" xfId="395" applyNumberFormat="1" applyFont="1" applyFill="1" applyBorder="1" applyAlignment="1">
      <alignment vertical="center"/>
    </xf>
    <xf numFmtId="0" fontId="6" fillId="0" borderId="42" xfId="395" applyFont="1" applyFill="1" applyBorder="1" applyAlignment="1">
      <alignment horizontal="left" vertical="center" indent="1"/>
    </xf>
    <xf numFmtId="0" fontId="6" fillId="0" borderId="40" xfId="395" applyFont="1" applyBorder="1" applyAlignment="1">
      <alignment horizontal="left" vertical="center"/>
    </xf>
    <xf numFmtId="0" fontId="6" fillId="0" borderId="42" xfId="395" applyFont="1" applyBorder="1" applyAlignment="1">
      <alignment horizontal="left" vertical="center"/>
    </xf>
    <xf numFmtId="170" fontId="6" fillId="0" borderId="38" xfId="395" applyNumberFormat="1" applyFont="1" applyFill="1" applyBorder="1" applyAlignment="1">
      <alignment vertical="center"/>
    </xf>
    <xf numFmtId="0" fontId="15" fillId="0" borderId="43" xfId="395" applyFont="1" applyBorder="1" applyAlignment="1">
      <alignment horizontal="left" vertical="center"/>
    </xf>
    <xf numFmtId="165" fontId="15" fillId="0" borderId="39" xfId="395" applyNumberFormat="1" applyFont="1" applyFill="1" applyBorder="1" applyAlignment="1">
      <alignment vertical="center"/>
    </xf>
    <xf numFmtId="170" fontId="7" fillId="0" borderId="0" xfId="395" applyNumberFormat="1" applyFont="1" applyAlignment="1">
      <alignment vertical="center"/>
    </xf>
    <xf numFmtId="170" fontId="4" fillId="0" borderId="0" xfId="395" applyNumberFormat="1" applyFont="1" applyAlignment="1">
      <alignment vertical="center"/>
    </xf>
    <xf numFmtId="0" fontId="6" fillId="0" borderId="41" xfId="395" applyFont="1" applyBorder="1" applyAlignment="1">
      <alignment horizontal="left" vertical="center" indent="1"/>
    </xf>
    <xf numFmtId="0" fontId="6" fillId="0" borderId="42" xfId="395" applyFont="1" applyBorder="1" applyAlignment="1">
      <alignment horizontal="left" vertical="center" indent="1"/>
    </xf>
    <xf numFmtId="0" fontId="15" fillId="0" borderId="0" xfId="395" applyFont="1" applyBorder="1" applyAlignment="1">
      <alignment horizontal="left" vertical="center"/>
    </xf>
    <xf numFmtId="165" fontId="15" fillId="0" borderId="0" xfId="395" applyNumberFormat="1" applyFont="1" applyFill="1" applyBorder="1" applyAlignment="1">
      <alignment vertical="center"/>
    </xf>
    <xf numFmtId="0" fontId="6" fillId="0" borderId="0" xfId="395" applyFont="1" applyBorder="1" applyAlignment="1">
      <alignment horizontal="left" vertical="center"/>
    </xf>
    <xf numFmtId="165" fontId="6" fillId="0" borderId="0" xfId="395" applyNumberFormat="1" applyFont="1" applyFill="1" applyBorder="1" applyAlignment="1">
      <alignment vertical="center"/>
    </xf>
    <xf numFmtId="170" fontId="4" fillId="0" borderId="0" xfId="395" applyNumberFormat="1" applyFont="1" applyBorder="1" applyAlignment="1">
      <alignment vertical="center"/>
    </xf>
    <xf numFmtId="170" fontId="15" fillId="0" borderId="0" xfId="395" applyNumberFormat="1" applyFont="1" applyFill="1" applyBorder="1" applyAlignment="1">
      <alignment vertical="center"/>
    </xf>
    <xf numFmtId="165" fontId="15" fillId="0" borderId="0" xfId="395" applyNumberFormat="1" applyFont="1" applyBorder="1" applyAlignment="1">
      <alignment vertical="center"/>
    </xf>
    <xf numFmtId="0" fontId="9" fillId="0" borderId="0" xfId="395" applyFont="1" applyBorder="1" applyAlignment="1">
      <alignment horizontal="left" vertical="center"/>
    </xf>
    <xf numFmtId="165" fontId="9" fillId="0" borderId="0" xfId="395" applyNumberFormat="1" applyFont="1" applyFill="1" applyBorder="1" applyAlignment="1">
      <alignment horizontal="right" vertical="center"/>
    </xf>
    <xf numFmtId="170" fontId="9" fillId="0" borderId="0" xfId="395" applyNumberFormat="1" applyFont="1" applyFill="1" applyBorder="1" applyAlignment="1">
      <alignment vertical="center"/>
    </xf>
    <xf numFmtId="165" fontId="9" fillId="0" borderId="0" xfId="395" applyNumberFormat="1" applyFont="1" applyBorder="1" applyAlignment="1">
      <alignment horizontal="right" vertical="center"/>
    </xf>
    <xf numFmtId="0" fontId="174" fillId="0" borderId="0" xfId="395" applyFont="1" applyFill="1"/>
    <xf numFmtId="0" fontId="16" fillId="0" borderId="0" xfId="395" applyFont="1" applyAlignment="1">
      <alignment vertical="center"/>
    </xf>
    <xf numFmtId="0" fontId="177" fillId="0" borderId="0" xfId="395" applyFont="1" applyAlignment="1">
      <alignment vertical="center"/>
    </xf>
    <xf numFmtId="0" fontId="146" fillId="0" borderId="0" xfId="395" applyFont="1" applyAlignment="1">
      <alignment vertical="center"/>
    </xf>
    <xf numFmtId="0" fontId="175" fillId="0" borderId="0" xfId="395" applyFont="1" applyFill="1" applyBorder="1" applyAlignment="1" applyProtection="1">
      <alignment horizontal="left" vertical="center"/>
      <protection locked="0"/>
    </xf>
    <xf numFmtId="0" fontId="177" fillId="0" borderId="0" xfId="395" applyFont="1" applyAlignment="1"/>
    <xf numFmtId="0" fontId="146" fillId="0" borderId="0" xfId="395" applyFont="1" applyAlignment="1"/>
    <xf numFmtId="165" fontId="175" fillId="0" borderId="0" xfId="395" applyNumberFormat="1" applyFont="1" applyFill="1" applyBorder="1" applyAlignment="1" applyProtection="1">
      <alignment vertical="center"/>
      <protection locked="0"/>
    </xf>
    <xf numFmtId="165" fontId="175" fillId="0" borderId="0" xfId="395" applyNumberFormat="1" applyFont="1" applyBorder="1" applyAlignment="1" applyProtection="1">
      <alignment vertical="center"/>
      <protection locked="0"/>
    </xf>
    <xf numFmtId="0" fontId="177" fillId="0" borderId="0" xfId="395" applyFont="1"/>
    <xf numFmtId="0" fontId="181" fillId="0" borderId="0" xfId="395" applyFont="1" applyBorder="1"/>
    <xf numFmtId="0" fontId="146" fillId="0" borderId="0" xfId="395" applyFont="1"/>
    <xf numFmtId="0" fontId="182" fillId="0" borderId="0" xfId="395" applyFont="1"/>
    <xf numFmtId="0" fontId="181" fillId="0" borderId="0" xfId="395" applyFont="1"/>
    <xf numFmtId="0" fontId="16" fillId="0" borderId="0" xfId="395" applyFont="1"/>
    <xf numFmtId="0" fontId="16" fillId="0" borderId="0" xfId="0" applyFont="1"/>
    <xf numFmtId="0" fontId="11" fillId="0" borderId="0" xfId="0" applyFont="1"/>
    <xf numFmtId="0" fontId="11" fillId="0" borderId="0" xfId="395" applyFont="1"/>
    <xf numFmtId="0" fontId="183" fillId="29" borderId="0" xfId="0" applyFont="1" applyFill="1"/>
    <xf numFmtId="0" fontId="183" fillId="0" borderId="0" xfId="0" applyFont="1" applyFill="1"/>
    <xf numFmtId="0" fontId="184" fillId="0" borderId="0" xfId="395" applyFont="1" applyBorder="1" applyAlignment="1">
      <alignment horizontal="left" vertical="center"/>
    </xf>
    <xf numFmtId="0" fontId="185" fillId="0" borderId="0" xfId="395" applyFont="1" applyBorder="1" applyAlignment="1">
      <alignment vertical="center"/>
    </xf>
    <xf numFmtId="0" fontId="184" fillId="0" borderId="44" xfId="395" applyFont="1" applyBorder="1" applyAlignment="1">
      <alignment horizontal="left" vertical="center"/>
    </xf>
    <xf numFmtId="0" fontId="185" fillId="0" borderId="44" xfId="395" applyFont="1" applyBorder="1" applyAlignment="1">
      <alignment vertical="center"/>
    </xf>
    <xf numFmtId="0" fontId="183" fillId="29" borderId="0" xfId="0" applyFont="1" applyFill="1" applyBorder="1"/>
    <xf numFmtId="0" fontId="188" fillId="29" borderId="45" xfId="0" applyFont="1" applyFill="1" applyBorder="1" applyProtection="1">
      <protection locked="0"/>
    </xf>
    <xf numFmtId="0" fontId="183" fillId="29" borderId="45" xfId="0" applyFont="1" applyFill="1" applyBorder="1" applyProtection="1">
      <protection locked="0"/>
    </xf>
    <xf numFmtId="171" fontId="183" fillId="29" borderId="45" xfId="321" applyNumberFormat="1" applyFont="1" applyFill="1" applyBorder="1" applyProtection="1">
      <protection locked="0"/>
    </xf>
    <xf numFmtId="0" fontId="183" fillId="29" borderId="0" xfId="0" applyFont="1" applyFill="1" applyBorder="1" applyProtection="1">
      <protection locked="0"/>
    </xf>
    <xf numFmtId="171" fontId="183" fillId="29" borderId="0" xfId="321" applyNumberFormat="1" applyFont="1" applyFill="1" applyBorder="1" applyProtection="1">
      <protection locked="0"/>
    </xf>
    <xf numFmtId="0" fontId="189" fillId="29" borderId="0" xfId="0" applyFont="1" applyFill="1"/>
    <xf numFmtId="0" fontId="175" fillId="29" borderId="0" xfId="0" applyFont="1" applyFill="1"/>
    <xf numFmtId="0" fontId="175" fillId="0" borderId="0" xfId="0" applyFont="1" applyFill="1"/>
    <xf numFmtId="0" fontId="187" fillId="0" borderId="0" xfId="0" applyFont="1" applyFill="1"/>
    <xf numFmtId="0" fontId="178" fillId="29" borderId="0" xfId="0" applyFont="1" applyFill="1"/>
    <xf numFmtId="170" fontId="175" fillId="29" borderId="0" xfId="0" applyNumberFormat="1" applyFont="1" applyFill="1"/>
    <xf numFmtId="0" fontId="191" fillId="0" borderId="0" xfId="395" applyFont="1" applyFill="1"/>
    <xf numFmtId="0" fontId="180" fillId="0" borderId="0" xfId="395" applyFont="1" applyAlignment="1">
      <alignment vertical="center"/>
    </xf>
    <xf numFmtId="0" fontId="192" fillId="0" borderId="0" xfId="395" applyFont="1" applyAlignment="1">
      <alignment vertical="center"/>
    </xf>
    <xf numFmtId="165" fontId="180" fillId="0" borderId="0" xfId="395" applyNumberFormat="1" applyFont="1" applyAlignment="1">
      <alignment vertical="center"/>
    </xf>
    <xf numFmtId="0" fontId="180" fillId="0" borderId="0" xfId="395" applyFont="1" applyBorder="1" applyAlignment="1">
      <alignment vertical="center"/>
    </xf>
    <xf numFmtId="0" fontId="192" fillId="0" borderId="0" xfId="395" applyFont="1" applyBorder="1" applyAlignment="1">
      <alignment vertical="center"/>
    </xf>
    <xf numFmtId="0" fontId="190" fillId="0" borderId="0" xfId="395" applyFont="1" applyBorder="1" applyAlignment="1">
      <alignment vertical="center"/>
    </xf>
    <xf numFmtId="0" fontId="193" fillId="0" borderId="0" xfId="395" applyFont="1" applyBorder="1" applyAlignment="1">
      <alignment vertical="center"/>
    </xf>
    <xf numFmtId="0" fontId="146" fillId="0" borderId="0" xfId="395" applyFont="1" applyBorder="1" applyAlignment="1">
      <alignment vertical="center"/>
    </xf>
    <xf numFmtId="0" fontId="177" fillId="0" borderId="0" xfId="395" applyFont="1" applyBorder="1" applyAlignment="1">
      <alignment vertical="center"/>
    </xf>
    <xf numFmtId="0" fontId="33" fillId="0" borderId="0" xfId="395" applyFont="1" applyAlignment="1">
      <alignment vertical="center"/>
    </xf>
    <xf numFmtId="165" fontId="16" fillId="0" borderId="0" xfId="395" applyNumberFormat="1" applyFont="1"/>
    <xf numFmtId="0" fontId="195" fillId="0" borderId="0" xfId="395" applyFont="1" applyBorder="1" applyAlignment="1">
      <alignment vertical="center"/>
    </xf>
    <xf numFmtId="170" fontId="186" fillId="0" borderId="0" xfId="395" applyNumberFormat="1" applyFont="1" applyBorder="1" applyAlignment="1"/>
    <xf numFmtId="170" fontId="186" fillId="0" borderId="0" xfId="395" applyNumberFormat="1" applyFont="1" applyFill="1" applyBorder="1" applyAlignment="1"/>
    <xf numFmtId="0" fontId="16" fillId="0" borderId="0" xfId="395" applyFont="1" applyBorder="1"/>
    <xf numFmtId="0" fontId="195" fillId="0" borderId="0" xfId="395" applyFont="1" applyAlignment="1">
      <alignment vertical="center"/>
    </xf>
    <xf numFmtId="167" fontId="176" fillId="0" borderId="0" xfId="395" applyNumberFormat="1" applyFont="1" applyBorder="1" applyAlignment="1">
      <alignment horizontal="center" vertical="center"/>
    </xf>
    <xf numFmtId="0" fontId="175" fillId="0" borderId="0" xfId="395" applyFont="1" applyBorder="1" applyAlignment="1">
      <alignment horizontal="left" vertical="center"/>
    </xf>
    <xf numFmtId="0" fontId="175" fillId="0" borderId="0" xfId="395" applyFont="1" applyFill="1" applyBorder="1" applyAlignment="1">
      <alignment horizontal="left" vertical="center"/>
    </xf>
    <xf numFmtId="169" fontId="175" fillId="0" borderId="0" xfId="321" applyNumberFormat="1" applyFont="1" applyBorder="1" applyAlignment="1">
      <alignment horizontal="right" vertical="center"/>
    </xf>
    <xf numFmtId="169" fontId="175" fillId="0" borderId="0" xfId="321" applyNumberFormat="1" applyFont="1" applyFill="1" applyBorder="1" applyAlignment="1">
      <alignment horizontal="right" vertical="center"/>
    </xf>
    <xf numFmtId="0" fontId="146" fillId="0" borderId="0" xfId="395" applyFont="1" applyFill="1" applyBorder="1" applyAlignment="1">
      <alignment vertical="center"/>
    </xf>
    <xf numFmtId="0" fontId="197" fillId="0" borderId="0" xfId="395" applyFont="1" applyBorder="1" applyAlignment="1">
      <alignment vertical="center"/>
    </xf>
    <xf numFmtId="169" fontId="175" fillId="0" borderId="0" xfId="395" applyNumberFormat="1" applyFont="1" applyBorder="1" applyAlignment="1">
      <alignment vertical="center"/>
    </xf>
    <xf numFmtId="169" fontId="175" fillId="0" borderId="0" xfId="395" applyNumberFormat="1" applyFont="1" applyFill="1" applyBorder="1" applyAlignment="1">
      <alignment vertical="center"/>
    </xf>
    <xf numFmtId="170" fontId="182" fillId="0" borderId="0" xfId="395" applyNumberFormat="1" applyFont="1" applyAlignment="1">
      <alignment vertical="center"/>
    </xf>
    <xf numFmtId="170" fontId="177" fillId="0" borderId="0" xfId="395" applyNumberFormat="1" applyFont="1" applyAlignment="1">
      <alignment vertical="center"/>
    </xf>
    <xf numFmtId="0" fontId="182" fillId="0" borderId="0" xfId="395" applyFont="1" applyAlignment="1">
      <alignment vertical="center"/>
    </xf>
    <xf numFmtId="170" fontId="177" fillId="0" borderId="0" xfId="395" applyNumberFormat="1" applyFont="1" applyBorder="1" applyAlignment="1">
      <alignment vertical="center"/>
    </xf>
    <xf numFmtId="165" fontId="178" fillId="0" borderId="0" xfId="395" applyNumberFormat="1" applyFont="1" applyFill="1" applyBorder="1" applyAlignment="1">
      <alignment vertical="center"/>
    </xf>
    <xf numFmtId="165" fontId="198" fillId="0" borderId="0" xfId="395" applyNumberFormat="1" applyFont="1" applyBorder="1" applyAlignment="1">
      <alignment vertical="center"/>
    </xf>
    <xf numFmtId="0" fontId="199" fillId="0" borderId="0" xfId="395" applyFont="1"/>
    <xf numFmtId="170" fontId="186" fillId="0" borderId="0" xfId="395" applyNumberFormat="1" applyFont="1" applyBorder="1" applyAlignment="1">
      <alignment vertical="center"/>
    </xf>
    <xf numFmtId="0" fontId="198" fillId="0" borderId="0" xfId="395" applyFont="1" applyAlignment="1">
      <alignment vertical="center"/>
    </xf>
    <xf numFmtId="0" fontId="180" fillId="0" borderId="0" xfId="395" applyFont="1" applyAlignment="1" applyProtection="1">
      <alignment horizontal="left"/>
      <protection locked="0"/>
    </xf>
    <xf numFmtId="0" fontId="177" fillId="0" borderId="0" xfId="395" applyFont="1" applyProtection="1">
      <protection locked="0"/>
    </xf>
    <xf numFmtId="0" fontId="177" fillId="0" borderId="0" xfId="395" applyFont="1" applyBorder="1" applyProtection="1">
      <protection locked="0"/>
    </xf>
    <xf numFmtId="0" fontId="16" fillId="0" borderId="0" xfId="393" applyFont="1"/>
    <xf numFmtId="0" fontId="16" fillId="0" borderId="0" xfId="393" applyFont="1" applyBorder="1"/>
    <xf numFmtId="0" fontId="177" fillId="0" borderId="0" xfId="395" applyFont="1" applyBorder="1"/>
    <xf numFmtId="0" fontId="27" fillId="0" borderId="0" xfId="394" applyFont="1" applyAlignment="1">
      <alignment vertical="center"/>
    </xf>
    <xf numFmtId="49" fontId="27" fillId="0" borderId="0" xfId="394" applyNumberFormat="1" applyFont="1" applyAlignment="1">
      <alignment horizontal="right" vertical="center"/>
    </xf>
    <xf numFmtId="0" fontId="27" fillId="0" borderId="0" xfId="394" applyFont="1" applyBorder="1" applyAlignment="1" applyProtection="1">
      <protection locked="0"/>
    </xf>
    <xf numFmtId="0" fontId="27" fillId="0" borderId="0" xfId="394" applyFont="1" applyAlignment="1"/>
    <xf numFmtId="0" fontId="200" fillId="0" borderId="0" xfId="394" applyFont="1" applyBorder="1" applyAlignment="1" applyProtection="1">
      <protection locked="0"/>
    </xf>
    <xf numFmtId="0" fontId="27" fillId="0" borderId="40" xfId="394" applyFont="1" applyBorder="1" applyAlignment="1" applyProtection="1">
      <alignment horizontal="left"/>
      <protection locked="0"/>
    </xf>
    <xf numFmtId="0" fontId="27" fillId="0" borderId="0" xfId="394" applyFont="1" applyBorder="1" applyAlignment="1"/>
    <xf numFmtId="0" fontId="27" fillId="0" borderId="41" xfId="394" applyFont="1" applyBorder="1" applyAlignment="1" applyProtection="1">
      <alignment horizontal="left"/>
      <protection locked="0"/>
    </xf>
    <xf numFmtId="0" fontId="27" fillId="0" borderId="42" xfId="394" applyFont="1" applyBorder="1" applyAlignment="1" applyProtection="1">
      <alignment horizontal="left"/>
      <protection locked="0"/>
    </xf>
    <xf numFmtId="0" fontId="16" fillId="0" borderId="0" xfId="396" applyFont="1" applyFill="1"/>
    <xf numFmtId="0" fontId="16" fillId="0" borderId="0" xfId="395" applyFont="1" applyFill="1"/>
    <xf numFmtId="0" fontId="20" fillId="0" borderId="0" xfId="0" applyFont="1"/>
    <xf numFmtId="0" fontId="83" fillId="0" borderId="0" xfId="0" applyFont="1" applyBorder="1"/>
    <xf numFmtId="37" fontId="83" fillId="0" borderId="0" xfId="597" applyNumberFormat="1" applyFont="1" applyFill="1" applyBorder="1"/>
    <xf numFmtId="0" fontId="199" fillId="0" borderId="0" xfId="395" applyFont="1" applyAlignment="1">
      <alignment vertical="center"/>
    </xf>
    <xf numFmtId="0" fontId="202" fillId="0" borderId="0" xfId="395" applyFont="1" applyAlignment="1">
      <alignment vertical="center"/>
    </xf>
    <xf numFmtId="0" fontId="202" fillId="0" borderId="0" xfId="395" applyFont="1" applyBorder="1" applyAlignment="1">
      <alignment vertical="center"/>
    </xf>
    <xf numFmtId="1" fontId="186" fillId="0" borderId="0" xfId="395" applyNumberFormat="1" applyFont="1" applyAlignment="1">
      <alignment horizontal="left" vertical="center"/>
    </xf>
    <xf numFmtId="0" fontId="203" fillId="0" borderId="0" xfId="395" applyFont="1"/>
    <xf numFmtId="0" fontId="183" fillId="0" borderId="42" xfId="395" applyFont="1" applyBorder="1" applyAlignment="1">
      <alignment horizontal="left" vertical="center" indent="1"/>
    </xf>
    <xf numFmtId="0" fontId="204" fillId="0" borderId="0" xfId="0" applyFont="1"/>
    <xf numFmtId="0" fontId="146" fillId="0" borderId="0" xfId="396" applyFont="1" applyAlignment="1">
      <alignment vertical="center"/>
    </xf>
    <xf numFmtId="0" fontId="33" fillId="0" borderId="0" xfId="396" applyFont="1" applyAlignment="1">
      <alignment vertical="center"/>
    </xf>
    <xf numFmtId="0" fontId="146" fillId="0" borderId="0" xfId="396" applyFont="1" applyBorder="1" applyAlignment="1">
      <alignment vertical="center"/>
    </xf>
    <xf numFmtId="0" fontId="16" fillId="0" borderId="0" xfId="396" applyFont="1"/>
    <xf numFmtId="0" fontId="20" fillId="0" borderId="0" xfId="395" applyFont="1" applyAlignment="1">
      <alignment vertical="center"/>
    </xf>
    <xf numFmtId="0" fontId="20" fillId="0" borderId="0" xfId="395" applyFont="1" applyAlignment="1"/>
    <xf numFmtId="0" fontId="200" fillId="0" borderId="0" xfId="395" applyFont="1" applyAlignment="1">
      <alignment vertical="center"/>
    </xf>
    <xf numFmtId="0" fontId="198" fillId="0" borderId="0" xfId="395" applyFont="1" applyFill="1" applyBorder="1" applyAlignment="1">
      <alignment horizontal="left" vertical="center"/>
    </xf>
    <xf numFmtId="165" fontId="198" fillId="0" borderId="0" xfId="395" applyNumberFormat="1" applyFont="1" applyFill="1" applyBorder="1" applyAlignment="1">
      <alignment vertical="center"/>
    </xf>
    <xf numFmtId="165" fontId="198" fillId="0" borderId="37" xfId="395" applyNumberFormat="1" applyFont="1" applyBorder="1" applyAlignment="1">
      <alignment vertical="center"/>
    </xf>
    <xf numFmtId="165" fontId="194" fillId="0" borderId="37" xfId="395" applyNumberFormat="1" applyFont="1" applyFill="1" applyBorder="1" applyAlignment="1">
      <alignment vertical="center"/>
    </xf>
    <xf numFmtId="2" fontId="205" fillId="0" borderId="0" xfId="395" applyNumberFormat="1" applyFont="1"/>
    <xf numFmtId="165" fontId="194" fillId="0" borderId="39" xfId="395" applyNumberFormat="1" applyFont="1" applyFill="1" applyBorder="1" applyAlignment="1">
      <alignment vertical="center"/>
    </xf>
    <xf numFmtId="0" fontId="198" fillId="0" borderId="0" xfId="395" applyFont="1" applyFill="1" applyBorder="1" applyAlignment="1">
      <alignment horizontal="left" vertical="center" indent="2"/>
    </xf>
    <xf numFmtId="0" fontId="198" fillId="0" borderId="0" xfId="395" applyFont="1" applyFill="1" applyBorder="1" applyAlignment="1">
      <alignment horizontal="left" vertical="center" indent="1"/>
    </xf>
    <xf numFmtId="0" fontId="20" fillId="0" borderId="0" xfId="395" applyFont="1" applyFill="1" applyBorder="1" applyAlignment="1">
      <alignment horizontal="left" vertical="center" indent="2"/>
    </xf>
    <xf numFmtId="165" fontId="198" fillId="0" borderId="44" xfId="395" applyNumberFormat="1" applyFont="1" applyBorder="1" applyAlignment="1">
      <alignment vertical="center"/>
    </xf>
    <xf numFmtId="165" fontId="198" fillId="0" borderId="38" xfId="395" applyNumberFormat="1" applyFont="1" applyBorder="1" applyAlignment="1">
      <alignment vertical="center"/>
    </xf>
    <xf numFmtId="165" fontId="198" fillId="0" borderId="0" xfId="395" applyNumberFormat="1" applyFont="1" applyAlignment="1">
      <alignment vertical="center"/>
    </xf>
    <xf numFmtId="174" fontId="198" fillId="0" borderId="36" xfId="395" applyNumberFormat="1" applyFont="1" applyBorder="1" applyAlignment="1">
      <alignment horizontal="right"/>
    </xf>
    <xf numFmtId="2" fontId="194" fillId="0" borderId="13" xfId="395" applyNumberFormat="1" applyFont="1" applyFill="1" applyBorder="1" applyAlignment="1">
      <alignment horizontal="left" vertical="center"/>
    </xf>
    <xf numFmtId="174" fontId="183" fillId="0" borderId="36" xfId="395" applyNumberFormat="1" applyFont="1" applyBorder="1" applyAlignment="1">
      <alignment horizontal="right"/>
    </xf>
    <xf numFmtId="174" fontId="183" fillId="0" borderId="36" xfId="395" applyNumberFormat="1" applyFont="1" applyFill="1" applyBorder="1" applyAlignment="1">
      <alignment horizontal="right"/>
    </xf>
    <xf numFmtId="172" fontId="183" fillId="0" borderId="37" xfId="395" applyNumberFormat="1" applyFont="1" applyFill="1" applyBorder="1" applyAlignment="1">
      <alignment horizontal="right"/>
    </xf>
    <xf numFmtId="172" fontId="183" fillId="0" borderId="36" xfId="395" applyNumberFormat="1" applyFont="1" applyFill="1" applyBorder="1" applyAlignment="1">
      <alignment horizontal="right" wrapText="1"/>
    </xf>
    <xf numFmtId="172" fontId="184" fillId="0" borderId="36" xfId="395" applyNumberFormat="1" applyFont="1" applyFill="1" applyBorder="1" applyAlignment="1">
      <alignment horizontal="right" wrapText="1"/>
    </xf>
    <xf numFmtId="174" fontId="183" fillId="0" borderId="37" xfId="395" applyNumberFormat="1" applyFont="1" applyBorder="1" applyAlignment="1">
      <alignment horizontal="right"/>
    </xf>
    <xf numFmtId="174" fontId="183" fillId="0" borderId="37" xfId="395" applyNumberFormat="1" applyFont="1" applyFill="1" applyBorder="1" applyAlignment="1">
      <alignment horizontal="right"/>
    </xf>
    <xf numFmtId="172" fontId="183" fillId="0" borderId="37" xfId="395" applyNumberFormat="1" applyFont="1" applyFill="1" applyBorder="1" applyAlignment="1">
      <alignment horizontal="right" wrapText="1"/>
    </xf>
    <xf numFmtId="174" fontId="184" fillId="0" borderId="37" xfId="395" applyNumberFormat="1" applyFont="1" applyFill="1" applyBorder="1" applyAlignment="1">
      <alignment horizontal="right"/>
    </xf>
    <xf numFmtId="49" fontId="183" fillId="0" borderId="38" xfId="395" applyNumberFormat="1" applyFont="1" applyFill="1" applyBorder="1" applyAlignment="1">
      <alignment horizontal="right"/>
    </xf>
    <xf numFmtId="174" fontId="183" fillId="0" borderId="36" xfId="395" applyNumberFormat="1" applyFont="1" applyFill="1" applyBorder="1" applyAlignment="1">
      <alignment horizontal="right" vertical="center"/>
    </xf>
    <xf numFmtId="174" fontId="183" fillId="0" borderId="38" xfId="395" applyNumberFormat="1" applyFont="1" applyFill="1" applyBorder="1" applyAlignment="1">
      <alignment horizontal="right" vertical="center"/>
    </xf>
    <xf numFmtId="0" fontId="183" fillId="0" borderId="40" xfId="395" applyFont="1" applyBorder="1" applyAlignment="1">
      <alignment horizontal="left" vertical="center"/>
    </xf>
    <xf numFmtId="0" fontId="183" fillId="0" borderId="42" xfId="395" applyFont="1" applyBorder="1" applyAlignment="1">
      <alignment horizontal="left" vertical="center"/>
    </xf>
    <xf numFmtId="0" fontId="183" fillId="0" borderId="43" xfId="395" applyFont="1" applyBorder="1" applyAlignment="1">
      <alignment horizontal="left" vertical="center"/>
    </xf>
    <xf numFmtId="0" fontId="183" fillId="0" borderId="41" xfId="395" applyFont="1" applyBorder="1" applyAlignment="1">
      <alignment horizontal="left" vertical="center" indent="1"/>
    </xf>
    <xf numFmtId="0" fontId="183" fillId="0" borderId="41" xfId="395" applyFont="1" applyBorder="1" applyAlignment="1">
      <alignment horizontal="left" vertical="center"/>
    </xf>
    <xf numFmtId="0" fontId="188" fillId="0" borderId="43" xfId="395" applyFont="1" applyBorder="1" applyAlignment="1">
      <alignment horizontal="left" vertical="center"/>
    </xf>
    <xf numFmtId="0" fontId="194" fillId="0" borderId="0" xfId="395" applyFont="1" applyBorder="1" applyAlignment="1">
      <alignment horizontal="left" vertical="center"/>
    </xf>
    <xf numFmtId="0" fontId="183" fillId="29" borderId="45" xfId="0" applyFont="1" applyFill="1" applyBorder="1"/>
    <xf numFmtId="170" fontId="183" fillId="29" borderId="36" xfId="321" applyNumberFormat="1" applyFont="1" applyFill="1" applyBorder="1"/>
    <xf numFmtId="0" fontId="183" fillId="29" borderId="44" xfId="0" applyFont="1" applyFill="1" applyBorder="1"/>
    <xf numFmtId="170" fontId="183" fillId="29" borderId="38" xfId="321" applyNumberFormat="1" applyFont="1" applyFill="1" applyBorder="1"/>
    <xf numFmtId="0" fontId="188" fillId="29" borderId="13" xfId="0" applyFont="1" applyFill="1" applyBorder="1"/>
    <xf numFmtId="170" fontId="188" fillId="29" borderId="39" xfId="321" applyNumberFormat="1" applyFont="1" applyFill="1" applyBorder="1"/>
    <xf numFmtId="170" fontId="183" fillId="29" borderId="37" xfId="321" applyNumberFormat="1" applyFont="1" applyFill="1" applyBorder="1"/>
    <xf numFmtId="170" fontId="183" fillId="29" borderId="37" xfId="321" applyNumberFormat="1" applyFont="1" applyFill="1" applyBorder="1" applyAlignment="1">
      <alignment horizontal="right"/>
    </xf>
    <xf numFmtId="0" fontId="188" fillId="29" borderId="45" xfId="0" applyFont="1" applyFill="1" applyBorder="1"/>
    <xf numFmtId="170" fontId="188" fillId="29" borderId="36" xfId="321" applyNumberFormat="1" applyFont="1" applyFill="1" applyBorder="1"/>
    <xf numFmtId="0" fontId="183" fillId="29" borderId="44" xfId="0" applyFont="1" applyFill="1" applyBorder="1" applyAlignment="1"/>
    <xf numFmtId="0" fontId="188" fillId="29" borderId="0" xfId="0" applyFont="1" applyFill="1" applyBorder="1"/>
    <xf numFmtId="170" fontId="188" fillId="29" borderId="37" xfId="321" applyNumberFormat="1" applyFont="1" applyFill="1" applyBorder="1"/>
    <xf numFmtId="0" fontId="183" fillId="29" borderId="0" xfId="0" quotePrefix="1" applyFont="1" applyFill="1"/>
    <xf numFmtId="0" fontId="188" fillId="29" borderId="0" xfId="0" applyFont="1" applyFill="1"/>
    <xf numFmtId="0" fontId="188" fillId="29" borderId="44" xfId="0" applyFont="1" applyFill="1" applyBorder="1"/>
    <xf numFmtId="0" fontId="184" fillId="29" borderId="44" xfId="0" applyFont="1" applyFill="1" applyBorder="1"/>
    <xf numFmtId="0" fontId="176" fillId="0" borderId="45" xfId="395" applyFont="1" applyBorder="1" applyAlignment="1" applyProtection="1">
      <alignment horizontal="left" vertical="center"/>
      <protection locked="0"/>
    </xf>
    <xf numFmtId="0" fontId="186" fillId="29" borderId="0" xfId="0" applyFont="1" applyFill="1" applyBorder="1"/>
    <xf numFmtId="0" fontId="186" fillId="29" borderId="0" xfId="0" applyFont="1" applyFill="1" applyBorder="1" applyAlignment="1" applyProtection="1">
      <alignment horizontal="left" vertical="top"/>
      <protection locked="0"/>
    </xf>
    <xf numFmtId="0" fontId="186" fillId="29" borderId="0" xfId="0" applyFont="1" applyFill="1" applyBorder="1" applyAlignment="1" applyProtection="1">
      <alignment horizontal="left"/>
      <protection locked="0"/>
    </xf>
    <xf numFmtId="0" fontId="186" fillId="29" borderId="0" xfId="0" applyFont="1" applyFill="1" applyBorder="1" applyProtection="1">
      <protection locked="0"/>
    </xf>
    <xf numFmtId="0" fontId="176" fillId="0" borderId="0" xfId="395" applyFont="1" applyBorder="1" applyAlignment="1" applyProtection="1">
      <alignment horizontal="left" vertical="center"/>
      <protection locked="0"/>
    </xf>
    <xf numFmtId="0" fontId="186" fillId="29" borderId="0" xfId="0" applyFont="1" applyFill="1" applyBorder="1" applyAlignment="1" applyProtection="1">
      <alignment wrapText="1"/>
      <protection locked="0"/>
    </xf>
    <xf numFmtId="0" fontId="186" fillId="29" borderId="0" xfId="0" applyNumberFormat="1" applyFont="1" applyFill="1" applyBorder="1" applyAlignment="1" applyProtection="1">
      <alignment horizontal="left"/>
      <protection locked="0"/>
    </xf>
    <xf numFmtId="0" fontId="186" fillId="29" borderId="44" xfId="0" applyNumberFormat="1" applyFont="1" applyFill="1" applyBorder="1" applyAlignment="1" applyProtection="1">
      <alignment horizontal="left"/>
      <protection locked="0"/>
    </xf>
    <xf numFmtId="0" fontId="178" fillId="0" borderId="45" xfId="395" applyFont="1" applyBorder="1" applyAlignment="1" applyProtection="1">
      <alignment horizontal="left"/>
      <protection locked="0"/>
    </xf>
    <xf numFmtId="0" fontId="183" fillId="0" borderId="0" xfId="0" applyFont="1" applyFill="1" applyBorder="1"/>
    <xf numFmtId="0" fontId="205" fillId="0" borderId="0" xfId="396" applyFont="1" applyFill="1" applyBorder="1" applyAlignment="1">
      <alignment horizontal="left" vertical="center"/>
    </xf>
    <xf numFmtId="0" fontId="20" fillId="45" borderId="0" xfId="396" applyFont="1" applyFill="1" applyAlignment="1">
      <alignment horizontal="left"/>
    </xf>
    <xf numFmtId="0" fontId="183" fillId="29" borderId="0" xfId="0" applyFont="1" applyFill="1" applyBorder="1" applyAlignment="1"/>
    <xf numFmtId="0" fontId="181" fillId="0" borderId="0" xfId="395" applyFont="1" applyAlignment="1"/>
    <xf numFmtId="0" fontId="203" fillId="0" borderId="0" xfId="395" applyFont="1" applyAlignment="1"/>
    <xf numFmtId="0" fontId="186" fillId="29" borderId="0" xfId="0" applyFont="1" applyFill="1" applyBorder="1" applyAlignment="1" applyProtection="1">
      <protection locked="0"/>
    </xf>
    <xf numFmtId="0" fontId="221" fillId="0" borderId="0" xfId="395" applyFont="1" applyAlignment="1">
      <alignment vertical="center"/>
    </xf>
    <xf numFmtId="0" fontId="16" fillId="0" borderId="0" xfId="377" applyFill="1"/>
    <xf numFmtId="165" fontId="200" fillId="0" borderId="0" xfId="395" applyNumberFormat="1" applyFont="1" applyAlignment="1">
      <alignment vertical="center"/>
    </xf>
    <xf numFmtId="14" fontId="198" fillId="0" borderId="0" xfId="395" applyNumberFormat="1" applyFont="1" applyFill="1" applyBorder="1" applyAlignment="1">
      <alignment horizontal="left" vertical="center"/>
    </xf>
    <xf numFmtId="255" fontId="183" fillId="0" borderId="37" xfId="395" applyNumberFormat="1" applyFont="1" applyBorder="1" applyAlignment="1" applyProtection="1">
      <protection locked="0"/>
    </xf>
    <xf numFmtId="174" fontId="198" fillId="0" borderId="38" xfId="395" applyNumberFormat="1" applyFont="1" applyBorder="1" applyAlignment="1">
      <alignment horizontal="right"/>
    </xf>
    <xf numFmtId="174" fontId="198" fillId="0" borderId="36" xfId="395" applyNumberFormat="1" applyFont="1" applyBorder="1" applyAlignment="1">
      <alignment horizontal="right" vertical="center"/>
    </xf>
    <xf numFmtId="0" fontId="194" fillId="0" borderId="0" xfId="395" applyFont="1" applyFill="1" applyBorder="1" applyAlignment="1">
      <alignment horizontal="left" vertical="center" indent="1"/>
    </xf>
    <xf numFmtId="165" fontId="198" fillId="0" borderId="40" xfId="395" applyNumberFormat="1" applyFont="1" applyBorder="1" applyAlignment="1">
      <alignment vertical="center"/>
    </xf>
    <xf numFmtId="165" fontId="198" fillId="0" borderId="41" xfId="395" applyNumberFormat="1" applyFont="1" applyBorder="1" applyAlignment="1">
      <alignment vertical="center"/>
    </xf>
    <xf numFmtId="165" fontId="198" fillId="0" borderId="42" xfId="395" applyNumberFormat="1" applyFont="1" applyBorder="1" applyAlignment="1">
      <alignment vertical="center"/>
    </xf>
    <xf numFmtId="165" fontId="198" fillId="0" borderId="46" xfId="395" applyNumberFormat="1" applyFont="1" applyBorder="1" applyAlignment="1">
      <alignment vertical="center"/>
    </xf>
    <xf numFmtId="165" fontId="198" fillId="0" borderId="45" xfId="395" applyNumberFormat="1" applyFont="1" applyBorder="1" applyAlignment="1">
      <alignment vertical="center"/>
    </xf>
    <xf numFmtId="165" fontId="198" fillId="0" borderId="47" xfId="395" applyNumberFormat="1" applyFont="1" applyBorder="1" applyAlignment="1">
      <alignment vertical="center"/>
    </xf>
    <xf numFmtId="0" fontId="199" fillId="0" borderId="47" xfId="395" applyFont="1" applyBorder="1" applyAlignment="1">
      <alignment vertical="center"/>
    </xf>
    <xf numFmtId="0" fontId="199" fillId="0" borderId="0" xfId="395" applyFont="1" applyBorder="1" applyAlignment="1">
      <alignment vertical="center"/>
    </xf>
    <xf numFmtId="0" fontId="183" fillId="0" borderId="13" xfId="395" applyFont="1" applyBorder="1" applyAlignment="1">
      <alignment horizontal="left" vertical="center"/>
    </xf>
    <xf numFmtId="0" fontId="192" fillId="0" borderId="0" xfId="395" applyFont="1" applyAlignment="1"/>
    <xf numFmtId="165" fontId="186" fillId="0" borderId="36" xfId="395" applyNumberFormat="1" applyFont="1" applyBorder="1" applyAlignment="1">
      <alignment vertical="center"/>
    </xf>
    <xf numFmtId="165" fontId="180" fillId="0" borderId="0" xfId="395" applyNumberFormat="1" applyFont="1" applyAlignment="1"/>
    <xf numFmtId="0" fontId="183" fillId="0" borderId="40" xfId="395" applyFont="1" applyBorder="1" applyAlignment="1">
      <alignment horizontal="left" wrapText="1"/>
    </xf>
    <xf numFmtId="165" fontId="180" fillId="0" borderId="36" xfId="395" applyNumberFormat="1" applyFont="1" applyBorder="1" applyAlignment="1">
      <alignment vertical="center"/>
    </xf>
    <xf numFmtId="165" fontId="180" fillId="0" borderId="37" xfId="395" applyNumberFormat="1" applyFont="1" applyBorder="1" applyAlignment="1">
      <alignment vertical="center"/>
    </xf>
    <xf numFmtId="165" fontId="180" fillId="0" borderId="38" xfId="395" applyNumberFormat="1" applyFont="1" applyBorder="1" applyAlignment="1">
      <alignment vertical="center"/>
    </xf>
    <xf numFmtId="165" fontId="180" fillId="0" borderId="39" xfId="395" applyNumberFormat="1" applyFont="1" applyBorder="1" applyAlignment="1">
      <alignment vertical="center"/>
    </xf>
    <xf numFmtId="173" fontId="180" fillId="0" borderId="36" xfId="395" applyNumberFormat="1" applyFont="1" applyBorder="1" applyAlignment="1">
      <alignment vertical="center"/>
    </xf>
    <xf numFmtId="165" fontId="190" fillId="0" borderId="39" xfId="395" applyNumberFormat="1" applyFont="1" applyBorder="1" applyAlignment="1">
      <alignment vertical="center"/>
    </xf>
    <xf numFmtId="0" fontId="84" fillId="0" borderId="0" xfId="392" applyFont="1" applyAlignment="1"/>
    <xf numFmtId="0" fontId="20" fillId="0" borderId="0" xfId="392" applyFont="1" applyAlignment="1"/>
    <xf numFmtId="49" fontId="20" fillId="0" borderId="0" xfId="391" applyNumberFormat="1" applyFont="1" applyBorder="1" applyAlignment="1">
      <alignment horizontal="right"/>
    </xf>
    <xf numFmtId="256" fontId="20" fillId="0" borderId="0" xfId="391" applyNumberFormat="1" applyFont="1" applyBorder="1" applyAlignment="1"/>
    <xf numFmtId="256" fontId="84" fillId="0" borderId="0" xfId="391" applyNumberFormat="1" applyFont="1" applyBorder="1" applyAlignment="1"/>
    <xf numFmtId="0" fontId="84" fillId="0" borderId="0" xfId="0" applyFont="1"/>
    <xf numFmtId="0" fontId="10" fillId="0" borderId="0" xfId="0" applyFont="1"/>
    <xf numFmtId="0" fontId="33" fillId="0" borderId="0" xfId="395" applyFont="1" applyAlignment="1">
      <alignment wrapText="1"/>
    </xf>
    <xf numFmtId="0" fontId="183" fillId="0" borderId="0" xfId="395" applyFont="1" applyBorder="1" applyAlignment="1">
      <alignment horizontal="left"/>
    </xf>
    <xf numFmtId="0" fontId="183" fillId="0" borderId="0" xfId="395" applyFont="1" applyBorder="1" applyAlignment="1">
      <alignment horizontal="left" wrapText="1"/>
    </xf>
    <xf numFmtId="170" fontId="183" fillId="29" borderId="39" xfId="395" applyNumberFormat="1" applyFont="1" applyFill="1" applyBorder="1" applyAlignment="1"/>
    <xf numFmtId="170" fontId="183" fillId="29" borderId="37" xfId="395" applyNumberFormat="1" applyFont="1" applyFill="1" applyBorder="1" applyAlignment="1"/>
    <xf numFmtId="0" fontId="183" fillId="0" borderId="0" xfId="395" applyFont="1" applyFill="1" applyBorder="1" applyAlignment="1">
      <alignment horizontal="left" wrapText="1"/>
    </xf>
    <xf numFmtId="170" fontId="183" fillId="29" borderId="38" xfId="395" applyNumberFormat="1" applyFont="1" applyFill="1" applyBorder="1" applyAlignment="1"/>
    <xf numFmtId="255" fontId="183" fillId="0" borderId="36" xfId="395" applyNumberFormat="1" applyFont="1" applyBorder="1" applyAlignment="1" applyProtection="1">
      <protection locked="0"/>
    </xf>
    <xf numFmtId="167" fontId="183" fillId="0" borderId="36" xfId="395" applyNumberFormat="1" applyFont="1" applyBorder="1" applyAlignment="1" applyProtection="1">
      <alignment horizontal="right" vertical="center"/>
      <protection locked="0"/>
    </xf>
    <xf numFmtId="167" fontId="183" fillId="0" borderId="37" xfId="395" applyNumberFormat="1" applyFont="1" applyBorder="1" applyAlignment="1" applyProtection="1">
      <alignment horizontal="right" vertical="center"/>
      <protection locked="0"/>
    </xf>
    <xf numFmtId="171" fontId="183" fillId="0" borderId="37" xfId="321" applyNumberFormat="1" applyFont="1" applyFill="1" applyBorder="1" applyProtection="1">
      <protection locked="0"/>
    </xf>
    <xf numFmtId="176" fontId="183" fillId="0" borderId="37" xfId="321" applyNumberFormat="1" applyFont="1" applyFill="1" applyBorder="1" applyProtection="1">
      <protection locked="0"/>
    </xf>
    <xf numFmtId="255" fontId="146" fillId="0" borderId="0" xfId="395" applyNumberFormat="1" applyFont="1" applyAlignment="1">
      <alignment vertical="center"/>
    </xf>
    <xf numFmtId="2" fontId="194" fillId="0" borderId="43" xfId="395" applyNumberFormat="1" applyFont="1" applyFill="1" applyBorder="1" applyAlignment="1">
      <alignment horizontal="left" vertical="center"/>
    </xf>
    <xf numFmtId="0" fontId="182" fillId="0" borderId="0" xfId="395" applyFont="1" applyFill="1" applyAlignment="1">
      <alignment vertical="center"/>
    </xf>
    <xf numFmtId="0" fontId="177" fillId="0" borderId="0" xfId="395" applyFont="1" applyFill="1"/>
    <xf numFmtId="0" fontId="16" fillId="0" borderId="0" xfId="396" applyFont="1" applyBorder="1"/>
    <xf numFmtId="0" fontId="183" fillId="0" borderId="41" xfId="395" applyFont="1" applyBorder="1" applyAlignment="1">
      <alignment horizontal="left" vertical="center" wrapText="1"/>
    </xf>
    <xf numFmtId="0" fontId="149" fillId="0" borderId="0" xfId="397" applyFont="1" applyAlignment="1">
      <alignment vertical="center"/>
    </xf>
    <xf numFmtId="0" fontId="149" fillId="0" borderId="0" xfId="397" applyFont="1" applyBorder="1" applyAlignment="1">
      <alignment vertical="center"/>
    </xf>
    <xf numFmtId="0" fontId="16" fillId="0" borderId="0" xfId="397" applyFont="1" applyAlignment="1">
      <alignment vertical="center"/>
    </xf>
    <xf numFmtId="49" fontId="186" fillId="0" borderId="36" xfId="397" applyNumberFormat="1" applyFont="1" applyFill="1" applyBorder="1" applyAlignment="1">
      <alignment horizontal="right" vertical="top"/>
    </xf>
    <xf numFmtId="49" fontId="186" fillId="0" borderId="37" xfId="397" applyNumberFormat="1" applyFont="1" applyFill="1" applyBorder="1" applyAlignment="1">
      <alignment horizontal="right" vertical="top"/>
    </xf>
    <xf numFmtId="0" fontId="184" fillId="0" borderId="42" xfId="397" applyFont="1" applyBorder="1" applyAlignment="1">
      <alignment horizontal="left" vertical="top"/>
    </xf>
    <xf numFmtId="49" fontId="186" fillId="0" borderId="38" xfId="397" applyNumberFormat="1" applyFont="1" applyFill="1" applyBorder="1" applyAlignment="1">
      <alignment horizontal="right" vertical="top"/>
    </xf>
    <xf numFmtId="167" fontId="184" fillId="0" borderId="0" xfId="397" applyNumberFormat="1" applyFont="1" applyBorder="1" applyAlignment="1">
      <alignment horizontal="center" vertical="top"/>
    </xf>
    <xf numFmtId="0" fontId="185" fillId="0" borderId="0" xfId="397" applyFont="1" applyBorder="1" applyAlignment="1">
      <alignment vertical="top"/>
    </xf>
    <xf numFmtId="170" fontId="186" fillId="29" borderId="36" xfId="397" applyNumberFormat="1" applyFont="1" applyFill="1" applyBorder="1" applyAlignment="1"/>
    <xf numFmtId="170" fontId="186" fillId="0" borderId="0" xfId="397" applyNumberFormat="1" applyFont="1" applyBorder="1" applyAlignment="1"/>
    <xf numFmtId="0" fontId="195" fillId="0" borderId="0" xfId="397" applyFont="1" applyBorder="1" applyAlignment="1">
      <alignment vertical="center"/>
    </xf>
    <xf numFmtId="0" fontId="186" fillId="0" borderId="0" xfId="397" applyFont="1" applyBorder="1" applyAlignment="1">
      <alignment horizontal="left" wrapText="1"/>
    </xf>
    <xf numFmtId="170" fontId="186" fillId="29" borderId="37" xfId="397" applyNumberFormat="1" applyFont="1" applyFill="1" applyBorder="1" applyAlignment="1"/>
    <xf numFmtId="170" fontId="186" fillId="0" borderId="0" xfId="397" applyNumberFormat="1" applyFont="1" applyFill="1" applyBorder="1" applyAlignment="1"/>
    <xf numFmtId="170" fontId="186" fillId="29" borderId="38" xfId="397" applyNumberFormat="1" applyFont="1" applyFill="1" applyBorder="1" applyAlignment="1"/>
    <xf numFmtId="0" fontId="179" fillId="0" borderId="13" xfId="397" applyFont="1" applyBorder="1" applyAlignment="1">
      <alignment horizontal="left" wrapText="1"/>
    </xf>
    <xf numFmtId="170" fontId="179" fillId="29" borderId="39" xfId="397" applyNumberFormat="1" applyFont="1" applyFill="1" applyBorder="1" applyAlignment="1"/>
    <xf numFmtId="170" fontId="179" fillId="0" borderId="0" xfId="397" applyNumberFormat="1" applyFont="1" applyFill="1" applyBorder="1" applyAlignment="1"/>
    <xf numFmtId="0" fontId="14" fillId="0" borderId="0" xfId="397" applyFont="1" applyAlignment="1">
      <alignment vertical="center"/>
    </xf>
    <xf numFmtId="0" fontId="16" fillId="0" borderId="0" xfId="397" applyFont="1" applyBorder="1"/>
    <xf numFmtId="0" fontId="16" fillId="0" borderId="0" xfId="397" applyFont="1"/>
    <xf numFmtId="0" fontId="186" fillId="0" borderId="0" xfId="397" applyFont="1" applyBorder="1" applyAlignment="1">
      <alignment horizontal="left"/>
    </xf>
    <xf numFmtId="0" fontId="174" fillId="0" borderId="0" xfId="395" applyFont="1" applyFill="1" applyAlignment="1"/>
    <xf numFmtId="0" fontId="179" fillId="0" borderId="45" xfId="397" applyFont="1" applyBorder="1" applyAlignment="1">
      <alignment horizontal="left" wrapText="1"/>
    </xf>
    <xf numFmtId="170" fontId="179" fillId="29" borderId="45" xfId="397" applyNumberFormat="1" applyFont="1" applyFill="1" applyBorder="1" applyAlignment="1"/>
    <xf numFmtId="170" fontId="186" fillId="29" borderId="0" xfId="397" applyNumberFormat="1" applyFont="1" applyFill="1" applyBorder="1" applyAlignment="1"/>
    <xf numFmtId="0" fontId="186" fillId="0" borderId="45" xfId="397" applyFont="1" applyBorder="1" applyAlignment="1">
      <alignment horizontal="left" wrapText="1"/>
    </xf>
    <xf numFmtId="0" fontId="186" fillId="0" borderId="40" xfId="397" applyFont="1" applyBorder="1" applyAlignment="1">
      <alignment horizontal="left"/>
    </xf>
    <xf numFmtId="0" fontId="186" fillId="0" borderId="44" xfId="397" applyFont="1" applyBorder="1" applyAlignment="1">
      <alignment horizontal="left"/>
    </xf>
    <xf numFmtId="0" fontId="194" fillId="0" borderId="0" xfId="397" applyFont="1" applyBorder="1" applyAlignment="1">
      <alignment horizontal="left"/>
    </xf>
    <xf numFmtId="3" fontId="16" fillId="0" borderId="0" xfId="396" applyNumberFormat="1" applyFont="1" applyFill="1"/>
    <xf numFmtId="255" fontId="16" fillId="0" borderId="0" xfId="0" applyNumberFormat="1" applyFont="1"/>
    <xf numFmtId="0" fontId="198" fillId="0" borderId="44" xfId="395" applyFont="1" applyFill="1" applyBorder="1" applyAlignment="1">
      <alignment horizontal="left" vertical="center" indent="2"/>
    </xf>
    <xf numFmtId="0" fontId="16" fillId="0" borderId="45" xfId="395" applyFont="1" applyBorder="1" applyAlignment="1">
      <alignment vertical="center"/>
    </xf>
    <xf numFmtId="0" fontId="0" fillId="0" borderId="0" xfId="0" applyAlignment="1">
      <alignment vertical="center"/>
    </xf>
    <xf numFmtId="0" fontId="10" fillId="0" borderId="0" xfId="0" applyFont="1" applyAlignment="1">
      <alignment vertical="center"/>
    </xf>
    <xf numFmtId="0" fontId="16" fillId="0" borderId="0" xfId="0" applyFont="1" applyAlignment="1">
      <alignment vertical="center"/>
    </xf>
    <xf numFmtId="258" fontId="194" fillId="0" borderId="39" xfId="395" applyNumberFormat="1" applyFont="1" applyFill="1" applyBorder="1" applyAlignment="1">
      <alignment vertical="center"/>
    </xf>
    <xf numFmtId="260" fontId="195" fillId="0" borderId="37" xfId="395" applyNumberFormat="1" applyFont="1" applyBorder="1" applyAlignment="1"/>
    <xf numFmtId="260" fontId="195" fillId="0" borderId="38" xfId="395" applyNumberFormat="1" applyFont="1" applyBorder="1" applyAlignment="1"/>
    <xf numFmtId="260" fontId="186" fillId="0" borderId="36" xfId="395" applyNumberFormat="1" applyFont="1" applyBorder="1" applyAlignment="1"/>
    <xf numFmtId="260" fontId="186" fillId="0" borderId="37" xfId="395" applyNumberFormat="1" applyFont="1" applyBorder="1" applyAlignment="1"/>
    <xf numFmtId="260" fontId="186" fillId="0" borderId="38" xfId="395" applyNumberFormat="1" applyFont="1" applyBorder="1" applyAlignment="1"/>
    <xf numFmtId="260" fontId="179" fillId="0" borderId="45" xfId="395" applyNumberFormat="1" applyFont="1" applyBorder="1" applyAlignment="1"/>
    <xf numFmtId="259" fontId="183" fillId="29" borderId="37" xfId="321" applyNumberFormat="1" applyFont="1" applyFill="1" applyBorder="1"/>
    <xf numFmtId="259" fontId="183" fillId="29" borderId="38" xfId="321" applyNumberFormat="1" applyFont="1" applyFill="1" applyBorder="1"/>
    <xf numFmtId="259" fontId="183" fillId="0" borderId="37" xfId="321" applyNumberFormat="1" applyFont="1" applyFill="1" applyBorder="1" applyProtection="1">
      <protection locked="0"/>
    </xf>
    <xf numFmtId="260" fontId="185" fillId="29" borderId="37" xfId="606" applyNumberFormat="1" applyFont="1" applyFill="1" applyBorder="1" applyProtection="1">
      <protection locked="0"/>
    </xf>
    <xf numFmtId="0" fontId="0" fillId="0" borderId="49" xfId="0" applyBorder="1"/>
    <xf numFmtId="0" fontId="223" fillId="0" borderId="0" xfId="395" applyFont="1" applyFill="1"/>
    <xf numFmtId="0" fontId="27" fillId="0" borderId="0" xfId="0" applyFont="1" applyAlignment="1">
      <alignment horizontal="left" vertical="center" indent="1"/>
    </xf>
    <xf numFmtId="0" fontId="17" fillId="0" borderId="0" xfId="0" applyFont="1"/>
    <xf numFmtId="0" fontId="16" fillId="0" borderId="0" xfId="0" applyFont="1" applyAlignment="1">
      <alignment vertical="top"/>
    </xf>
    <xf numFmtId="0" fontId="27" fillId="0" borderId="0" xfId="0" applyFont="1" applyAlignment="1">
      <alignment vertical="top"/>
    </xf>
    <xf numFmtId="0" fontId="0" fillId="0" borderId="0" xfId="0" applyAlignment="1">
      <alignment vertical="top"/>
    </xf>
    <xf numFmtId="0" fontId="175" fillId="0" borderId="0" xfId="395" applyFont="1" applyAlignment="1">
      <alignment vertical="top"/>
    </xf>
    <xf numFmtId="0" fontId="27" fillId="0" borderId="0" xfId="395" applyFont="1" applyAlignment="1">
      <alignment vertical="top"/>
    </xf>
    <xf numFmtId="0" fontId="16" fillId="0" borderId="0" xfId="395" applyFont="1" applyAlignment="1">
      <alignment vertical="top" wrapText="1"/>
    </xf>
    <xf numFmtId="0" fontId="212" fillId="0" borderId="0" xfId="395" applyFont="1" applyFill="1" applyAlignment="1">
      <alignment vertical="top"/>
    </xf>
    <xf numFmtId="0" fontId="27" fillId="0" borderId="0" xfId="395" applyFont="1" applyAlignment="1">
      <alignment vertical="top" wrapText="1"/>
    </xf>
    <xf numFmtId="0" fontId="20" fillId="0" borderId="0" xfId="0" applyFont="1" applyAlignment="1">
      <alignment vertical="top"/>
    </xf>
    <xf numFmtId="0" fontId="84" fillId="0" borderId="0" xfId="0" applyFont="1" applyAlignment="1"/>
    <xf numFmtId="171" fontId="175" fillId="29" borderId="0" xfId="321" applyNumberFormat="1" applyFont="1" applyFill="1" applyBorder="1" applyAlignment="1" applyProtection="1">
      <alignment vertical="top"/>
      <protection locked="0"/>
    </xf>
    <xf numFmtId="0" fontId="175" fillId="29" borderId="0" xfId="0" applyFont="1" applyFill="1" applyBorder="1" applyAlignment="1">
      <alignment vertical="top"/>
    </xf>
    <xf numFmtId="49" fontId="0" fillId="0" borderId="0" xfId="0" applyNumberFormat="1"/>
    <xf numFmtId="0" fontId="188" fillId="29" borderId="0" xfId="0" applyFont="1" applyFill="1" applyBorder="1" applyProtection="1">
      <protection locked="0"/>
    </xf>
    <xf numFmtId="49" fontId="201" fillId="0" borderId="49" xfId="0" applyNumberFormat="1" applyFont="1" applyBorder="1" applyAlignment="1">
      <alignment vertical="center"/>
    </xf>
    <xf numFmtId="49" fontId="17" fillId="0" borderId="0" xfId="0" applyNumberFormat="1" applyFont="1" applyAlignment="1">
      <alignment horizontal="left" vertical="center"/>
    </xf>
    <xf numFmtId="49" fontId="0" fillId="0" borderId="0" xfId="0" applyNumberFormat="1" applyAlignment="1">
      <alignment vertical="center"/>
    </xf>
    <xf numFmtId="172" fontId="183" fillId="0" borderId="39" xfId="395" applyNumberFormat="1" applyFont="1" applyFill="1" applyBorder="1" applyAlignment="1">
      <alignment horizontal="right" vertical="center"/>
    </xf>
    <xf numFmtId="49" fontId="183" fillId="0" borderId="39" xfId="395" applyNumberFormat="1" applyFont="1" applyFill="1" applyBorder="1" applyAlignment="1">
      <alignment horizontal="right" vertical="center"/>
    </xf>
    <xf numFmtId="0" fontId="183" fillId="0" borderId="0" xfId="395" applyFont="1" applyBorder="1" applyAlignment="1" applyProtection="1">
      <alignment horizontal="left" vertical="center"/>
      <protection locked="0"/>
    </xf>
    <xf numFmtId="165" fontId="183" fillId="0" borderId="37" xfId="395" applyNumberFormat="1" applyFont="1" applyBorder="1" applyAlignment="1" applyProtection="1">
      <alignment vertical="center"/>
      <protection locked="0"/>
    </xf>
    <xf numFmtId="165" fontId="184" fillId="0" borderId="37" xfId="395" applyNumberFormat="1" applyFont="1" applyBorder="1" applyAlignment="1" applyProtection="1">
      <alignment vertical="center"/>
      <protection locked="0"/>
    </xf>
    <xf numFmtId="165" fontId="184" fillId="0" borderId="37" xfId="395" applyNumberFormat="1" applyFont="1" applyFill="1" applyBorder="1" applyAlignment="1" applyProtection="1">
      <alignment vertical="center"/>
      <protection locked="0"/>
    </xf>
    <xf numFmtId="0" fontId="183" fillId="0" borderId="0" xfId="395" applyFont="1" applyFill="1" applyBorder="1" applyAlignment="1" applyProtection="1">
      <alignment horizontal="left" vertical="center"/>
      <protection locked="0"/>
    </xf>
    <xf numFmtId="165" fontId="183" fillId="0" borderId="37" xfId="395" applyNumberFormat="1" applyFont="1" applyFill="1" applyBorder="1" applyAlignment="1" applyProtection="1">
      <alignment vertical="center"/>
      <protection locked="0"/>
    </xf>
    <xf numFmtId="0" fontId="183" fillId="0" borderId="13" xfId="395" applyFont="1" applyFill="1" applyBorder="1" applyAlignment="1" applyProtection="1">
      <alignment horizontal="left" vertical="center"/>
      <protection locked="0"/>
    </xf>
    <xf numFmtId="165" fontId="183" fillId="0" borderId="37" xfId="395" applyNumberFormat="1" applyFont="1" applyBorder="1" applyAlignment="1" applyProtection="1">
      <protection locked="0"/>
    </xf>
    <xf numFmtId="0" fontId="183" fillId="0" borderId="44" xfId="395" applyFont="1" applyBorder="1" applyAlignment="1" applyProtection="1">
      <alignment horizontal="left" vertical="center"/>
      <protection locked="0"/>
    </xf>
    <xf numFmtId="165" fontId="183" fillId="0" borderId="38" xfId="395" applyNumberFormat="1" applyFont="1" applyBorder="1" applyAlignment="1" applyProtection="1">
      <alignment vertical="center"/>
      <protection locked="0"/>
    </xf>
    <xf numFmtId="0" fontId="183" fillId="0" borderId="0" xfId="395" applyFont="1" applyBorder="1" applyAlignment="1" applyProtection="1">
      <alignment horizontal="left" vertical="center" wrapText="1"/>
      <protection locked="0"/>
    </xf>
    <xf numFmtId="165" fontId="183" fillId="0" borderId="36" xfId="395" applyNumberFormat="1" applyFont="1" applyBorder="1" applyAlignment="1" applyProtection="1">
      <alignment vertical="center"/>
      <protection locked="0"/>
    </xf>
    <xf numFmtId="0" fontId="183" fillId="0" borderId="0" xfId="395" applyFont="1" applyAlignment="1" applyProtection="1">
      <alignment horizontal="left" vertical="center"/>
      <protection locked="0"/>
    </xf>
    <xf numFmtId="0" fontId="183" fillId="0" borderId="45" xfId="395" applyFont="1" applyBorder="1" applyAlignment="1" applyProtection="1">
      <alignment horizontal="left" vertical="center"/>
      <protection locked="0"/>
    </xf>
    <xf numFmtId="0" fontId="188" fillId="0" borderId="13" xfId="395" applyFont="1" applyBorder="1" applyAlignment="1" applyProtection="1">
      <alignment horizontal="left" vertical="center"/>
      <protection locked="0"/>
    </xf>
    <xf numFmtId="165" fontId="188" fillId="0" borderId="39" xfId="395" applyNumberFormat="1" applyFont="1" applyBorder="1" applyAlignment="1" applyProtection="1">
      <alignment vertical="center"/>
      <protection locked="0"/>
    </xf>
    <xf numFmtId="0" fontId="183" fillId="0" borderId="0" xfId="395" applyFont="1" applyFill="1" applyBorder="1" applyAlignment="1" applyProtection="1">
      <alignment horizontal="left" vertical="center" wrapText="1"/>
      <protection locked="0"/>
    </xf>
    <xf numFmtId="0" fontId="188" fillId="0" borderId="0" xfId="395" applyFont="1" applyAlignment="1">
      <alignment vertical="center"/>
    </xf>
    <xf numFmtId="174" fontId="183" fillId="0" borderId="36" xfId="396" applyNumberFormat="1" applyFont="1" applyBorder="1" applyAlignment="1">
      <alignment horizontal="right"/>
    </xf>
    <xf numFmtId="174" fontId="183" fillId="0" borderId="36" xfId="396" applyNumberFormat="1" applyFont="1" applyFill="1" applyBorder="1" applyAlignment="1">
      <alignment horizontal="right"/>
    </xf>
    <xf numFmtId="0" fontId="184" fillId="0" borderId="44" xfId="396" applyFont="1" applyBorder="1" applyAlignment="1">
      <alignment horizontal="left" vertical="center"/>
    </xf>
    <xf numFmtId="174" fontId="183" fillId="0" borderId="38" xfId="396" applyNumberFormat="1" applyFont="1" applyFill="1" applyBorder="1" applyAlignment="1">
      <alignment horizontal="right" vertical="center"/>
    </xf>
    <xf numFmtId="49" fontId="183" fillId="0" borderId="38" xfId="396" applyNumberFormat="1" applyFont="1" applyFill="1" applyBorder="1" applyAlignment="1">
      <alignment horizontal="right" vertical="center"/>
    </xf>
    <xf numFmtId="0" fontId="183" fillId="0" borderId="45" xfId="396" applyFont="1" applyBorder="1" applyAlignment="1">
      <alignment horizontal="left" vertical="center"/>
    </xf>
    <xf numFmtId="37" fontId="183" fillId="0" borderId="36" xfId="396" applyNumberFormat="1" applyFont="1" applyBorder="1" applyAlignment="1">
      <alignment horizontal="right" vertical="center"/>
    </xf>
    <xf numFmtId="0" fontId="183" fillId="0" borderId="0" xfId="396" applyFont="1" applyBorder="1" applyAlignment="1">
      <alignment horizontal="left" vertical="center"/>
    </xf>
    <xf numFmtId="37" fontId="183" fillId="0" borderId="37" xfId="396" applyNumberFormat="1" applyFont="1" applyBorder="1" applyAlignment="1">
      <alignment vertical="center"/>
    </xf>
    <xf numFmtId="37" fontId="183" fillId="0" borderId="37" xfId="396" applyNumberFormat="1" applyFont="1" applyFill="1" applyBorder="1" applyAlignment="1">
      <alignment vertical="center"/>
    </xf>
    <xf numFmtId="0" fontId="183" fillId="0" borderId="44" xfId="396" applyFont="1" applyBorder="1" applyAlignment="1">
      <alignment horizontal="left" vertical="center"/>
    </xf>
    <xf numFmtId="37" fontId="183" fillId="0" borderId="38" xfId="396" applyNumberFormat="1" applyFont="1" applyFill="1" applyBorder="1" applyAlignment="1">
      <alignment vertical="center"/>
    </xf>
    <xf numFmtId="0" fontId="184" fillId="0" borderId="0" xfId="395" applyFont="1" applyFill="1" applyBorder="1" applyAlignment="1" applyProtection="1">
      <alignment horizontal="left" vertical="center" indent="1"/>
      <protection locked="0"/>
    </xf>
    <xf numFmtId="165" fontId="183" fillId="0" borderId="38" xfId="395" applyNumberFormat="1" applyFont="1" applyFill="1" applyBorder="1" applyAlignment="1" applyProtection="1">
      <alignment vertical="center"/>
      <protection locked="0"/>
    </xf>
    <xf numFmtId="0" fontId="183" fillId="0" borderId="45" xfId="395" applyFont="1" applyFill="1" applyBorder="1" applyAlignment="1" applyProtection="1">
      <alignment horizontal="left" vertical="center"/>
      <protection locked="0"/>
    </xf>
    <xf numFmtId="260" fontId="183" fillId="0" borderId="36" xfId="395" applyNumberFormat="1" applyFont="1" applyFill="1" applyBorder="1" applyAlignment="1" applyProtection="1">
      <alignment vertical="center"/>
      <protection locked="0"/>
    </xf>
    <xf numFmtId="0" fontId="183" fillId="0" borderId="44" xfId="395" applyFont="1" applyFill="1" applyBorder="1" applyAlignment="1" applyProtection="1">
      <alignment horizontal="left" vertical="center"/>
      <protection locked="0"/>
    </xf>
    <xf numFmtId="260" fontId="183" fillId="0" borderId="38" xfId="395" applyNumberFormat="1" applyFont="1" applyBorder="1" applyAlignment="1" applyProtection="1">
      <alignment vertical="center"/>
      <protection locked="0"/>
    </xf>
    <xf numFmtId="260" fontId="183" fillId="0" borderId="38" xfId="395" applyNumberFormat="1" applyFont="1" applyFill="1" applyBorder="1" applyAlignment="1" applyProtection="1">
      <alignment vertical="center"/>
      <protection locked="0"/>
    </xf>
    <xf numFmtId="0" fontId="183" fillId="0" borderId="13" xfId="395" applyFont="1" applyBorder="1" applyAlignment="1" applyProtection="1">
      <alignment horizontal="left" vertical="center"/>
      <protection locked="0"/>
    </xf>
    <xf numFmtId="0" fontId="184" fillId="0" borderId="0" xfId="395" applyFont="1" applyFill="1" applyBorder="1" applyAlignment="1">
      <alignment horizontal="left" vertical="center"/>
    </xf>
    <xf numFmtId="0" fontId="183" fillId="0" borderId="0" xfId="395" applyFont="1" applyFill="1" applyBorder="1" applyAlignment="1">
      <alignment horizontal="left" vertical="center" indent="1"/>
    </xf>
    <xf numFmtId="259" fontId="183" fillId="0" borderId="37" xfId="395" applyNumberFormat="1" applyFont="1" applyFill="1" applyBorder="1" applyAlignment="1">
      <alignment vertical="center"/>
    </xf>
    <xf numFmtId="259" fontId="188" fillId="0" borderId="39" xfId="395" applyNumberFormat="1" applyFont="1" applyFill="1" applyBorder="1" applyAlignment="1">
      <alignment vertical="center"/>
    </xf>
    <xf numFmtId="0" fontId="183" fillId="0" borderId="0" xfId="395" applyFont="1" applyFill="1" applyBorder="1" applyAlignment="1">
      <alignment horizontal="left" vertical="center"/>
    </xf>
    <xf numFmtId="259" fontId="183" fillId="0" borderId="36" xfId="395" applyNumberFormat="1" applyFont="1" applyFill="1" applyBorder="1" applyAlignment="1">
      <alignment vertical="center"/>
    </xf>
    <xf numFmtId="0" fontId="183" fillId="0" borderId="45" xfId="395" applyFont="1" applyBorder="1" applyAlignment="1">
      <alignment horizontal="left" vertical="center"/>
    </xf>
    <xf numFmtId="165" fontId="183" fillId="0" borderId="36" xfId="395" applyNumberFormat="1" applyFont="1" applyFill="1" applyBorder="1" applyAlignment="1">
      <alignment vertical="center"/>
    </xf>
    <xf numFmtId="165" fontId="183" fillId="0" borderId="36" xfId="395" applyNumberFormat="1" applyFont="1" applyBorder="1" applyAlignment="1">
      <alignment vertical="center"/>
    </xf>
    <xf numFmtId="0" fontId="183" fillId="0" borderId="0" xfId="395" applyFont="1" applyBorder="1" applyAlignment="1">
      <alignment horizontal="left" vertical="center"/>
    </xf>
    <xf numFmtId="165" fontId="183" fillId="0" borderId="37" xfId="395" applyNumberFormat="1" applyFont="1" applyFill="1" applyBorder="1" applyAlignment="1">
      <alignment vertical="center"/>
    </xf>
    <xf numFmtId="165" fontId="183" fillId="0" borderId="37" xfId="395" applyNumberFormat="1" applyFont="1" applyBorder="1" applyAlignment="1">
      <alignment vertical="center"/>
    </xf>
    <xf numFmtId="0" fontId="183" fillId="0" borderId="13" xfId="395" applyFont="1" applyFill="1" applyBorder="1" applyAlignment="1">
      <alignment horizontal="left" vertical="center"/>
    </xf>
    <xf numFmtId="165" fontId="183" fillId="0" borderId="39" xfId="395" applyNumberFormat="1" applyFont="1" applyFill="1" applyBorder="1" applyAlignment="1">
      <alignment vertical="center"/>
    </xf>
    <xf numFmtId="165" fontId="183" fillId="0" borderId="37" xfId="395" applyNumberFormat="1" applyFont="1" applyBorder="1" applyAlignment="1"/>
    <xf numFmtId="165" fontId="183" fillId="0" borderId="37" xfId="395" applyNumberFormat="1" applyFont="1" applyBorder="1" applyAlignment="1">
      <alignment horizontal="right" vertical="center"/>
    </xf>
    <xf numFmtId="165" fontId="183" fillId="0" borderId="37" xfId="395" applyNumberFormat="1" applyFont="1" applyFill="1" applyBorder="1" applyAlignment="1"/>
    <xf numFmtId="0" fontId="188" fillId="0" borderId="45" xfId="395" applyFont="1" applyBorder="1" applyAlignment="1">
      <alignment horizontal="left" vertical="center"/>
    </xf>
    <xf numFmtId="175" fontId="188" fillId="0" borderId="36" xfId="395" applyNumberFormat="1" applyFont="1" applyFill="1" applyBorder="1" applyAlignment="1">
      <alignment vertical="center"/>
    </xf>
    <xf numFmtId="0" fontId="188" fillId="0" borderId="0" xfId="395" applyFont="1" applyBorder="1" applyAlignment="1">
      <alignment horizontal="left" vertical="center"/>
    </xf>
    <xf numFmtId="165" fontId="188" fillId="0" borderId="37" xfId="395" applyNumberFormat="1" applyFont="1" applyFill="1" applyBorder="1" applyAlignment="1">
      <alignment vertical="center"/>
    </xf>
    <xf numFmtId="165" fontId="188" fillId="0" borderId="37" xfId="395" applyNumberFormat="1" applyFont="1" applyBorder="1" applyAlignment="1">
      <alignment vertical="center"/>
    </xf>
    <xf numFmtId="260" fontId="184" fillId="0" borderId="38" xfId="395" applyNumberFormat="1" applyFont="1" applyBorder="1" applyAlignment="1">
      <alignment vertical="center"/>
    </xf>
    <xf numFmtId="165" fontId="183" fillId="0" borderId="36" xfId="395" applyNumberFormat="1" applyFont="1" applyFill="1" applyBorder="1" applyAlignment="1"/>
    <xf numFmtId="165" fontId="183" fillId="0" borderId="38" xfId="395" applyNumberFormat="1" applyFont="1" applyFill="1" applyBorder="1" applyAlignment="1"/>
    <xf numFmtId="165" fontId="183" fillId="0" borderId="38" xfId="395" applyNumberFormat="1" applyFont="1" applyBorder="1" applyAlignment="1">
      <alignment vertical="center"/>
    </xf>
    <xf numFmtId="173" fontId="183" fillId="0" borderId="37" xfId="395" applyNumberFormat="1" applyFont="1" applyBorder="1" applyAlignment="1"/>
    <xf numFmtId="173" fontId="183" fillId="0" borderId="37" xfId="395" applyNumberFormat="1" applyFont="1" applyFill="1" applyBorder="1" applyAlignment="1"/>
    <xf numFmtId="165" fontId="183" fillId="0" borderId="39" xfId="395" applyNumberFormat="1" applyFont="1" applyBorder="1" applyAlignment="1"/>
    <xf numFmtId="165" fontId="183" fillId="0" borderId="36" xfId="395" applyNumberFormat="1" applyFont="1" applyBorder="1" applyAlignment="1"/>
    <xf numFmtId="0" fontId="183" fillId="0" borderId="13" xfId="395" applyFont="1" applyBorder="1" applyAlignment="1">
      <alignment horizontal="left" wrapText="1"/>
    </xf>
    <xf numFmtId="0" fontId="184" fillId="0" borderId="0" xfId="395" applyFont="1" applyAlignment="1">
      <alignment vertical="center"/>
    </xf>
    <xf numFmtId="174" fontId="183" fillId="0" borderId="37" xfId="395" applyNumberFormat="1" applyFont="1" applyBorder="1" applyAlignment="1">
      <alignment horizontal="right" vertical="center"/>
    </xf>
    <xf numFmtId="174" fontId="183" fillId="0" borderId="37" xfId="395" applyNumberFormat="1" applyFont="1" applyFill="1" applyBorder="1" applyAlignment="1">
      <alignment horizontal="right" vertical="center"/>
    </xf>
    <xf numFmtId="37" fontId="183" fillId="0" borderId="40" xfId="395" applyNumberFormat="1" applyFont="1" applyFill="1" applyBorder="1" applyAlignment="1">
      <alignment horizontal="left" vertical="center"/>
    </xf>
    <xf numFmtId="165" fontId="185" fillId="0" borderId="36" xfId="395" applyNumberFormat="1" applyFont="1" applyFill="1" applyBorder="1" applyAlignment="1">
      <alignment vertical="center"/>
    </xf>
    <xf numFmtId="173" fontId="185" fillId="0" borderId="36" xfId="395" applyNumberFormat="1" applyFont="1" applyFill="1" applyBorder="1" applyAlignment="1">
      <alignment vertical="center"/>
    </xf>
    <xf numFmtId="37" fontId="183" fillId="0" borderId="41" xfId="395" applyNumberFormat="1" applyFont="1" applyFill="1" applyBorder="1" applyAlignment="1">
      <alignment horizontal="left" vertical="center"/>
    </xf>
    <xf numFmtId="165" fontId="185" fillId="0" borderId="37" xfId="395" applyNumberFormat="1" applyFont="1" applyFill="1" applyBorder="1" applyAlignment="1">
      <alignment vertical="center"/>
    </xf>
    <xf numFmtId="173" fontId="185" fillId="0" borderId="37" xfId="395" applyNumberFormat="1" applyFont="1" applyFill="1" applyBorder="1" applyAlignment="1">
      <alignment vertical="center"/>
    </xf>
    <xf numFmtId="0" fontId="183" fillId="0" borderId="41" xfId="395" applyFont="1" applyFill="1" applyBorder="1" applyAlignment="1">
      <alignment horizontal="left" vertical="center"/>
    </xf>
    <xf numFmtId="0" fontId="183" fillId="0" borderId="42" xfId="395" applyFont="1" applyFill="1" applyBorder="1" applyAlignment="1">
      <alignment horizontal="left" vertical="center"/>
    </xf>
    <xf numFmtId="165" fontId="183" fillId="0" borderId="38" xfId="395" applyNumberFormat="1" applyFont="1" applyFill="1" applyBorder="1" applyAlignment="1">
      <alignment vertical="center"/>
    </xf>
    <xf numFmtId="0" fontId="188" fillId="0" borderId="43" xfId="395" applyFont="1" applyFill="1" applyBorder="1" applyAlignment="1">
      <alignment horizontal="left" vertical="center"/>
    </xf>
    <xf numFmtId="165" fontId="188" fillId="0" borderId="39" xfId="395" applyNumberFormat="1" applyFont="1" applyBorder="1" applyAlignment="1">
      <alignment vertical="center"/>
    </xf>
    <xf numFmtId="0" fontId="188" fillId="0" borderId="13" xfId="395" applyFont="1" applyBorder="1" applyAlignment="1">
      <alignment horizontal="left" vertical="center"/>
    </xf>
    <xf numFmtId="165" fontId="188" fillId="0" borderId="39" xfId="395" applyNumberFormat="1" applyFont="1" applyFill="1" applyBorder="1" applyAlignment="1">
      <alignment horizontal="right" vertical="center"/>
    </xf>
    <xf numFmtId="172" fontId="183" fillId="0" borderId="36" xfId="395" applyNumberFormat="1" applyFont="1" applyFill="1" applyBorder="1" applyAlignment="1">
      <alignment horizontal="right" vertical="center"/>
    </xf>
    <xf numFmtId="0" fontId="183" fillId="0" borderId="45" xfId="395" applyFont="1" applyFill="1" applyBorder="1" applyAlignment="1">
      <alignment horizontal="left" vertical="center"/>
    </xf>
    <xf numFmtId="0" fontId="183" fillId="0" borderId="44" xfId="395" quotePrefix="1" applyFont="1" applyFill="1" applyBorder="1" applyAlignment="1">
      <alignment horizontal="left" vertical="center" indent="1"/>
    </xf>
    <xf numFmtId="260" fontId="183" fillId="0" borderId="36" xfId="395" applyNumberFormat="1" applyFont="1" applyFill="1" applyBorder="1" applyAlignment="1">
      <alignment vertical="center"/>
    </xf>
    <xf numFmtId="260" fontId="183" fillId="0" borderId="38" xfId="395" applyNumberFormat="1" applyFont="1" applyFill="1" applyBorder="1" applyAlignment="1">
      <alignment vertical="center"/>
    </xf>
    <xf numFmtId="0" fontId="215" fillId="0" borderId="41" xfId="0" applyFont="1" applyBorder="1"/>
    <xf numFmtId="174" fontId="183" fillId="0" borderId="39" xfId="395" applyNumberFormat="1" applyFont="1" applyBorder="1" applyAlignment="1">
      <alignment horizontal="right" vertical="center"/>
    </xf>
    <xf numFmtId="261" fontId="183" fillId="0" borderId="36" xfId="396" applyNumberFormat="1" applyFont="1" applyBorder="1" applyAlignment="1">
      <alignment horizontal="right" vertical="center"/>
    </xf>
    <xf numFmtId="261" fontId="183" fillId="0" borderId="38" xfId="396" applyNumberFormat="1" applyFont="1" applyBorder="1" applyAlignment="1">
      <alignment vertical="center"/>
    </xf>
    <xf numFmtId="261" fontId="183" fillId="0" borderId="38" xfId="396" applyNumberFormat="1" applyFont="1" applyFill="1" applyBorder="1" applyAlignment="1">
      <alignment vertical="center"/>
    </xf>
    <xf numFmtId="180" fontId="183" fillId="0" borderId="36" xfId="395" applyNumberFormat="1" applyFont="1" applyBorder="1" applyAlignment="1">
      <alignment vertical="center"/>
    </xf>
    <xf numFmtId="180" fontId="183" fillId="0" borderId="37" xfId="395" applyNumberFormat="1" applyFont="1" applyBorder="1" applyAlignment="1">
      <alignment vertical="center"/>
    </xf>
    <xf numFmtId="0" fontId="183" fillId="0" borderId="41" xfId="395" applyFont="1" applyBorder="1" applyAlignment="1">
      <alignment vertical="center"/>
    </xf>
    <xf numFmtId="0" fontId="183" fillId="0" borderId="42" xfId="395" applyFont="1" applyBorder="1" applyAlignment="1">
      <alignment vertical="center"/>
    </xf>
    <xf numFmtId="0" fontId="188" fillId="0" borderId="42" xfId="395" applyFont="1" applyFill="1" applyBorder="1" applyAlignment="1">
      <alignment horizontal="left" vertical="center"/>
    </xf>
    <xf numFmtId="180" fontId="188" fillId="0" borderId="39" xfId="395" quotePrefix="1" applyNumberFormat="1" applyFont="1" applyBorder="1" applyAlignment="1">
      <alignment horizontal="right" vertical="center"/>
    </xf>
    <xf numFmtId="170" fontId="183" fillId="0" borderId="36" xfId="395" applyNumberFormat="1" applyFont="1" applyFill="1" applyBorder="1" applyAlignment="1" applyProtection="1">
      <alignment vertical="center"/>
      <protection locked="0"/>
    </xf>
    <xf numFmtId="170" fontId="184" fillId="0" borderId="36" xfId="395" applyNumberFormat="1" applyFont="1" applyFill="1" applyBorder="1" applyAlignment="1" applyProtection="1">
      <alignment vertical="center"/>
      <protection locked="0"/>
    </xf>
    <xf numFmtId="170" fontId="183" fillId="0" borderId="37" xfId="395" applyNumberFormat="1" applyFont="1" applyFill="1" applyBorder="1" applyAlignment="1" applyProtection="1">
      <alignment vertical="center"/>
      <protection locked="0"/>
    </xf>
    <xf numFmtId="170" fontId="184" fillId="0" borderId="37" xfId="395" applyNumberFormat="1" applyFont="1" applyFill="1" applyBorder="1" applyAlignment="1" applyProtection="1">
      <alignment vertical="center"/>
      <protection locked="0"/>
    </xf>
    <xf numFmtId="170" fontId="183" fillId="0" borderId="38" xfId="395" applyNumberFormat="1" applyFont="1" applyFill="1" applyBorder="1" applyAlignment="1" applyProtection="1">
      <alignment vertical="center"/>
      <protection locked="0"/>
    </xf>
    <xf numFmtId="170" fontId="184" fillId="0" borderId="38" xfId="395" applyNumberFormat="1" applyFont="1" applyFill="1" applyBorder="1" applyAlignment="1" applyProtection="1">
      <alignment vertical="center"/>
      <protection locked="0"/>
    </xf>
    <xf numFmtId="170" fontId="188" fillId="0" borderId="39" xfId="395" applyNumberFormat="1" applyFont="1" applyFill="1" applyBorder="1" applyAlignment="1" applyProtection="1">
      <alignment vertical="center"/>
      <protection locked="0"/>
    </xf>
    <xf numFmtId="165" fontId="188" fillId="0" borderId="37" xfId="395" applyNumberFormat="1" applyFont="1" applyFill="1" applyBorder="1" applyAlignment="1" applyProtection="1">
      <alignment vertical="center"/>
      <protection locked="0"/>
    </xf>
    <xf numFmtId="170" fontId="183" fillId="0" borderId="37" xfId="395" applyNumberFormat="1" applyFont="1" applyFill="1" applyBorder="1" applyAlignment="1">
      <alignment vertical="center"/>
    </xf>
    <xf numFmtId="0" fontId="183" fillId="0" borderId="44" xfId="395" applyFont="1" applyBorder="1" applyAlignment="1">
      <alignment horizontal="left" vertical="center"/>
    </xf>
    <xf numFmtId="170" fontId="183" fillId="0" borderId="38" xfId="395" applyNumberFormat="1" applyFont="1" applyFill="1" applyBorder="1" applyAlignment="1">
      <alignment vertical="center"/>
    </xf>
    <xf numFmtId="165" fontId="188" fillId="0" borderId="36" xfId="395" applyNumberFormat="1" applyFont="1" applyFill="1" applyBorder="1" applyAlignment="1">
      <alignment vertical="center"/>
    </xf>
    <xf numFmtId="259" fontId="183" fillId="0" borderId="37" xfId="395" applyNumberFormat="1" applyFont="1" applyFill="1" applyBorder="1" applyAlignment="1"/>
    <xf numFmtId="0" fontId="183" fillId="45" borderId="0" xfId="395" quotePrefix="1" applyFont="1" applyFill="1" applyBorder="1" applyAlignment="1">
      <alignment horizontal="left" indent="1"/>
    </xf>
    <xf numFmtId="259" fontId="183" fillId="0" borderId="37" xfId="395" applyNumberFormat="1" applyFont="1" applyBorder="1" applyAlignment="1"/>
    <xf numFmtId="0" fontId="183" fillId="45" borderId="44" xfId="395" quotePrefix="1" applyFont="1" applyFill="1" applyBorder="1" applyAlignment="1">
      <alignment horizontal="left" indent="1"/>
    </xf>
    <xf numFmtId="259" fontId="183" fillId="0" borderId="38" xfId="395" applyNumberFormat="1" applyFont="1" applyFill="1" applyBorder="1" applyAlignment="1"/>
    <xf numFmtId="259" fontId="183" fillId="0" borderId="38" xfId="395" applyNumberFormat="1" applyFont="1" applyBorder="1" applyAlignment="1"/>
    <xf numFmtId="0" fontId="183" fillId="0" borderId="44" xfId="395" applyFont="1" applyBorder="1" applyAlignment="1">
      <alignment horizontal="left" vertical="center" wrapText="1"/>
    </xf>
    <xf numFmtId="170" fontId="177" fillId="0" borderId="0" xfId="395" applyNumberFormat="1" applyFont="1" applyAlignment="1"/>
    <xf numFmtId="172" fontId="183" fillId="0" borderId="39" xfId="398" applyNumberFormat="1" applyFont="1" applyFill="1" applyBorder="1" applyAlignment="1">
      <alignment horizontal="right" vertical="center"/>
    </xf>
    <xf numFmtId="0" fontId="184" fillId="0" borderId="45" xfId="395" applyFont="1" applyBorder="1" applyAlignment="1">
      <alignment horizontal="left" vertical="center"/>
    </xf>
    <xf numFmtId="172" fontId="183" fillId="0" borderId="36" xfId="398" applyNumberFormat="1" applyFont="1" applyFill="1" applyBorder="1" applyAlignment="1">
      <alignment horizontal="right" vertical="center"/>
    </xf>
    <xf numFmtId="170" fontId="183" fillId="0" borderId="37" xfId="398" applyNumberFormat="1" applyFont="1" applyFill="1" applyBorder="1" applyAlignment="1">
      <alignment vertical="center"/>
    </xf>
    <xf numFmtId="0" fontId="183" fillId="0" borderId="0" xfId="395" quotePrefix="1" applyFont="1" applyFill="1" applyBorder="1" applyAlignment="1">
      <alignment horizontal="left" vertical="center" indent="1"/>
    </xf>
    <xf numFmtId="0" fontId="183" fillId="0" borderId="0" xfId="395" applyFont="1" applyFill="1" applyBorder="1" applyAlignment="1">
      <alignment horizontal="left" indent="1"/>
    </xf>
    <xf numFmtId="165" fontId="183" fillId="0" borderId="37" xfId="398" applyNumberFormat="1" applyFont="1" applyFill="1" applyBorder="1" applyAlignment="1"/>
    <xf numFmtId="0" fontId="183" fillId="0" borderId="0" xfId="395" quotePrefix="1" applyFont="1" applyFill="1" applyBorder="1" applyAlignment="1">
      <alignment horizontal="left" vertical="center" wrapText="1" indent="1"/>
    </xf>
    <xf numFmtId="170" fontId="183" fillId="45" borderId="37" xfId="398" applyNumberFormat="1" applyFont="1" applyFill="1" applyBorder="1" applyAlignment="1">
      <alignment vertical="center"/>
    </xf>
    <xf numFmtId="165" fontId="183" fillId="45" borderId="37" xfId="398" applyNumberFormat="1" applyFont="1" applyFill="1" applyBorder="1" applyAlignment="1">
      <alignment vertical="center"/>
    </xf>
    <xf numFmtId="0" fontId="183" fillId="45" borderId="0" xfId="395" quotePrefix="1" applyFont="1" applyFill="1" applyBorder="1" applyAlignment="1">
      <alignment horizontal="left" vertical="center" indent="1"/>
    </xf>
    <xf numFmtId="165" fontId="183" fillId="0" borderId="36" xfId="398" applyNumberFormat="1" applyFont="1" applyFill="1" applyBorder="1" applyAlignment="1">
      <alignment vertical="center"/>
    </xf>
    <xf numFmtId="0" fontId="183" fillId="45" borderId="44" xfId="395" applyFont="1" applyFill="1" applyBorder="1" applyAlignment="1">
      <alignment horizontal="left" vertical="center" indent="1"/>
    </xf>
    <xf numFmtId="0" fontId="188" fillId="45" borderId="13" xfId="395" applyFont="1" applyFill="1" applyBorder="1" applyAlignment="1">
      <alignment horizontal="left" vertical="center"/>
    </xf>
    <xf numFmtId="165" fontId="188" fillId="0" borderId="39" xfId="398" applyNumberFormat="1" applyFont="1" applyFill="1" applyBorder="1" applyAlignment="1">
      <alignment vertical="center"/>
    </xf>
    <xf numFmtId="0" fontId="184" fillId="45" borderId="45" xfId="395" applyFont="1" applyFill="1" applyBorder="1" applyAlignment="1">
      <alignment horizontal="left" vertical="center"/>
    </xf>
    <xf numFmtId="0" fontId="183" fillId="45" borderId="0" xfId="395" applyFont="1" applyFill="1" applyBorder="1" applyAlignment="1">
      <alignment horizontal="left" vertical="center" indent="1"/>
    </xf>
    <xf numFmtId="165" fontId="183" fillId="45" borderId="38" xfId="398" applyNumberFormat="1" applyFont="1" applyFill="1" applyBorder="1" applyAlignment="1">
      <alignment vertical="center"/>
    </xf>
    <xf numFmtId="170" fontId="183" fillId="0" borderId="36" xfId="395" applyNumberFormat="1" applyFont="1" applyBorder="1" applyAlignment="1">
      <alignment horizontal="right" vertical="center"/>
    </xf>
    <xf numFmtId="170" fontId="183" fillId="0" borderId="36" xfId="395" applyNumberFormat="1" applyFont="1" applyBorder="1" applyAlignment="1">
      <alignment vertical="center"/>
    </xf>
    <xf numFmtId="170" fontId="183" fillId="0" borderId="37" xfId="395" applyNumberFormat="1" applyFont="1" applyBorder="1" applyAlignment="1">
      <alignment horizontal="right" vertical="center"/>
    </xf>
    <xf numFmtId="170" fontId="183" fillId="0" borderId="37" xfId="395" applyNumberFormat="1" applyFont="1" applyBorder="1" applyAlignment="1">
      <alignment vertical="center"/>
    </xf>
    <xf numFmtId="170" fontId="183" fillId="0" borderId="38" xfId="395" applyNumberFormat="1" applyFont="1" applyBorder="1" applyAlignment="1">
      <alignment horizontal="right" vertical="center"/>
    </xf>
    <xf numFmtId="170" fontId="183" fillId="0" borderId="38" xfId="395" applyNumberFormat="1" applyFont="1" applyBorder="1" applyAlignment="1">
      <alignment vertical="center"/>
    </xf>
    <xf numFmtId="170" fontId="188" fillId="0" borderId="39" xfId="395" applyNumberFormat="1" applyFont="1" applyBorder="1" applyAlignment="1">
      <alignment horizontal="right" vertical="center"/>
    </xf>
    <xf numFmtId="0" fontId="183" fillId="0" borderId="0" xfId="395" applyFont="1" applyBorder="1" applyAlignment="1">
      <alignment horizontal="left" vertical="center" wrapText="1"/>
    </xf>
    <xf numFmtId="170" fontId="183" fillId="0" borderId="0" xfId="395" applyNumberFormat="1" applyFont="1" applyFill="1" applyBorder="1" applyAlignment="1">
      <alignment horizontal="right"/>
    </xf>
    <xf numFmtId="170" fontId="183" fillId="0" borderId="0" xfId="395" applyNumberFormat="1" applyFont="1" applyBorder="1" applyAlignment="1"/>
    <xf numFmtId="165" fontId="183" fillId="0" borderId="36" xfId="396" applyNumberFormat="1" applyFont="1" applyFill="1" applyBorder="1" applyAlignment="1">
      <alignment vertical="center"/>
    </xf>
    <xf numFmtId="165" fontId="183" fillId="0" borderId="38" xfId="396" applyNumberFormat="1" applyFont="1" applyFill="1" applyBorder="1" applyAlignment="1">
      <alignment vertical="center"/>
    </xf>
    <xf numFmtId="0" fontId="183" fillId="0" borderId="40" xfId="395" applyFont="1" applyBorder="1" applyAlignment="1">
      <alignment horizontal="left" vertical="center" wrapText="1"/>
    </xf>
    <xf numFmtId="165" fontId="188" fillId="0" borderId="39" xfId="396" applyNumberFormat="1" applyFont="1" applyFill="1" applyBorder="1" applyAlignment="1">
      <alignment wrapText="1"/>
    </xf>
    <xf numFmtId="165" fontId="188" fillId="0" borderId="39" xfId="395" applyNumberFormat="1" applyFont="1" applyFill="1" applyBorder="1" applyAlignment="1">
      <alignment wrapText="1"/>
    </xf>
    <xf numFmtId="165" fontId="183" fillId="0" borderId="37" xfId="396" applyNumberFormat="1" applyFont="1" applyFill="1" applyBorder="1" applyAlignment="1">
      <alignment vertical="center"/>
    </xf>
    <xf numFmtId="260" fontId="183" fillId="0" borderId="37" xfId="598" applyNumberFormat="1" applyFont="1" applyBorder="1" applyAlignment="1">
      <alignment horizontal="right" vertical="center"/>
    </xf>
    <xf numFmtId="169" fontId="183" fillId="0" borderId="37" xfId="606" applyNumberFormat="1" applyFont="1" applyBorder="1" applyAlignment="1">
      <alignment horizontal="right" vertical="center"/>
    </xf>
    <xf numFmtId="169" fontId="183" fillId="0" borderId="37" xfId="395" applyNumberFormat="1" applyFont="1" applyBorder="1" applyAlignment="1">
      <alignment vertical="center"/>
    </xf>
    <xf numFmtId="169" fontId="183" fillId="0" borderId="37" xfId="321" applyNumberFormat="1" applyFont="1" applyBorder="1" applyAlignment="1">
      <alignment horizontal="right" vertical="center"/>
    </xf>
    <xf numFmtId="260" fontId="183" fillId="0" borderId="38" xfId="598" applyNumberFormat="1" applyFont="1" applyBorder="1" applyAlignment="1">
      <alignment horizontal="right" vertical="center"/>
    </xf>
    <xf numFmtId="0" fontId="185" fillId="0" borderId="40" xfId="395" applyFont="1" applyFill="1" applyBorder="1" applyAlignment="1">
      <alignment horizontal="left" vertical="center"/>
    </xf>
    <xf numFmtId="0" fontId="185" fillId="0" borderId="41" xfId="395" applyFont="1" applyFill="1" applyBorder="1" applyAlignment="1">
      <alignment horizontal="left" vertical="center"/>
    </xf>
    <xf numFmtId="165" fontId="183" fillId="0" borderId="0" xfId="395" applyNumberFormat="1" applyFont="1" applyFill="1" applyBorder="1" applyAlignment="1">
      <alignment vertical="center"/>
    </xf>
    <xf numFmtId="165" fontId="183" fillId="0" borderId="0" xfId="395" applyNumberFormat="1" applyFont="1" applyBorder="1" applyAlignment="1">
      <alignment vertical="center"/>
    </xf>
    <xf numFmtId="49" fontId="188" fillId="0" borderId="43" xfId="395" applyNumberFormat="1" applyFont="1" applyBorder="1" applyAlignment="1">
      <alignment horizontal="left" wrapText="1"/>
    </xf>
    <xf numFmtId="165" fontId="188" fillId="0" borderId="39" xfId="396" applyNumberFormat="1" applyFont="1" applyFill="1" applyBorder="1" applyAlignment="1">
      <alignment vertical="center"/>
    </xf>
    <xf numFmtId="165" fontId="188" fillId="0" borderId="39" xfId="395" applyNumberFormat="1" applyFont="1" applyFill="1" applyBorder="1" applyAlignment="1">
      <alignment vertical="center"/>
    </xf>
    <xf numFmtId="0" fontId="183" fillId="0" borderId="41" xfId="396" applyFont="1" applyFill="1" applyBorder="1" applyAlignment="1">
      <alignment horizontal="left" vertical="center"/>
    </xf>
    <xf numFmtId="260" fontId="183" fillId="0" borderId="38" xfId="321" applyNumberFormat="1" applyFont="1" applyBorder="1" applyAlignment="1">
      <alignment horizontal="right" vertical="center"/>
    </xf>
    <xf numFmtId="0" fontId="185" fillId="0" borderId="0" xfId="392" applyFont="1" applyAlignment="1" applyProtection="1">
      <protection locked="0"/>
    </xf>
    <xf numFmtId="0" fontId="215" fillId="0" borderId="0" xfId="392" applyFont="1" applyBorder="1" applyAlignment="1" applyProtection="1">
      <protection locked="0"/>
    </xf>
    <xf numFmtId="0" fontId="215" fillId="0" borderId="42" xfId="392" applyFont="1" applyBorder="1" applyAlignment="1" applyProtection="1">
      <protection locked="0"/>
    </xf>
    <xf numFmtId="174" fontId="183" fillId="0" borderId="38" xfId="395" applyNumberFormat="1" applyFont="1" applyBorder="1" applyAlignment="1">
      <alignment horizontal="right" vertical="center"/>
    </xf>
    <xf numFmtId="170" fontId="185" fillId="0" borderId="37" xfId="391" applyNumberFormat="1" applyFont="1" applyBorder="1" applyAlignment="1" applyProtection="1">
      <protection locked="0"/>
    </xf>
    <xf numFmtId="170" fontId="185" fillId="0" borderId="37" xfId="391" applyNumberFormat="1" applyFont="1" applyFill="1" applyBorder="1" applyAlignment="1" applyProtection="1">
      <protection locked="0"/>
    </xf>
    <xf numFmtId="0" fontId="185" fillId="0" borderId="45" xfId="392" applyFont="1" applyBorder="1" applyAlignment="1" applyProtection="1">
      <protection locked="0"/>
    </xf>
    <xf numFmtId="170" fontId="185" fillId="0" borderId="36" xfId="391" applyNumberFormat="1" applyFont="1" applyBorder="1" applyAlignment="1" applyProtection="1">
      <protection locked="0"/>
    </xf>
    <xf numFmtId="0" fontId="185" fillId="0" borderId="0" xfId="392" applyFont="1" applyBorder="1" applyAlignment="1" applyProtection="1">
      <protection locked="0"/>
    </xf>
    <xf numFmtId="0" fontId="216" fillId="0" borderId="44" xfId="392" applyFont="1" applyBorder="1" applyAlignment="1" applyProtection="1">
      <alignment horizontal="left" wrapText="1"/>
      <protection locked="0"/>
    </xf>
    <xf numFmtId="170" fontId="216" fillId="0" borderId="38" xfId="391" applyNumberFormat="1" applyFont="1" applyBorder="1" applyAlignment="1" applyProtection="1">
      <protection locked="0"/>
    </xf>
    <xf numFmtId="0" fontId="184" fillId="0" borderId="0" xfId="395" applyFont="1" applyBorder="1" applyAlignment="1">
      <alignment horizontal="left"/>
    </xf>
    <xf numFmtId="170" fontId="183" fillId="29" borderId="39" xfId="396" applyNumberFormat="1" applyFont="1" applyFill="1" applyBorder="1" applyAlignment="1"/>
    <xf numFmtId="170" fontId="183" fillId="29" borderId="37" xfId="396" applyNumberFormat="1" applyFont="1" applyFill="1" applyBorder="1" applyAlignment="1"/>
    <xf numFmtId="170" fontId="183" fillId="29" borderId="38" xfId="396" applyNumberFormat="1" applyFont="1" applyFill="1" applyBorder="1" applyAlignment="1"/>
    <xf numFmtId="0" fontId="183" fillId="0" borderId="13" xfId="395" applyFont="1" applyBorder="1" applyAlignment="1">
      <alignment wrapText="1"/>
    </xf>
    <xf numFmtId="0" fontId="183" fillId="0" borderId="0" xfId="395" applyFont="1" applyBorder="1" applyAlignment="1">
      <alignment wrapText="1"/>
    </xf>
    <xf numFmtId="0" fontId="183" fillId="0" borderId="44" xfId="395" applyFont="1" applyFill="1" applyBorder="1" applyAlignment="1">
      <alignment wrapText="1"/>
    </xf>
    <xf numFmtId="170" fontId="185" fillId="0" borderId="36" xfId="395" applyNumberFormat="1" applyFont="1" applyFill="1" applyBorder="1" applyAlignment="1">
      <alignment vertical="center"/>
    </xf>
    <xf numFmtId="178" fontId="185" fillId="0" borderId="36" xfId="395" applyNumberFormat="1" applyFont="1" applyFill="1" applyBorder="1" applyAlignment="1">
      <alignment vertical="center"/>
    </xf>
    <xf numFmtId="178" fontId="183" fillId="0" borderId="37" xfId="395" applyNumberFormat="1" applyFont="1" applyFill="1" applyBorder="1" applyAlignment="1">
      <alignment vertical="center"/>
    </xf>
    <xf numFmtId="170" fontId="185" fillId="0" borderId="37" xfId="395" applyNumberFormat="1" applyFont="1" applyFill="1" applyBorder="1" applyAlignment="1">
      <alignment vertical="center"/>
    </xf>
    <xf numFmtId="178" fontId="185" fillId="0" borderId="37" xfId="395" applyNumberFormat="1" applyFont="1" applyFill="1" applyBorder="1" applyAlignment="1">
      <alignment vertical="center"/>
    </xf>
    <xf numFmtId="174" fontId="183" fillId="0" borderId="38" xfId="395" quotePrefix="1" applyNumberFormat="1" applyFont="1" applyFill="1" applyBorder="1" applyAlignment="1">
      <alignment horizontal="right" vertical="center"/>
    </xf>
    <xf numFmtId="0" fontId="183" fillId="0" borderId="0" xfId="395" applyFont="1" applyBorder="1" applyAlignment="1">
      <alignment horizontal="left" vertical="center" indent="1"/>
    </xf>
    <xf numFmtId="0" fontId="183" fillId="0" borderId="44" xfId="395" applyFont="1" applyBorder="1" applyAlignment="1">
      <alignment horizontal="left" vertical="center" indent="1"/>
    </xf>
    <xf numFmtId="165" fontId="183" fillId="0" borderId="39" xfId="395" applyNumberFormat="1" applyFont="1" applyBorder="1" applyAlignment="1">
      <alignment vertical="center"/>
    </xf>
    <xf numFmtId="260" fontId="183" fillId="0" borderId="36" xfId="395" applyNumberFormat="1" applyFont="1" applyBorder="1" applyAlignment="1">
      <alignment vertical="center"/>
    </xf>
    <xf numFmtId="0" fontId="183" fillId="0" borderId="0" xfId="395" applyFont="1" applyAlignment="1">
      <alignment vertical="top"/>
    </xf>
    <xf numFmtId="171" fontId="183" fillId="29" borderId="36" xfId="321" quotePrefix="1" applyNumberFormat="1" applyFont="1" applyFill="1" applyBorder="1" applyAlignment="1">
      <alignment horizontal="right"/>
    </xf>
    <xf numFmtId="171" fontId="183" fillId="29" borderId="36" xfId="321" applyNumberFormat="1" applyFont="1" applyFill="1" applyBorder="1" applyAlignment="1">
      <alignment horizontal="right"/>
    </xf>
    <xf numFmtId="170" fontId="186" fillId="29" borderId="36" xfId="321" applyNumberFormat="1" applyFont="1" applyFill="1" applyBorder="1"/>
    <xf numFmtId="170" fontId="186" fillId="29" borderId="37" xfId="321" applyNumberFormat="1" applyFont="1" applyFill="1" applyBorder="1"/>
    <xf numFmtId="170" fontId="186" fillId="0" borderId="37" xfId="321" applyNumberFormat="1" applyFont="1" applyFill="1" applyBorder="1"/>
    <xf numFmtId="170" fontId="186" fillId="29" borderId="38" xfId="321" applyNumberFormat="1" applyFont="1" applyFill="1" applyBorder="1"/>
    <xf numFmtId="170" fontId="179" fillId="29" borderId="39" xfId="321" applyNumberFormat="1" applyFont="1" applyFill="1" applyBorder="1"/>
    <xf numFmtId="170" fontId="186" fillId="29" borderId="37" xfId="321" applyNumberFormat="1" applyFont="1" applyFill="1" applyBorder="1" applyAlignment="1">
      <alignment horizontal="right"/>
    </xf>
    <xf numFmtId="170" fontId="179" fillId="29" borderId="37" xfId="321" applyNumberFormat="1" applyFont="1" applyFill="1" applyBorder="1"/>
    <xf numFmtId="170" fontId="179" fillId="29" borderId="38" xfId="321" applyNumberFormat="1" applyFont="1" applyFill="1" applyBorder="1"/>
    <xf numFmtId="49" fontId="183" fillId="0" borderId="39" xfId="395" applyNumberFormat="1" applyFont="1" applyBorder="1" applyAlignment="1">
      <alignment horizontal="right" vertical="center"/>
    </xf>
    <xf numFmtId="171" fontId="186" fillId="0" borderId="37" xfId="321" applyNumberFormat="1" applyFont="1" applyFill="1" applyBorder="1" applyProtection="1">
      <protection locked="0"/>
    </xf>
    <xf numFmtId="171" fontId="186" fillId="29" borderId="37" xfId="606" applyNumberFormat="1" applyFont="1" applyFill="1" applyBorder="1" applyProtection="1">
      <protection locked="0"/>
    </xf>
    <xf numFmtId="171" fontId="186" fillId="29" borderId="37" xfId="321" applyNumberFormat="1" applyFont="1" applyFill="1" applyBorder="1" applyProtection="1">
      <protection locked="0"/>
    </xf>
    <xf numFmtId="0" fontId="186" fillId="29" borderId="44" xfId="0" applyFont="1" applyFill="1" applyBorder="1" applyAlignment="1" applyProtection="1">
      <alignment wrapText="1"/>
      <protection locked="0"/>
    </xf>
    <xf numFmtId="0" fontId="186" fillId="29" borderId="0" xfId="0" applyFont="1" applyFill="1" applyBorder="1" applyAlignment="1" applyProtection="1">
      <alignment vertical="top" wrapText="1"/>
      <protection locked="0"/>
    </xf>
    <xf numFmtId="172" fontId="183" fillId="0" borderId="39" xfId="395" applyNumberFormat="1" applyFont="1" applyBorder="1" applyAlignment="1">
      <alignment horizontal="right" vertical="center"/>
    </xf>
    <xf numFmtId="0" fontId="183" fillId="0" borderId="40" xfId="395" applyFont="1" applyFill="1" applyBorder="1" applyAlignment="1">
      <alignment horizontal="left" vertical="center" wrapText="1"/>
    </xf>
    <xf numFmtId="165" fontId="183" fillId="0" borderId="36" xfId="396" applyNumberFormat="1" applyFont="1" applyFill="1" applyBorder="1" applyAlignment="1"/>
    <xf numFmtId="0" fontId="183" fillId="0" borderId="43" xfId="395" applyFont="1" applyBorder="1" applyAlignment="1">
      <alignment horizontal="left" vertical="center" wrapText="1"/>
    </xf>
    <xf numFmtId="0" fontId="183" fillId="0" borderId="0" xfId="395" quotePrefix="1" applyFont="1" applyFill="1" applyBorder="1" applyAlignment="1">
      <alignment horizontal="left" vertical="center"/>
    </xf>
    <xf numFmtId="165" fontId="227" fillId="0" borderId="0" xfId="395" applyNumberFormat="1" applyFont="1" applyFill="1" applyBorder="1" applyAlignment="1">
      <alignment vertical="center"/>
    </xf>
    <xf numFmtId="0" fontId="146" fillId="0" borderId="0" xfId="395" applyFont="1" applyFill="1" applyAlignment="1">
      <alignment vertical="center"/>
    </xf>
    <xf numFmtId="171" fontId="183" fillId="29" borderId="38" xfId="321" quotePrefix="1" applyNumberFormat="1" applyFont="1" applyFill="1" applyBorder="1" applyAlignment="1">
      <alignment horizontal="right" vertical="center"/>
    </xf>
    <xf numFmtId="0" fontId="188" fillId="0" borderId="13" xfId="395" applyFont="1" applyFill="1" applyBorder="1" applyAlignment="1">
      <alignment horizontal="left" vertical="center"/>
    </xf>
    <xf numFmtId="0" fontId="183" fillId="0" borderId="41" xfId="395" applyFont="1" applyBorder="1" applyAlignment="1">
      <alignment vertical="center" wrapText="1"/>
    </xf>
    <xf numFmtId="0" fontId="183" fillId="0" borderId="41" xfId="395" applyFont="1" applyFill="1" applyBorder="1" applyAlignment="1">
      <alignment horizontal="left" vertical="center" indent="1"/>
    </xf>
    <xf numFmtId="257" fontId="217" fillId="0" borderId="37" xfId="364" applyNumberFormat="1" applyFont="1" applyFill="1" applyBorder="1" applyAlignment="1">
      <alignment horizontal="right"/>
    </xf>
    <xf numFmtId="174" fontId="183" fillId="0" borderId="36" xfId="395" applyNumberFormat="1" applyFont="1" applyBorder="1" applyAlignment="1">
      <alignment horizontal="right" vertical="center"/>
    </xf>
    <xf numFmtId="0" fontId="216" fillId="0" borderId="0" xfId="392" applyFont="1" applyBorder="1" applyAlignment="1" applyProtection="1">
      <alignment horizontal="left" wrapText="1"/>
      <protection locked="0"/>
    </xf>
    <xf numFmtId="170" fontId="216" fillId="0" borderId="0" xfId="391" applyNumberFormat="1" applyFont="1" applyBorder="1" applyAlignment="1" applyProtection="1">
      <protection locked="0"/>
    </xf>
    <xf numFmtId="257" fontId="217" fillId="0" borderId="36" xfId="364" applyNumberFormat="1" applyFont="1" applyFill="1" applyBorder="1" applyAlignment="1">
      <alignment horizontal="right"/>
    </xf>
    <xf numFmtId="0" fontId="185" fillId="0" borderId="0" xfId="392" applyFont="1" applyBorder="1" applyAlignment="1" applyProtection="1">
      <alignment horizontal="left" wrapText="1"/>
      <protection locked="0"/>
    </xf>
    <xf numFmtId="0" fontId="185" fillId="0" borderId="41" xfId="395" applyFont="1" applyFill="1" applyBorder="1" applyAlignment="1">
      <alignment horizontal="left" vertical="center" indent="1"/>
    </xf>
    <xf numFmtId="49" fontId="188" fillId="0" borderId="43" xfId="395" applyNumberFormat="1" applyFont="1" applyBorder="1" applyAlignment="1">
      <alignment horizontal="left" vertical="center" wrapText="1"/>
    </xf>
    <xf numFmtId="49" fontId="183" fillId="0" borderId="43" xfId="395" applyNumberFormat="1" applyFont="1" applyBorder="1" applyAlignment="1">
      <alignment horizontal="left" vertical="center" wrapText="1" indent="1"/>
    </xf>
    <xf numFmtId="0" fontId="215" fillId="0" borderId="40" xfId="395" applyFont="1" applyFill="1" applyBorder="1" applyAlignment="1">
      <alignment horizontal="left"/>
    </xf>
    <xf numFmtId="0" fontId="223" fillId="0" borderId="0" xfId="395" applyFont="1" applyFill="1" applyAlignment="1">
      <alignment vertical="top"/>
    </xf>
    <xf numFmtId="0" fontId="174" fillId="0" borderId="0" xfId="395" applyFont="1" applyFill="1" applyAlignment="1">
      <alignment vertical="top"/>
    </xf>
    <xf numFmtId="0" fontId="223" fillId="0" borderId="0" xfId="395" quotePrefix="1" applyFont="1" applyFill="1" applyAlignment="1">
      <alignment vertical="top"/>
    </xf>
    <xf numFmtId="0" fontId="185" fillId="29" borderId="0" xfId="395" applyFont="1" applyFill="1" applyBorder="1" applyAlignment="1" applyProtection="1">
      <alignment horizontal="left" vertical="center" wrapText="1"/>
      <protection locked="0"/>
    </xf>
    <xf numFmtId="255" fontId="183" fillId="0" borderId="37" xfId="395" applyNumberFormat="1" applyFont="1" applyBorder="1" applyAlignment="1" applyProtection="1">
      <alignment vertical="center"/>
      <protection locked="0"/>
    </xf>
    <xf numFmtId="0" fontId="185" fillId="0" borderId="44" xfId="395" applyFont="1" applyFill="1" applyBorder="1" applyAlignment="1" applyProtection="1">
      <alignment horizontal="left" vertical="center" wrapText="1"/>
      <protection locked="0"/>
    </xf>
    <xf numFmtId="255" fontId="183" fillId="0" borderId="38" xfId="395" applyNumberFormat="1" applyFont="1" applyBorder="1" applyAlignment="1" applyProtection="1">
      <alignment vertical="center"/>
      <protection locked="0"/>
    </xf>
    <xf numFmtId="255" fontId="16" fillId="0" borderId="0" xfId="0" applyNumberFormat="1" applyFont="1" applyAlignment="1">
      <alignment vertical="center"/>
    </xf>
    <xf numFmtId="0" fontId="185" fillId="0" borderId="44" xfId="395" applyFont="1" applyFill="1" applyBorder="1" applyAlignment="1">
      <alignment horizontal="left" vertical="center" wrapText="1"/>
    </xf>
    <xf numFmtId="173" fontId="183" fillId="0" borderId="37" xfId="395" applyNumberFormat="1" applyFont="1" applyBorder="1" applyAlignment="1">
      <alignment vertical="center"/>
    </xf>
    <xf numFmtId="173" fontId="183" fillId="0" borderId="37" xfId="395" applyNumberFormat="1" applyFont="1" applyFill="1" applyBorder="1" applyAlignment="1">
      <alignment vertical="center"/>
    </xf>
    <xf numFmtId="173" fontId="183" fillId="0" borderId="38" xfId="395" applyNumberFormat="1" applyFont="1" applyFill="1" applyBorder="1" applyAlignment="1">
      <alignment vertical="center"/>
    </xf>
    <xf numFmtId="0" fontId="185" fillId="0" borderId="44" xfId="392" applyFont="1" applyBorder="1" applyAlignment="1" applyProtection="1">
      <alignment horizontal="left" vertical="center" wrapText="1"/>
      <protection locked="0"/>
    </xf>
    <xf numFmtId="165" fontId="185" fillId="0" borderId="38" xfId="391" applyNumberFormat="1" applyFont="1" applyBorder="1" applyAlignment="1" applyProtection="1">
      <alignment vertical="center"/>
      <protection locked="0"/>
    </xf>
    <xf numFmtId="256" fontId="20" fillId="0" borderId="0" xfId="391" applyNumberFormat="1" applyFont="1" applyBorder="1" applyAlignment="1">
      <alignment vertical="center"/>
    </xf>
    <xf numFmtId="0" fontId="20" fillId="0" borderId="0" xfId="392" applyFont="1" applyAlignment="1">
      <alignment vertical="center"/>
    </xf>
    <xf numFmtId="0" fontId="20" fillId="0" borderId="0" xfId="0" applyFont="1" applyAlignment="1">
      <alignment vertical="center"/>
    </xf>
    <xf numFmtId="0" fontId="216" fillId="0" borderId="44" xfId="392" applyFont="1" applyBorder="1" applyAlignment="1" applyProtection="1">
      <alignment horizontal="left" vertical="center" wrapText="1"/>
      <protection locked="0"/>
    </xf>
    <xf numFmtId="256" fontId="84" fillId="0" borderId="0" xfId="391" applyNumberFormat="1" applyFont="1" applyBorder="1" applyAlignment="1">
      <alignment vertical="center"/>
    </xf>
    <xf numFmtId="0" fontId="84" fillId="0" borderId="0" xfId="392" applyFont="1" applyAlignment="1">
      <alignment vertical="center"/>
    </xf>
    <xf numFmtId="0" fontId="84" fillId="0" borderId="0" xfId="0" applyFont="1" applyAlignment="1">
      <alignment vertical="center"/>
    </xf>
    <xf numFmtId="0" fontId="183" fillId="0" borderId="45" xfId="395" applyFont="1" applyBorder="1" applyAlignment="1">
      <alignment vertical="center" wrapText="1"/>
    </xf>
    <xf numFmtId="170" fontId="183" fillId="29" borderId="36" xfId="396" applyNumberFormat="1" applyFont="1" applyFill="1" applyBorder="1" applyAlignment="1">
      <alignment vertical="center"/>
    </xf>
    <xf numFmtId="170" fontId="183" fillId="29" borderId="36" xfId="395" applyNumberFormat="1" applyFont="1" applyFill="1" applyBorder="1" applyAlignment="1">
      <alignment vertical="center"/>
    </xf>
    <xf numFmtId="260" fontId="195" fillId="0" borderId="36" xfId="395" applyNumberFormat="1" applyFont="1" applyBorder="1" applyAlignment="1">
      <alignment vertical="center"/>
    </xf>
    <xf numFmtId="260" fontId="179" fillId="0" borderId="39" xfId="395" applyNumberFormat="1" applyFont="1" applyBorder="1" applyAlignment="1">
      <alignment vertical="center"/>
    </xf>
    <xf numFmtId="0" fontId="183" fillId="0" borderId="42" xfId="395" applyFont="1" applyBorder="1" applyAlignment="1">
      <alignment horizontal="left" vertical="center" wrapText="1"/>
    </xf>
    <xf numFmtId="260" fontId="185" fillId="29" borderId="37" xfId="606" applyNumberFormat="1" applyFont="1" applyFill="1" applyBorder="1" applyAlignment="1" applyProtection="1">
      <protection locked="0"/>
    </xf>
    <xf numFmtId="0" fontId="186" fillId="29" borderId="0" xfId="0" applyFont="1" applyFill="1" applyBorder="1" applyAlignment="1"/>
    <xf numFmtId="259" fontId="183" fillId="0" borderId="37" xfId="321" applyNumberFormat="1" applyFont="1" applyFill="1" applyBorder="1" applyAlignment="1" applyProtection="1">
      <protection locked="0"/>
    </xf>
    <xf numFmtId="0" fontId="186" fillId="29" borderId="0" xfId="0" applyFont="1" applyFill="1" applyBorder="1" applyAlignment="1" applyProtection="1">
      <alignment horizontal="left" wrapText="1"/>
      <protection locked="0"/>
    </xf>
    <xf numFmtId="171" fontId="183" fillId="0" borderId="37" xfId="321" applyNumberFormat="1" applyFont="1" applyFill="1" applyBorder="1" applyAlignment="1" applyProtection="1">
      <protection locked="0"/>
    </xf>
    <xf numFmtId="171" fontId="186" fillId="0" borderId="37" xfId="321" applyNumberFormat="1" applyFont="1" applyFill="1" applyBorder="1" applyAlignment="1" applyProtection="1">
      <protection locked="0"/>
    </xf>
    <xf numFmtId="171" fontId="185" fillId="29" borderId="37" xfId="606" applyNumberFormat="1" applyFont="1" applyFill="1" applyBorder="1" applyAlignment="1" applyProtection="1">
      <protection locked="0"/>
    </xf>
    <xf numFmtId="171" fontId="183" fillId="29" borderId="37" xfId="321" applyNumberFormat="1" applyFont="1" applyFill="1" applyBorder="1" applyAlignment="1" applyProtection="1">
      <protection locked="0"/>
    </xf>
    <xf numFmtId="0" fontId="186" fillId="29" borderId="44" xfId="0" applyFont="1" applyFill="1" applyBorder="1" applyAlignment="1" applyProtection="1">
      <protection locked="0"/>
    </xf>
    <xf numFmtId="260" fontId="185" fillId="29" borderId="38" xfId="606" applyNumberFormat="1" applyFont="1" applyFill="1" applyBorder="1" applyAlignment="1" applyProtection="1">
      <protection locked="0"/>
    </xf>
    <xf numFmtId="0" fontId="225" fillId="0" borderId="49" xfId="0" applyFont="1" applyBorder="1" applyAlignment="1">
      <alignment vertical="center"/>
    </xf>
    <xf numFmtId="0" fontId="185" fillId="29" borderId="45" xfId="395" applyFont="1" applyFill="1" applyBorder="1" applyAlignment="1" applyProtection="1">
      <alignment horizontal="left" vertical="center"/>
      <protection locked="0"/>
    </xf>
    <xf numFmtId="255" fontId="183" fillId="0" borderId="36" xfId="395" applyNumberFormat="1" applyFont="1" applyBorder="1" applyAlignment="1" applyProtection="1">
      <alignment vertical="center"/>
      <protection locked="0"/>
    </xf>
    <xf numFmtId="0" fontId="185" fillId="29" borderId="0" xfId="395" applyFont="1" applyFill="1" applyBorder="1" applyAlignment="1" applyProtection="1">
      <alignment horizontal="left" vertical="center"/>
      <protection locked="0"/>
    </xf>
    <xf numFmtId="0" fontId="185" fillId="29" borderId="44" xfId="395" applyFont="1" applyFill="1" applyBorder="1" applyAlignment="1" applyProtection="1">
      <alignment horizontal="left" vertical="center"/>
      <protection locked="0"/>
    </xf>
    <xf numFmtId="255" fontId="188" fillId="0" borderId="39" xfId="395" applyNumberFormat="1" applyFont="1" applyBorder="1" applyAlignment="1" applyProtection="1">
      <alignment vertical="center"/>
      <protection locked="0"/>
    </xf>
    <xf numFmtId="0" fontId="183" fillId="0" borderId="0" xfId="395" applyFont="1" applyFill="1" applyBorder="1" applyAlignment="1">
      <alignment horizontal="left" vertical="center" wrapText="1"/>
    </xf>
    <xf numFmtId="0" fontId="185" fillId="0" borderId="0" xfId="0" applyFont="1" applyBorder="1" applyAlignment="1" applyProtection="1">
      <alignment vertical="center"/>
      <protection locked="0"/>
    </xf>
    <xf numFmtId="173" fontId="183" fillId="0" borderId="36" xfId="395" applyNumberFormat="1" applyFont="1" applyBorder="1" applyAlignment="1">
      <alignment vertical="center"/>
    </xf>
    <xf numFmtId="173" fontId="183" fillId="0" borderId="36" xfId="395" applyNumberFormat="1" applyFont="1" applyFill="1" applyBorder="1" applyAlignment="1">
      <alignment vertical="center"/>
    </xf>
    <xf numFmtId="173" fontId="183" fillId="0" borderId="38" xfId="395" applyNumberFormat="1" applyFont="1" applyBorder="1" applyAlignment="1">
      <alignment vertical="center"/>
    </xf>
    <xf numFmtId="173" fontId="183" fillId="0" borderId="39" xfId="395" applyNumberFormat="1" applyFont="1" applyBorder="1" applyAlignment="1">
      <alignment vertical="center"/>
    </xf>
    <xf numFmtId="0" fontId="185" fillId="0" borderId="44" xfId="0" applyFont="1" applyBorder="1" applyAlignment="1" applyProtection="1">
      <alignment vertical="center"/>
      <protection locked="0"/>
    </xf>
    <xf numFmtId="0" fontId="185" fillId="0" borderId="45" xfId="395" applyFont="1" applyFill="1" applyBorder="1" applyAlignment="1">
      <alignment horizontal="left" vertical="center"/>
    </xf>
    <xf numFmtId="0" fontId="174" fillId="0" borderId="0" xfId="395" applyFont="1" applyFill="1" applyAlignment="1">
      <alignment vertical="center"/>
    </xf>
    <xf numFmtId="0" fontId="232" fillId="0" borderId="0" xfId="395" applyFont="1" applyAlignment="1">
      <alignment vertical="center"/>
    </xf>
    <xf numFmtId="0" fontId="232" fillId="0" borderId="0" xfId="395" applyFont="1" applyFill="1"/>
    <xf numFmtId="0" fontId="1" fillId="0" borderId="0" xfId="633" applyFont="1"/>
    <xf numFmtId="0" fontId="203" fillId="0" borderId="0" xfId="633" applyFont="1" applyAlignment="1">
      <alignment vertical="center"/>
    </xf>
    <xf numFmtId="262" fontId="183" fillId="0" borderId="39" xfId="633" applyNumberFormat="1" applyFont="1" applyBorder="1" applyAlignment="1">
      <alignment vertical="center"/>
    </xf>
    <xf numFmtId="258" fontId="183" fillId="0" borderId="37" xfId="633" applyNumberFormat="1" applyFont="1" applyBorder="1" applyAlignment="1">
      <alignment vertical="center"/>
    </xf>
    <xf numFmtId="258" fontId="183" fillId="0" borderId="36" xfId="633" applyNumberFormat="1" applyFont="1" applyBorder="1" applyAlignment="1">
      <alignment vertical="center"/>
    </xf>
    <xf numFmtId="258" fontId="183" fillId="0" borderId="38" xfId="633" applyNumberFormat="1" applyFont="1" applyBorder="1" applyAlignment="1">
      <alignment vertical="center"/>
    </xf>
    <xf numFmtId="0" fontId="183" fillId="0" borderId="0" xfId="633" applyFont="1" applyBorder="1" applyAlignment="1">
      <alignment horizontal="left" vertical="center" wrapText="1" indent="1"/>
    </xf>
    <xf numFmtId="0" fontId="183" fillId="0" borderId="13" xfId="633" applyFont="1" applyBorder="1" applyAlignment="1">
      <alignment horizontal="left" vertical="center" indent="1"/>
    </xf>
    <xf numFmtId="174" fontId="183" fillId="0" borderId="37" xfId="396" applyNumberFormat="1" applyFont="1" applyFill="1" applyBorder="1" applyAlignment="1">
      <alignment horizontal="right" vertical="center"/>
    </xf>
    <xf numFmtId="0" fontId="183" fillId="0" borderId="0" xfId="633" applyFont="1" applyBorder="1" applyAlignment="1">
      <alignment horizontal="left" vertical="center" indent="1"/>
    </xf>
    <xf numFmtId="0" fontId="188" fillId="0" borderId="40" xfId="395" applyFont="1" applyBorder="1" applyAlignment="1">
      <alignment horizontal="left" vertical="center"/>
    </xf>
    <xf numFmtId="0" fontId="188" fillId="0" borderId="40" xfId="633" applyFont="1" applyBorder="1" applyAlignment="1">
      <alignment horizontal="left" vertical="center" wrapText="1"/>
    </xf>
    <xf numFmtId="0" fontId="238" fillId="0" borderId="0" xfId="395" applyFont="1" applyBorder="1" applyAlignment="1">
      <alignment horizontal="left" vertical="center"/>
    </xf>
    <xf numFmtId="172" fontId="183" fillId="0" borderId="38" xfId="395" applyNumberFormat="1" applyFont="1" applyBorder="1" applyAlignment="1">
      <alignment horizontal="right" vertical="center"/>
    </xf>
    <xf numFmtId="165" fontId="185" fillId="0" borderId="38" xfId="391" applyNumberFormat="1" applyFont="1" applyFill="1" applyBorder="1" applyAlignment="1" applyProtection="1">
      <protection locked="0"/>
    </xf>
    <xf numFmtId="170" fontId="185" fillId="0" borderId="36" xfId="391" applyNumberFormat="1" applyFont="1" applyFill="1" applyBorder="1" applyAlignment="1" applyProtection="1">
      <protection locked="0"/>
    </xf>
    <xf numFmtId="170" fontId="216" fillId="0" borderId="38" xfId="391" applyNumberFormat="1" applyFont="1" applyFill="1" applyBorder="1" applyAlignment="1" applyProtection="1">
      <protection locked="0"/>
    </xf>
    <xf numFmtId="170" fontId="185" fillId="0" borderId="38" xfId="391" applyNumberFormat="1" applyFont="1" applyFill="1" applyBorder="1" applyAlignment="1" applyProtection="1">
      <protection locked="0"/>
    </xf>
    <xf numFmtId="165" fontId="185" fillId="0" borderId="38" xfId="391" applyNumberFormat="1" applyFont="1" applyBorder="1" applyAlignment="1" applyProtection="1">
      <protection locked="0"/>
    </xf>
    <xf numFmtId="170" fontId="216" fillId="0" borderId="39" xfId="391" applyNumberFormat="1" applyFont="1" applyFill="1" applyBorder="1" applyAlignment="1" applyProtection="1">
      <protection locked="0"/>
    </xf>
    <xf numFmtId="0" fontId="183" fillId="0" borderId="42" xfId="395" applyFont="1" applyFill="1" applyBorder="1" applyAlignment="1" applyProtection="1">
      <alignment horizontal="left" vertical="center"/>
      <protection locked="0"/>
    </xf>
    <xf numFmtId="263" fontId="183" fillId="0" borderId="37" xfId="395" applyNumberFormat="1" applyFont="1" applyBorder="1" applyAlignment="1" applyProtection="1">
      <alignment vertical="center"/>
      <protection locked="0"/>
    </xf>
    <xf numFmtId="263" fontId="184" fillId="0" borderId="37" xfId="395" applyNumberFormat="1" applyFont="1" applyBorder="1" applyAlignment="1" applyProtection="1">
      <alignment vertical="center"/>
      <protection locked="0"/>
    </xf>
    <xf numFmtId="263" fontId="184" fillId="0" borderId="37" xfId="395" applyNumberFormat="1" applyFont="1" applyFill="1" applyBorder="1" applyAlignment="1" applyProtection="1">
      <alignment vertical="center"/>
      <protection locked="0"/>
    </xf>
    <xf numFmtId="263" fontId="183" fillId="0" borderId="37" xfId="395" applyNumberFormat="1" applyFont="1" applyFill="1" applyBorder="1" applyAlignment="1" applyProtection="1">
      <alignment vertical="center"/>
      <protection locked="0"/>
    </xf>
    <xf numFmtId="263" fontId="183" fillId="0" borderId="37" xfId="395" applyNumberFormat="1" applyFont="1" applyBorder="1" applyAlignment="1" applyProtection="1">
      <protection locked="0"/>
    </xf>
    <xf numFmtId="263" fontId="183" fillId="0" borderId="36" xfId="395" applyNumberFormat="1" applyFont="1" applyBorder="1" applyAlignment="1" applyProtection="1">
      <alignment vertical="center"/>
      <protection locked="0"/>
    </xf>
    <xf numFmtId="263" fontId="183" fillId="0" borderId="38" xfId="395" applyNumberFormat="1" applyFont="1" applyBorder="1" applyAlignment="1" applyProtection="1">
      <alignment vertical="center"/>
      <protection locked="0"/>
    </xf>
    <xf numFmtId="263" fontId="188" fillId="0" borderId="39" xfId="395" applyNumberFormat="1" applyFont="1" applyBorder="1" applyAlignment="1" applyProtection="1">
      <alignment vertical="center"/>
      <protection locked="0"/>
    </xf>
    <xf numFmtId="263" fontId="183" fillId="0" borderId="0" xfId="395" applyNumberFormat="1" applyFont="1" applyBorder="1" applyAlignment="1" applyProtection="1">
      <alignment vertical="center"/>
      <protection locked="0"/>
    </xf>
    <xf numFmtId="166" fontId="181" fillId="0" borderId="0" xfId="321" applyFont="1"/>
    <xf numFmtId="180" fontId="183" fillId="0" borderId="38" xfId="395" applyNumberFormat="1" applyFont="1" applyBorder="1" applyAlignment="1">
      <alignment vertical="center"/>
    </xf>
    <xf numFmtId="0" fontId="183" fillId="0" borderId="42" xfId="395" applyFont="1" applyFill="1" applyBorder="1" applyAlignment="1">
      <alignment vertical="center"/>
    </xf>
    <xf numFmtId="0" fontId="183" fillId="0" borderId="40" xfId="395" applyFont="1" applyFill="1" applyBorder="1" applyAlignment="1">
      <alignment horizontal="left" vertical="center"/>
    </xf>
    <xf numFmtId="180" fontId="183" fillId="0" borderId="36" xfId="395" quotePrefix="1" applyNumberFormat="1" applyFont="1" applyBorder="1" applyAlignment="1">
      <alignment horizontal="right" vertical="center"/>
    </xf>
    <xf numFmtId="0" fontId="1" fillId="0" borderId="0" xfId="395" applyFont="1"/>
    <xf numFmtId="49" fontId="183" fillId="0" borderId="47" xfId="395" applyNumberFormat="1" applyFont="1" applyFill="1" applyBorder="1" applyAlignment="1">
      <alignment horizontal="right" vertical="center"/>
    </xf>
    <xf numFmtId="165" fontId="183" fillId="0" borderId="47" xfId="395" applyNumberFormat="1" applyFont="1" applyBorder="1" applyAlignment="1" applyProtection="1">
      <alignment vertical="center"/>
      <protection locked="0"/>
    </xf>
    <xf numFmtId="165" fontId="184" fillId="0" borderId="47" xfId="395" applyNumberFormat="1" applyFont="1" applyBorder="1" applyAlignment="1" applyProtection="1">
      <alignment vertical="center"/>
      <protection locked="0"/>
    </xf>
    <xf numFmtId="165" fontId="184" fillId="0" borderId="47" xfId="395" applyNumberFormat="1" applyFont="1" applyFill="1" applyBorder="1" applyAlignment="1" applyProtection="1">
      <alignment vertical="center"/>
      <protection locked="0"/>
    </xf>
    <xf numFmtId="165" fontId="183" fillId="0" borderId="47" xfId="395" applyNumberFormat="1" applyFont="1" applyFill="1" applyBorder="1" applyAlignment="1" applyProtection="1">
      <alignment vertical="center"/>
      <protection locked="0"/>
    </xf>
    <xf numFmtId="165" fontId="183" fillId="0" borderId="47" xfId="395" applyNumberFormat="1" applyFont="1" applyBorder="1" applyAlignment="1" applyProtection="1">
      <protection locked="0"/>
    </xf>
    <xf numFmtId="165" fontId="188" fillId="0" borderId="47" xfId="395" applyNumberFormat="1" applyFont="1" applyBorder="1" applyAlignment="1" applyProtection="1">
      <alignment vertical="center"/>
      <protection locked="0"/>
    </xf>
    <xf numFmtId="0" fontId="20" fillId="0" borderId="0" xfId="395" applyFont="1" applyFill="1" applyAlignment="1">
      <alignment vertical="center"/>
    </xf>
    <xf numFmtId="170" fontId="183" fillId="0" borderId="37" xfId="395" applyNumberFormat="1" applyFont="1" applyBorder="1" applyAlignment="1" applyProtection="1">
      <alignment vertical="center"/>
      <protection locked="0"/>
    </xf>
    <xf numFmtId="170" fontId="184" fillId="0" borderId="37" xfId="395" applyNumberFormat="1" applyFont="1" applyBorder="1" applyAlignment="1" applyProtection="1">
      <alignment vertical="center"/>
      <protection locked="0"/>
    </xf>
    <xf numFmtId="170" fontId="183" fillId="0" borderId="39" xfId="395" applyNumberFormat="1" applyFont="1" applyFill="1" applyBorder="1" applyAlignment="1" applyProtection="1">
      <alignment vertical="center"/>
      <protection locked="0"/>
    </xf>
    <xf numFmtId="170" fontId="183" fillId="0" borderId="36" xfId="395" applyNumberFormat="1" applyFont="1" applyBorder="1" applyAlignment="1" applyProtection="1">
      <alignment vertical="center"/>
      <protection locked="0"/>
    </xf>
    <xf numFmtId="170" fontId="183" fillId="0" borderId="38" xfId="395" applyNumberFormat="1" applyFont="1" applyBorder="1" applyAlignment="1" applyProtection="1">
      <alignment vertical="center"/>
      <protection locked="0"/>
    </xf>
    <xf numFmtId="170" fontId="183" fillId="0" borderId="37" xfId="395" applyNumberFormat="1" applyFont="1" applyBorder="1" applyAlignment="1" applyProtection="1">
      <protection locked="0"/>
    </xf>
    <xf numFmtId="170" fontId="183" fillId="0" borderId="37" xfId="395" applyNumberFormat="1" applyFont="1" applyFill="1" applyBorder="1" applyAlignment="1" applyProtection="1">
      <protection locked="0"/>
    </xf>
    <xf numFmtId="170" fontId="188" fillId="0" borderId="39" xfId="395" applyNumberFormat="1" applyFont="1" applyBorder="1" applyAlignment="1" applyProtection="1">
      <alignment vertical="center"/>
      <protection locked="0"/>
    </xf>
    <xf numFmtId="165" fontId="16" fillId="0" borderId="0" xfId="0" applyNumberFormat="1" applyFont="1"/>
    <xf numFmtId="0" fontId="228" fillId="0" borderId="40" xfId="377" applyFont="1" applyFill="1" applyBorder="1" applyAlignment="1">
      <alignment horizontal="left" wrapText="1"/>
    </xf>
    <xf numFmtId="0" fontId="228" fillId="0" borderId="41" xfId="377" applyFont="1" applyFill="1" applyBorder="1" applyAlignment="1">
      <alignment horizontal="left" wrapText="1"/>
    </xf>
    <xf numFmtId="0" fontId="226" fillId="0" borderId="43" xfId="377" applyFont="1" applyFill="1" applyBorder="1" applyAlignment="1">
      <alignment horizontal="left"/>
    </xf>
    <xf numFmtId="0" fontId="186" fillId="29" borderId="47" xfId="0" applyFont="1" applyFill="1" applyBorder="1"/>
    <xf numFmtId="260" fontId="179" fillId="0" borderId="0" xfId="395" applyNumberFormat="1" applyFont="1" applyBorder="1" applyAlignment="1"/>
    <xf numFmtId="0" fontId="199" fillId="45" borderId="0" xfId="395" applyFont="1" applyFill="1"/>
    <xf numFmtId="170" fontId="198" fillId="0" borderId="41" xfId="395" applyNumberFormat="1" applyFont="1" applyBorder="1" applyAlignment="1">
      <alignment vertical="center"/>
    </xf>
    <xf numFmtId="174" fontId="183" fillId="0" borderId="36" xfId="633" applyNumberFormat="1" applyFont="1" applyBorder="1" applyAlignment="1">
      <alignment horizontal="right"/>
    </xf>
    <xf numFmtId="174" fontId="183" fillId="0" borderId="36" xfId="633" applyNumberFormat="1" applyFont="1" applyFill="1" applyBorder="1" applyAlignment="1">
      <alignment horizontal="right"/>
    </xf>
    <xf numFmtId="174" fontId="183" fillId="0" borderId="38" xfId="633" applyNumberFormat="1" applyFont="1" applyFill="1" applyBorder="1" applyAlignment="1">
      <alignment horizontal="right" vertical="center"/>
    </xf>
    <xf numFmtId="264" fontId="185" fillId="0" borderId="37" xfId="395" applyNumberFormat="1" applyFont="1" applyFill="1" applyBorder="1" applyAlignment="1">
      <alignment vertical="center"/>
    </xf>
    <xf numFmtId="264" fontId="185" fillId="0" borderId="39" xfId="395" applyNumberFormat="1" applyFont="1" applyFill="1" applyBorder="1" applyAlignment="1">
      <alignment vertical="center"/>
    </xf>
    <xf numFmtId="264" fontId="185" fillId="0" borderId="36" xfId="395" applyNumberFormat="1" applyFont="1" applyFill="1" applyBorder="1" applyAlignment="1">
      <alignment vertical="center"/>
    </xf>
    <xf numFmtId="264" fontId="216" fillId="0" borderId="39" xfId="395" applyNumberFormat="1" applyFont="1" applyFill="1" applyBorder="1" applyAlignment="1">
      <alignment vertical="center"/>
    </xf>
    <xf numFmtId="264" fontId="183" fillId="0" borderId="36" xfId="395" applyNumberFormat="1" applyFont="1" applyFill="1" applyBorder="1" applyAlignment="1">
      <alignment vertical="center"/>
    </xf>
    <xf numFmtId="264" fontId="183" fillId="0" borderId="36" xfId="395" applyNumberFormat="1" applyFont="1" applyBorder="1" applyAlignment="1">
      <alignment vertical="center"/>
    </xf>
    <xf numFmtId="264" fontId="216" fillId="0" borderId="39" xfId="395" applyNumberFormat="1" applyFont="1" applyFill="1" applyBorder="1" applyAlignment="1"/>
    <xf numFmtId="180" fontId="204" fillId="0" borderId="0" xfId="633" applyNumberFormat="1" applyFont="1" applyAlignment="1">
      <alignment vertical="center"/>
    </xf>
    <xf numFmtId="0" fontId="204" fillId="0" borderId="0" xfId="633" applyFont="1" applyAlignment="1">
      <alignment vertical="center"/>
    </xf>
    <xf numFmtId="260" fontId="183" fillId="0" borderId="37" xfId="395" applyNumberFormat="1" applyFont="1" applyBorder="1" applyAlignment="1">
      <alignment vertical="center"/>
    </xf>
    <xf numFmtId="260" fontId="188" fillId="0" borderId="36" xfId="395" applyNumberFormat="1" applyFont="1" applyBorder="1" applyAlignment="1">
      <alignment vertical="center"/>
    </xf>
    <xf numFmtId="260" fontId="188" fillId="0" borderId="39" xfId="395" applyNumberFormat="1" applyFont="1" applyBorder="1" applyAlignment="1">
      <alignment vertical="center"/>
    </xf>
    <xf numFmtId="0" fontId="183" fillId="45" borderId="0" xfId="395" quotePrefix="1" applyFont="1" applyFill="1" applyBorder="1" applyAlignment="1">
      <alignment horizontal="left" vertical="center" wrapText="1" indent="1"/>
    </xf>
    <xf numFmtId="0" fontId="183" fillId="0" borderId="41" xfId="395" applyFont="1" applyBorder="1" applyAlignment="1">
      <alignment horizontal="left" vertical="center" wrapText="1" indent="1"/>
    </xf>
    <xf numFmtId="0" fontId="1" fillId="0" borderId="0" xfId="634" applyFont="1"/>
    <xf numFmtId="0" fontId="240" fillId="0" borderId="0" xfId="634" applyFont="1" applyAlignment="1">
      <alignment horizontal="left" vertical="center" indent="2" readingOrder="1"/>
    </xf>
    <xf numFmtId="0" fontId="184" fillId="0" borderId="42" xfId="395" applyFont="1" applyFill="1" applyBorder="1" applyAlignment="1">
      <alignment horizontal="left" vertical="center"/>
    </xf>
    <xf numFmtId="0" fontId="186" fillId="0" borderId="0" xfId="0" applyFont="1" applyFill="1" applyBorder="1"/>
    <xf numFmtId="0" fontId="242" fillId="0" borderId="0" xfId="0" applyFont="1" applyAlignment="1">
      <alignment vertical="center"/>
    </xf>
    <xf numFmtId="0" fontId="243" fillId="0" borderId="0" xfId="0" applyFont="1" applyAlignment="1">
      <alignment horizontal="left" vertical="center"/>
    </xf>
    <xf numFmtId="0" fontId="244" fillId="0" borderId="0" xfId="639" applyFont="1" applyAlignment="1" applyProtection="1">
      <alignment horizontal="left" vertical="center"/>
    </xf>
    <xf numFmtId="49" fontId="157" fillId="0" borderId="0" xfId="0" applyNumberFormat="1" applyFont="1" applyAlignment="1">
      <alignment horizontal="left"/>
    </xf>
    <xf numFmtId="0" fontId="10" fillId="0" borderId="0" xfId="0" applyFont="1" applyAlignment="1"/>
    <xf numFmtId="0" fontId="146" fillId="0" borderId="0" xfId="633" applyFont="1" applyBorder="1" applyAlignment="1">
      <alignment vertical="center"/>
    </xf>
    <xf numFmtId="0" fontId="33" fillId="0" borderId="0" xfId="633" applyFont="1" applyAlignment="1">
      <alignment vertical="center"/>
    </xf>
    <xf numFmtId="170" fontId="188" fillId="0" borderId="39" xfId="633" applyNumberFormat="1" applyFont="1" applyBorder="1" applyAlignment="1">
      <alignment horizontal="right" vertical="center"/>
    </xf>
    <xf numFmtId="0" fontId="188" fillId="0" borderId="13" xfId="633" applyFont="1" applyBorder="1" applyAlignment="1">
      <alignment horizontal="left" vertical="center"/>
    </xf>
    <xf numFmtId="170" fontId="183" fillId="0" borderId="37" xfId="633" applyNumberFormat="1" applyFont="1" applyBorder="1" applyAlignment="1">
      <alignment horizontal="right" vertical="center"/>
    </xf>
    <xf numFmtId="0" fontId="183" fillId="0" borderId="0" xfId="633" applyFont="1" applyBorder="1" applyAlignment="1">
      <alignment horizontal="left" vertical="center" wrapText="1"/>
    </xf>
    <xf numFmtId="0" fontId="183" fillId="0" borderId="0" xfId="633" quotePrefix="1" applyFont="1" applyBorder="1" applyAlignment="1">
      <alignment horizontal="left" vertical="center" indent="1"/>
    </xf>
    <xf numFmtId="0" fontId="146" fillId="0" borderId="0" xfId="633" applyFont="1" applyAlignment="1">
      <alignment vertical="center"/>
    </xf>
    <xf numFmtId="0" fontId="183" fillId="0" borderId="0" xfId="633" applyFont="1" applyBorder="1" applyAlignment="1">
      <alignment horizontal="left" vertical="center"/>
    </xf>
    <xf numFmtId="170" fontId="183" fillId="0" borderId="37" xfId="633" applyNumberFormat="1" applyFont="1" applyBorder="1" applyAlignment="1">
      <alignment horizontal="right"/>
    </xf>
    <xf numFmtId="170" fontId="183" fillId="0" borderId="36" xfId="633" applyNumberFormat="1" applyFont="1" applyBorder="1" applyAlignment="1">
      <alignment horizontal="right" vertical="center"/>
    </xf>
    <xf numFmtId="0" fontId="183" fillId="0" borderId="45" xfId="633" applyFont="1" applyBorder="1" applyAlignment="1">
      <alignment horizontal="left" vertical="center"/>
    </xf>
    <xf numFmtId="174" fontId="183" fillId="0" borderId="37" xfId="633" applyNumberFormat="1" applyFont="1" applyBorder="1" applyAlignment="1">
      <alignment horizontal="right" vertical="center"/>
    </xf>
    <xf numFmtId="0" fontId="184" fillId="0" borderId="0" xfId="633" applyFont="1" applyBorder="1" applyAlignment="1">
      <alignment horizontal="left" vertical="center"/>
    </xf>
    <xf numFmtId="0" fontId="1" fillId="0" borderId="0" xfId="633" applyFont="1" applyAlignment="1">
      <alignment vertical="center"/>
    </xf>
    <xf numFmtId="0" fontId="183" fillId="0" borderId="0" xfId="633" applyFont="1" applyAlignment="1">
      <alignment vertical="center"/>
    </xf>
    <xf numFmtId="0" fontId="174" fillId="0" borderId="0" xfId="633" applyFont="1" applyFill="1"/>
    <xf numFmtId="0" fontId="174" fillId="0" borderId="0" xfId="633" applyFont="1" applyFill="1" applyAlignment="1">
      <alignment vertical="top"/>
    </xf>
    <xf numFmtId="0" fontId="223" fillId="0" borderId="0" xfId="633" applyFont="1" applyFill="1" applyAlignment="1">
      <alignment vertical="top"/>
    </xf>
    <xf numFmtId="0" fontId="33" fillId="0" borderId="0" xfId="395" applyFont="1" applyBorder="1" applyAlignment="1">
      <alignment vertical="center"/>
    </xf>
    <xf numFmtId="49" fontId="188" fillId="0" borderId="45" xfId="395" applyNumberFormat="1" applyFont="1" applyBorder="1" applyAlignment="1">
      <alignment horizontal="left" vertical="center" wrapText="1"/>
    </xf>
    <xf numFmtId="264" fontId="216" fillId="0" borderId="45" xfId="395" applyNumberFormat="1" applyFont="1" applyFill="1" applyBorder="1" applyAlignment="1"/>
    <xf numFmtId="0" fontId="186" fillId="0" borderId="0" xfId="0" applyFont="1" applyFill="1" applyBorder="1" applyAlignment="1" applyProtection="1">
      <alignment wrapText="1"/>
      <protection locked="0"/>
    </xf>
    <xf numFmtId="165" fontId="185" fillId="0" borderId="39" xfId="396" applyNumberFormat="1" applyFont="1" applyBorder="1" applyAlignment="1" applyProtection="1">
      <alignment vertical="center"/>
      <protection locked="0"/>
    </xf>
    <xf numFmtId="0" fontId="0" fillId="0" borderId="45" xfId="0" applyBorder="1"/>
    <xf numFmtId="258" fontId="183" fillId="0" borderId="37" xfId="395" applyNumberFormat="1" applyFont="1" applyBorder="1" applyAlignment="1">
      <alignment vertical="center"/>
    </xf>
    <xf numFmtId="49" fontId="0" fillId="0" borderId="45" xfId="0" applyNumberFormat="1" applyBorder="1"/>
    <xf numFmtId="0" fontId="27" fillId="0" borderId="0" xfId="0" applyFont="1" applyAlignment="1">
      <alignment horizontal="left" vertical="top"/>
    </xf>
    <xf numFmtId="0" fontId="188" fillId="0" borderId="43" xfId="395" applyFont="1" applyBorder="1" applyAlignment="1">
      <alignment horizontal="left" wrapText="1"/>
    </xf>
    <xf numFmtId="165" fontId="216" fillId="0" borderId="39" xfId="395" applyNumberFormat="1" applyFont="1" applyFill="1" applyBorder="1" applyAlignment="1"/>
    <xf numFmtId="0" fontId="232" fillId="0" borderId="0" xfId="395" applyFont="1" applyBorder="1" applyAlignment="1">
      <alignment horizontal="left" vertical="center"/>
    </xf>
    <xf numFmtId="170" fontId="183" fillId="0" borderId="39" xfId="395" applyNumberFormat="1" applyFont="1" applyFill="1" applyBorder="1" applyAlignment="1">
      <alignment vertical="center"/>
    </xf>
    <xf numFmtId="170" fontId="183" fillId="0" borderId="39" xfId="395" applyNumberFormat="1" applyFont="1" applyBorder="1" applyAlignment="1">
      <alignment vertical="center"/>
    </xf>
    <xf numFmtId="0" fontId="226" fillId="0" borderId="13" xfId="634" applyFont="1" applyBorder="1" applyAlignment="1">
      <alignment vertical="center"/>
    </xf>
    <xf numFmtId="0" fontId="1" fillId="0" borderId="0" xfId="634" applyFont="1" applyAlignment="1">
      <alignment vertical="center"/>
    </xf>
    <xf numFmtId="0" fontId="1" fillId="0" borderId="0" xfId="633" applyFont="1" applyBorder="1"/>
    <xf numFmtId="0" fontId="27" fillId="0" borderId="0" xfId="633" applyFont="1" applyAlignment="1">
      <alignment vertical="top" wrapText="1"/>
    </xf>
    <xf numFmtId="0" fontId="185" fillId="0" borderId="0" xfId="633" applyFont="1" applyBorder="1" applyAlignment="1">
      <alignment vertical="center"/>
    </xf>
    <xf numFmtId="170" fontId="183" fillId="0" borderId="0" xfId="633" applyNumberFormat="1" applyFont="1" applyFill="1" applyBorder="1" applyAlignment="1">
      <alignment horizontal="right"/>
    </xf>
    <xf numFmtId="0" fontId="183" fillId="0" borderId="0" xfId="633" applyFont="1" applyBorder="1" applyAlignment="1">
      <alignment horizontal="left"/>
    </xf>
    <xf numFmtId="0" fontId="146" fillId="0" borderId="0" xfId="633" applyFont="1" applyFill="1" applyBorder="1" applyAlignment="1">
      <alignment vertical="center"/>
    </xf>
    <xf numFmtId="170" fontId="183" fillId="0" borderId="38" xfId="633" applyNumberFormat="1" applyFont="1" applyBorder="1" applyAlignment="1">
      <alignment horizontal="right" vertical="center"/>
    </xf>
    <xf numFmtId="0" fontId="183" fillId="0" borderId="44" xfId="633" applyFont="1" applyBorder="1" applyAlignment="1">
      <alignment horizontal="left" vertical="center"/>
    </xf>
    <xf numFmtId="0" fontId="1" fillId="0" borderId="0" xfId="395" applyFont="1" applyFill="1"/>
    <xf numFmtId="170" fontId="188" fillId="0" borderId="39" xfId="633" applyNumberFormat="1" applyFont="1" applyFill="1" applyBorder="1" applyAlignment="1">
      <alignment horizontal="right" vertical="center"/>
    </xf>
    <xf numFmtId="0" fontId="199" fillId="0" borderId="0" xfId="395" applyFont="1" applyFill="1"/>
    <xf numFmtId="165" fontId="198" fillId="0" borderId="47" xfId="395" applyNumberFormat="1" applyFont="1" applyFill="1" applyBorder="1" applyAlignment="1">
      <alignment vertical="center"/>
    </xf>
    <xf numFmtId="0" fontId="1" fillId="0" borderId="45" xfId="0" applyFont="1" applyBorder="1"/>
    <xf numFmtId="0" fontId="212" fillId="0" borderId="0" xfId="633" applyFont="1" applyFill="1" applyAlignment="1"/>
    <xf numFmtId="49" fontId="20" fillId="0" borderId="0" xfId="648" applyNumberFormat="1" applyFont="1" applyAlignment="1">
      <alignment horizontal="left" vertical="center"/>
    </xf>
    <xf numFmtId="49" fontId="20" fillId="0" borderId="0" xfId="648" applyNumberFormat="1" applyFont="1" applyAlignment="1">
      <alignment vertical="center"/>
    </xf>
    <xf numFmtId="0" fontId="20" fillId="0" borderId="0" xfId="648" applyFont="1" applyAlignment="1">
      <alignment vertical="center"/>
    </xf>
    <xf numFmtId="0" fontId="10" fillId="0" borderId="0" xfId="648" applyFont="1"/>
    <xf numFmtId="0" fontId="10" fillId="0" borderId="49" xfId="648" applyFont="1" applyBorder="1"/>
    <xf numFmtId="49" fontId="201" fillId="0" borderId="49" xfId="648" applyNumberFormat="1" applyFont="1" applyBorder="1" applyAlignment="1">
      <alignment vertical="center"/>
    </xf>
    <xf numFmtId="0" fontId="245" fillId="0" borderId="49" xfId="648" applyFont="1" applyBorder="1" applyAlignment="1">
      <alignment vertical="center"/>
    </xf>
    <xf numFmtId="0" fontId="246" fillId="0" borderId="0" xfId="395" applyFont="1"/>
    <xf numFmtId="0" fontId="247" fillId="0" borderId="0" xfId="395" applyFont="1"/>
    <xf numFmtId="0" fontId="1" fillId="0" borderId="0" xfId="648"/>
    <xf numFmtId="0" fontId="1" fillId="0" borderId="49" xfId="648" applyBorder="1"/>
    <xf numFmtId="0" fontId="222" fillId="0" borderId="0" xfId="635" applyFont="1" applyAlignment="1" applyProtection="1">
      <alignment horizontal="left" vertical="top"/>
    </xf>
    <xf numFmtId="0" fontId="146" fillId="0" borderId="0" xfId="648" applyFont="1" applyAlignment="1">
      <alignment vertical="center"/>
    </xf>
    <xf numFmtId="0" fontId="248" fillId="0" borderId="0" xfId="648" applyFont="1" applyAlignment="1">
      <alignment horizontal="left" vertical="center"/>
    </xf>
    <xf numFmtId="265" fontId="146" fillId="0" borderId="0" xfId="648" quotePrefix="1" applyNumberFormat="1" applyFont="1" applyAlignment="1">
      <alignment horizontal="left"/>
    </xf>
    <xf numFmtId="266" fontId="146" fillId="0" borderId="0" xfId="648" applyNumberFormat="1" applyFont="1" applyAlignment="1">
      <alignment horizontal="left"/>
    </xf>
    <xf numFmtId="0" fontId="248" fillId="0" borderId="0" xfId="648" applyFont="1" applyAlignment="1">
      <alignment vertical="center"/>
    </xf>
    <xf numFmtId="0" fontId="249" fillId="0" borderId="0" xfId="635" applyFont="1" applyAlignment="1" applyProtection="1"/>
    <xf numFmtId="49" fontId="249" fillId="0" borderId="0" xfId="635" applyNumberFormat="1" applyFont="1" applyAlignment="1" applyProtection="1"/>
    <xf numFmtId="0" fontId="146" fillId="0" borderId="0" xfId="648" applyFont="1"/>
    <xf numFmtId="49" fontId="146" fillId="0" borderId="0" xfId="648" applyNumberFormat="1" applyFont="1" applyAlignment="1">
      <alignment horizontal="left" vertical="center"/>
    </xf>
    <xf numFmtId="0" fontId="146" fillId="0" borderId="0" xfId="648" applyFont="1" applyAlignment="1"/>
    <xf numFmtId="49" fontId="146" fillId="0" borderId="0" xfId="648" applyNumberFormat="1" applyFont="1" applyAlignment="1">
      <alignment horizontal="left"/>
    </xf>
    <xf numFmtId="49" fontId="157" fillId="0" borderId="0" xfId="648" applyNumberFormat="1" applyFont="1" applyAlignment="1">
      <alignment horizontal="left"/>
    </xf>
    <xf numFmtId="49" fontId="1" fillId="0" borderId="0" xfId="648" applyNumberFormat="1"/>
    <xf numFmtId="267" fontId="146" fillId="0" borderId="0" xfId="648" applyNumberFormat="1" applyFont="1" applyAlignment="1"/>
    <xf numFmtId="0" fontId="1" fillId="0" borderId="0" xfId="648" applyBorder="1"/>
    <xf numFmtId="0" fontId="0" fillId="0" borderId="0" xfId="0" applyBorder="1"/>
    <xf numFmtId="0" fontId="1" fillId="0" borderId="51" xfId="648" applyBorder="1"/>
    <xf numFmtId="49" fontId="1" fillId="0" borderId="51" xfId="648" applyNumberFormat="1" applyBorder="1"/>
    <xf numFmtId="0" fontId="0" fillId="0" borderId="51" xfId="0" applyBorder="1"/>
    <xf numFmtId="0" fontId="222" fillId="0" borderId="51" xfId="639" applyFont="1" applyBorder="1" applyAlignment="1" applyProtection="1">
      <alignment horizontal="left" vertical="top"/>
    </xf>
    <xf numFmtId="0" fontId="16" fillId="0" borderId="51" xfId="395" applyFont="1" applyBorder="1"/>
    <xf numFmtId="0" fontId="222" fillId="0" borderId="51" xfId="639" applyFont="1" applyBorder="1" applyAlignment="1" applyProtection="1">
      <alignment vertical="top"/>
    </xf>
    <xf numFmtId="165" fontId="146" fillId="0" borderId="0" xfId="395" applyNumberFormat="1" applyFont="1" applyAlignment="1">
      <alignment vertical="center"/>
    </xf>
    <xf numFmtId="3" fontId="146" fillId="0" borderId="0" xfId="395" applyNumberFormat="1" applyFont="1" applyAlignment="1">
      <alignment vertical="center"/>
    </xf>
    <xf numFmtId="165" fontId="183" fillId="0" borderId="36" xfId="633" applyNumberFormat="1" applyFont="1" applyFill="1" applyBorder="1" applyAlignment="1">
      <alignment vertical="center"/>
    </xf>
    <xf numFmtId="165" fontId="183" fillId="0" borderId="38" xfId="633" applyNumberFormat="1" applyFont="1" applyFill="1" applyBorder="1" applyAlignment="1">
      <alignment vertical="center"/>
    </xf>
    <xf numFmtId="165" fontId="183" fillId="0" borderId="37" xfId="633" applyNumberFormat="1" applyFont="1" applyFill="1" applyBorder="1" applyAlignment="1">
      <alignment vertical="center"/>
    </xf>
    <xf numFmtId="165" fontId="188" fillId="0" borderId="39" xfId="633" applyNumberFormat="1" applyFont="1" applyFill="1" applyBorder="1" applyAlignment="1">
      <alignment wrapText="1"/>
    </xf>
    <xf numFmtId="165" fontId="183" fillId="0" borderId="36" xfId="633" applyNumberFormat="1" applyFont="1" applyFill="1" applyBorder="1" applyAlignment="1"/>
    <xf numFmtId="165" fontId="188" fillId="0" borderId="39" xfId="633" applyNumberFormat="1" applyFont="1" applyFill="1" applyBorder="1" applyAlignment="1">
      <alignment vertical="center"/>
    </xf>
    <xf numFmtId="0" fontId="183" fillId="0" borderId="41" xfId="633" applyFont="1" applyFill="1" applyBorder="1" applyAlignment="1">
      <alignment horizontal="left" vertical="center"/>
    </xf>
    <xf numFmtId="170" fontId="185" fillId="0" borderId="38" xfId="391" applyNumberFormat="1" applyFont="1" applyBorder="1" applyAlignment="1" applyProtection="1">
      <protection locked="0"/>
    </xf>
    <xf numFmtId="170" fontId="216" fillId="0" borderId="39" xfId="391" applyNumberFormat="1" applyFont="1" applyBorder="1" applyAlignment="1" applyProtection="1">
      <protection locked="0"/>
    </xf>
    <xf numFmtId="0" fontId="199" fillId="0" borderId="0" xfId="395" applyFont="1" applyFill="1" applyAlignment="1">
      <alignment vertical="center"/>
    </xf>
    <xf numFmtId="0" fontId="27" fillId="0" borderId="0" xfId="0" applyFont="1" applyAlignment="1">
      <alignment vertical="top"/>
    </xf>
    <xf numFmtId="0" fontId="178" fillId="0" borderId="0" xfId="395" applyFont="1" applyBorder="1" applyAlignment="1" applyProtection="1">
      <alignment horizontal="left"/>
      <protection locked="0"/>
    </xf>
    <xf numFmtId="0" fontId="222" fillId="0" borderId="52" xfId="639" applyFont="1" applyBorder="1" applyAlignment="1" applyProtection="1">
      <alignment horizontal="left" vertical="top"/>
    </xf>
    <xf numFmtId="0" fontId="183" fillId="0" borderId="52" xfId="395" applyFont="1" applyFill="1" applyBorder="1" applyAlignment="1" applyProtection="1">
      <alignment horizontal="left" vertical="center"/>
      <protection locked="0"/>
    </xf>
    <xf numFmtId="0" fontId="183" fillId="0" borderId="52" xfId="395" applyFont="1" applyBorder="1" applyAlignment="1" applyProtection="1">
      <alignment horizontal="left" vertical="center"/>
      <protection locked="0"/>
    </xf>
    <xf numFmtId="0" fontId="183" fillId="29" borderId="52" xfId="0" applyFont="1" applyFill="1" applyBorder="1"/>
    <xf numFmtId="0" fontId="188" fillId="29" borderId="52" xfId="0" applyFont="1" applyFill="1" applyBorder="1"/>
    <xf numFmtId="0" fontId="183" fillId="0" borderId="42" xfId="395" applyFont="1" applyBorder="1" applyAlignment="1" applyProtection="1">
      <alignment horizontal="left" vertical="center"/>
      <protection locked="0"/>
    </xf>
    <xf numFmtId="0" fontId="183" fillId="0" borderId="52" xfId="395" applyFont="1" applyBorder="1" applyAlignment="1" applyProtection="1">
      <alignment vertical="center"/>
      <protection locked="0"/>
    </xf>
    <xf numFmtId="0" fontId="183" fillId="0" borderId="40" xfId="395" applyFont="1" applyBorder="1" applyAlignment="1" applyProtection="1">
      <alignment vertical="center"/>
      <protection locked="0"/>
    </xf>
    <xf numFmtId="0" fontId="183" fillId="0" borderId="44" xfId="395" applyFont="1" applyBorder="1" applyAlignment="1" applyProtection="1">
      <alignment vertical="center"/>
      <protection locked="0"/>
    </xf>
    <xf numFmtId="0" fontId="183" fillId="0" borderId="42" xfId="395" applyFont="1" applyBorder="1" applyAlignment="1" applyProtection="1">
      <alignment vertical="center"/>
      <protection locked="0"/>
    </xf>
    <xf numFmtId="170" fontId="179" fillId="29" borderId="36" xfId="321" applyNumberFormat="1" applyFont="1" applyFill="1" applyBorder="1"/>
    <xf numFmtId="0" fontId="16" fillId="0" borderId="52" xfId="395" applyFont="1" applyBorder="1"/>
    <xf numFmtId="0" fontId="178" fillId="0" borderId="0" xfId="395" applyFont="1" applyBorder="1" applyAlignment="1" applyProtection="1">
      <alignment horizontal="left"/>
      <protection locked="0"/>
    </xf>
    <xf numFmtId="0" fontId="27" fillId="0" borderId="0" xfId="0" applyFont="1" applyAlignment="1">
      <alignment vertical="top"/>
    </xf>
    <xf numFmtId="0" fontId="223" fillId="0" borderId="0" xfId="395" applyFont="1" applyFill="1" applyAlignment="1">
      <alignment horizontal="left" vertical="top" wrapText="1"/>
    </xf>
    <xf numFmtId="0" fontId="16" fillId="0" borderId="53" xfId="395" applyFont="1" applyBorder="1"/>
    <xf numFmtId="0" fontId="222" fillId="0" borderId="0" xfId="639" applyFont="1" applyBorder="1" applyAlignment="1" applyProtection="1">
      <alignment horizontal="left" vertical="top"/>
    </xf>
    <xf numFmtId="0" fontId="183" fillId="0" borderId="52" xfId="396" applyFont="1" applyBorder="1" applyAlignment="1">
      <alignment horizontal="left" vertical="center"/>
    </xf>
    <xf numFmtId="46" fontId="183" fillId="0" borderId="44" xfId="396" quotePrefix="1" applyNumberFormat="1" applyFont="1" applyFill="1" applyBorder="1" applyAlignment="1">
      <alignment vertical="center" wrapText="1"/>
    </xf>
    <xf numFmtId="46" fontId="183" fillId="0" borderId="45" xfId="396" quotePrefix="1" applyNumberFormat="1" applyFont="1" applyFill="1" applyBorder="1" applyAlignment="1">
      <alignment horizontal="left" wrapText="1"/>
    </xf>
    <xf numFmtId="260" fontId="180" fillId="0" borderId="37" xfId="437" applyNumberFormat="1" applyFont="1" applyBorder="1" applyAlignment="1">
      <alignment vertical="center"/>
    </xf>
    <xf numFmtId="260" fontId="180" fillId="0" borderId="38" xfId="437" applyNumberFormat="1" applyFont="1" applyBorder="1" applyAlignment="1">
      <alignment vertical="center"/>
    </xf>
    <xf numFmtId="260" fontId="180" fillId="0" borderId="36" xfId="395" applyNumberFormat="1" applyFont="1" applyBorder="1" applyAlignment="1">
      <alignment vertical="center"/>
    </xf>
    <xf numFmtId="165" fontId="180" fillId="0" borderId="40" xfId="395" applyNumberFormat="1" applyFont="1" applyBorder="1" applyAlignment="1">
      <alignment vertical="center"/>
    </xf>
    <xf numFmtId="165" fontId="180" fillId="0" borderId="41" xfId="395" applyNumberFormat="1" applyFont="1" applyBorder="1" applyAlignment="1">
      <alignment vertical="center"/>
    </xf>
    <xf numFmtId="165" fontId="180" fillId="0" borderId="43" xfId="395" applyNumberFormat="1" applyFont="1" applyBorder="1" applyAlignment="1">
      <alignment vertical="center"/>
    </xf>
    <xf numFmtId="173" fontId="180" fillId="0" borderId="41" xfId="395" applyNumberFormat="1" applyFont="1" applyBorder="1" applyAlignment="1">
      <alignment vertical="center"/>
    </xf>
    <xf numFmtId="173" fontId="180" fillId="0" borderId="40" xfId="395" applyNumberFormat="1" applyFont="1" applyBorder="1" applyAlignment="1">
      <alignment vertical="center"/>
    </xf>
    <xf numFmtId="170" fontId="180" fillId="0" borderId="41" xfId="395" applyNumberFormat="1" applyFont="1" applyBorder="1" applyAlignment="1">
      <alignment vertical="center"/>
    </xf>
    <xf numFmtId="173" fontId="180" fillId="0" borderId="41" xfId="395" applyNumberFormat="1" applyFont="1" applyBorder="1" applyAlignment="1"/>
    <xf numFmtId="41" fontId="180" fillId="0" borderId="42" xfId="395" applyNumberFormat="1" applyFont="1" applyBorder="1" applyAlignment="1">
      <alignment vertical="center"/>
    </xf>
    <xf numFmtId="173" fontId="180" fillId="0" borderId="42" xfId="395" applyNumberFormat="1" applyFont="1" applyBorder="1" applyAlignment="1">
      <alignment vertical="center"/>
    </xf>
    <xf numFmtId="165" fontId="180" fillId="0" borderId="42" xfId="395" applyNumberFormat="1" applyFont="1" applyBorder="1" applyAlignment="1"/>
    <xf numFmtId="264" fontId="180" fillId="0" borderId="41" xfId="395" applyNumberFormat="1" applyFont="1" applyBorder="1" applyAlignment="1">
      <alignment vertical="center"/>
    </xf>
    <xf numFmtId="264" fontId="180" fillId="0" borderId="42" xfId="395" applyNumberFormat="1" applyFont="1" applyBorder="1" applyAlignment="1">
      <alignment vertical="center"/>
    </xf>
    <xf numFmtId="264" fontId="180" fillId="0" borderId="36" xfId="395" applyNumberFormat="1" applyFont="1" applyBorder="1" applyAlignment="1"/>
    <xf numFmtId="264" fontId="180" fillId="0" borderId="41" xfId="395" applyNumberFormat="1" applyFont="1" applyBorder="1" applyAlignment="1"/>
    <xf numFmtId="264" fontId="180" fillId="0" borderId="37" xfId="395" applyNumberFormat="1" applyFont="1" applyBorder="1" applyAlignment="1"/>
    <xf numFmtId="264" fontId="180" fillId="0" borderId="38" xfId="395" applyNumberFormat="1" applyFont="1" applyBorder="1" applyAlignment="1"/>
    <xf numFmtId="264" fontId="180" fillId="0" borderId="42" xfId="395" applyNumberFormat="1" applyFont="1" applyBorder="1" applyAlignment="1"/>
    <xf numFmtId="0" fontId="183" fillId="0" borderId="41" xfId="395" applyFont="1" applyFill="1" applyBorder="1" applyAlignment="1" applyProtection="1">
      <alignment horizontal="left" vertical="center"/>
      <protection locked="0"/>
    </xf>
    <xf numFmtId="0" fontId="16" fillId="0" borderId="52" xfId="395" applyFont="1" applyBorder="1" applyAlignment="1"/>
    <xf numFmtId="0" fontId="183" fillId="0" borderId="40" xfId="395" applyFont="1" applyBorder="1" applyAlignment="1" applyProtection="1">
      <alignment horizontal="left" vertical="center" wrapText="1"/>
      <protection locked="0"/>
    </xf>
    <xf numFmtId="0" fontId="20" fillId="0" borderId="0" xfId="0" applyFont="1" applyProtection="1"/>
    <xf numFmtId="0" fontId="239" fillId="0" borderId="13" xfId="0" applyFont="1" applyBorder="1" applyAlignment="1">
      <alignment vertical="center"/>
    </xf>
    <xf numFmtId="49" fontId="20" fillId="0" borderId="0" xfId="0" applyNumberFormat="1" applyFont="1" applyAlignment="1">
      <alignment vertical="center" wrapText="1"/>
    </xf>
    <xf numFmtId="0" fontId="239" fillId="0" borderId="13" xfId="0" applyFont="1" applyBorder="1" applyAlignment="1">
      <alignment horizontal="left" vertical="center"/>
    </xf>
    <xf numFmtId="46" fontId="183" fillId="0" borderId="0" xfId="396" quotePrefix="1" applyNumberFormat="1" applyFont="1" applyFill="1" applyBorder="1" applyAlignment="1">
      <alignment horizontal="left" wrapText="1"/>
    </xf>
    <xf numFmtId="0" fontId="222" fillId="0" borderId="54" xfId="639" applyFont="1" applyBorder="1" applyAlignment="1" applyProtection="1">
      <alignment horizontal="left" vertical="top"/>
    </xf>
    <xf numFmtId="0" fontId="16" fillId="0" borderId="54" xfId="395" applyFont="1" applyBorder="1"/>
    <xf numFmtId="174" fontId="183" fillId="0" borderId="39" xfId="395" applyNumberFormat="1" applyFont="1" applyFill="1" applyBorder="1" applyAlignment="1">
      <alignment horizontal="right" vertical="center"/>
    </xf>
    <xf numFmtId="261" fontId="185" fillId="0" borderId="36" xfId="0" applyNumberFormat="1" applyFont="1" applyBorder="1"/>
    <xf numFmtId="261" fontId="185" fillId="0" borderId="37" xfId="0" applyNumberFormat="1" applyFont="1" applyBorder="1"/>
    <xf numFmtId="0" fontId="27" fillId="0" borderId="0" xfId="0" applyFont="1" applyAlignment="1">
      <alignment vertical="top"/>
    </xf>
    <xf numFmtId="0" fontId="222" fillId="0" borderId="55" xfId="639" applyFont="1" applyBorder="1" applyAlignment="1" applyProtection="1">
      <alignment horizontal="left" vertical="top"/>
    </xf>
    <xf numFmtId="0" fontId="16" fillId="0" borderId="55" xfId="395" applyFont="1" applyBorder="1"/>
    <xf numFmtId="0" fontId="183" fillId="0" borderId="55" xfId="395" applyFont="1" applyBorder="1" applyAlignment="1">
      <alignment horizontal="left" vertical="center"/>
    </xf>
    <xf numFmtId="268" fontId="242" fillId="0" borderId="0" xfId="639" applyNumberFormat="1" applyFont="1" applyAlignment="1" applyProtection="1"/>
    <xf numFmtId="0" fontId="242" fillId="0" borderId="0" xfId="639" applyFont="1" applyAlignment="1" applyProtection="1"/>
    <xf numFmtId="0" fontId="1" fillId="0" borderId="0" xfId="0" applyFont="1" applyAlignment="1">
      <alignment vertical="center"/>
    </xf>
    <xf numFmtId="260" fontId="185" fillId="29" borderId="38" xfId="606" applyNumberFormat="1" applyFont="1" applyFill="1" applyBorder="1" applyProtection="1">
      <protection locked="0"/>
    </xf>
    <xf numFmtId="49" fontId="183" fillId="0" borderId="37" xfId="395" applyNumberFormat="1" applyFont="1" applyBorder="1" applyAlignment="1">
      <alignment horizontal="right" vertical="center"/>
    </xf>
    <xf numFmtId="261" fontId="216" fillId="0" borderId="39" xfId="377" applyNumberFormat="1" applyFont="1" applyFill="1" applyBorder="1"/>
    <xf numFmtId="0" fontId="188" fillId="29" borderId="56" xfId="0" applyFont="1" applyFill="1" applyBorder="1"/>
    <xf numFmtId="170" fontId="179" fillId="29" borderId="56" xfId="321" applyNumberFormat="1" applyFont="1" applyFill="1" applyBorder="1"/>
    <xf numFmtId="0" fontId="1" fillId="0" borderId="0" xfId="648" applyFont="1" applyAlignment="1">
      <alignment horizontal="center" vertical="center"/>
    </xf>
    <xf numFmtId="174" fontId="183" fillId="46" borderId="36" xfId="395" applyNumberFormat="1" applyFont="1" applyFill="1" applyBorder="1" applyAlignment="1">
      <alignment horizontal="right" vertical="center"/>
    </xf>
    <xf numFmtId="174" fontId="183" fillId="46" borderId="38" xfId="395" applyNumberFormat="1" applyFont="1" applyFill="1" applyBorder="1" applyAlignment="1">
      <alignment horizontal="right" vertical="center"/>
    </xf>
    <xf numFmtId="170" fontId="185" fillId="46" borderId="37" xfId="391" applyNumberFormat="1" applyFont="1" applyFill="1" applyBorder="1" applyAlignment="1" applyProtection="1">
      <protection locked="0"/>
    </xf>
    <xf numFmtId="170" fontId="185" fillId="46" borderId="36" xfId="391" applyNumberFormat="1" applyFont="1" applyFill="1" applyBorder="1" applyAlignment="1" applyProtection="1">
      <protection locked="0"/>
    </xf>
    <xf numFmtId="165" fontId="185" fillId="46" borderId="38" xfId="391" applyNumberFormat="1" applyFont="1" applyFill="1" applyBorder="1" applyAlignment="1" applyProtection="1">
      <protection locked="0"/>
    </xf>
    <xf numFmtId="170" fontId="216" fillId="46" borderId="38" xfId="391" applyNumberFormat="1" applyFont="1" applyFill="1" applyBorder="1" applyAlignment="1" applyProtection="1">
      <protection locked="0"/>
    </xf>
    <xf numFmtId="170" fontId="185" fillId="46" borderId="38" xfId="391" applyNumberFormat="1" applyFont="1" applyFill="1" applyBorder="1" applyAlignment="1" applyProtection="1">
      <protection locked="0"/>
    </xf>
    <xf numFmtId="0" fontId="27" fillId="0" borderId="0" xfId="0" applyFont="1" applyFill="1" applyProtection="1"/>
    <xf numFmtId="0" fontId="27" fillId="0" borderId="0" xfId="0" applyFont="1" applyFill="1"/>
    <xf numFmtId="0" fontId="232" fillId="0" borderId="0" xfId="395" applyFont="1" applyAlignment="1"/>
    <xf numFmtId="0" fontId="183" fillId="0" borderId="57" xfId="395" applyFont="1" applyBorder="1" applyAlignment="1">
      <alignment horizontal="left" vertical="center"/>
    </xf>
    <xf numFmtId="165" fontId="180" fillId="0" borderId="57" xfId="395" applyNumberFormat="1" applyFont="1" applyBorder="1" applyAlignment="1">
      <alignment vertical="center"/>
    </xf>
    <xf numFmtId="260" fontId="180" fillId="0" borderId="0" xfId="437" applyNumberFormat="1" applyFont="1" applyBorder="1" applyAlignment="1">
      <alignment vertical="center"/>
    </xf>
    <xf numFmtId="260" fontId="180" fillId="0" borderId="39" xfId="437" applyNumberFormat="1" applyFont="1" applyBorder="1" applyAlignment="1">
      <alignment vertical="center"/>
    </xf>
    <xf numFmtId="269" fontId="183" fillId="0" borderId="37" xfId="321" applyNumberFormat="1" applyFont="1" applyFill="1" applyBorder="1" applyAlignment="1" applyProtection="1">
      <protection locked="0"/>
    </xf>
    <xf numFmtId="261" fontId="183" fillId="0" borderId="0" xfId="396" applyNumberFormat="1" applyFont="1" applyBorder="1" applyAlignment="1">
      <alignment vertical="center"/>
    </xf>
    <xf numFmtId="261" fontId="183" fillId="0" borderId="0" xfId="396" applyNumberFormat="1" applyFont="1" applyFill="1" applyBorder="1" applyAlignment="1">
      <alignment vertical="center"/>
    </xf>
    <xf numFmtId="0" fontId="184" fillId="0" borderId="42" xfId="395" applyFont="1" applyBorder="1" applyAlignment="1">
      <alignment horizontal="left" vertical="center"/>
    </xf>
    <xf numFmtId="259" fontId="183" fillId="0" borderId="37" xfId="321" applyNumberFormat="1" applyFont="1" applyFill="1" applyBorder="1" applyAlignment="1" applyProtection="1">
      <alignment horizontal="right" vertical="center"/>
      <protection locked="0"/>
    </xf>
    <xf numFmtId="259" fontId="183" fillId="0" borderId="37" xfId="321" applyNumberFormat="1" applyFont="1" applyFill="1" applyBorder="1" applyAlignment="1" applyProtection="1">
      <alignment vertical="center"/>
      <protection locked="0"/>
    </xf>
    <xf numFmtId="171" fontId="183" fillId="0" borderId="37" xfId="321" applyNumberFormat="1" applyFont="1" applyFill="1" applyBorder="1" applyAlignment="1" applyProtection="1">
      <alignment vertical="center"/>
      <protection locked="0"/>
    </xf>
    <xf numFmtId="260" fontId="185" fillId="29" borderId="37" xfId="606" applyNumberFormat="1" applyFont="1" applyFill="1" applyBorder="1" applyAlignment="1" applyProtection="1">
      <alignment vertical="center"/>
      <protection locked="0"/>
    </xf>
    <xf numFmtId="0" fontId="0" fillId="0" borderId="57" xfId="0" applyBorder="1"/>
    <xf numFmtId="49" fontId="0" fillId="0" borderId="57" xfId="0" applyNumberFormat="1" applyBorder="1"/>
    <xf numFmtId="0" fontId="245" fillId="0" borderId="49" xfId="0" applyFont="1" applyBorder="1" applyAlignment="1">
      <alignment vertical="center"/>
    </xf>
    <xf numFmtId="270" fontId="157" fillId="0" borderId="0" xfId="0" applyNumberFormat="1" applyFont="1" applyAlignment="1">
      <alignment horizontal="left" vertical="center"/>
    </xf>
    <xf numFmtId="49" fontId="157" fillId="0" borderId="0" xfId="0" applyNumberFormat="1" applyFont="1" applyAlignment="1">
      <alignment horizontal="left" vertical="center"/>
    </xf>
    <xf numFmtId="270" fontId="242" fillId="0" borderId="0" xfId="639" applyNumberFormat="1" applyFont="1" applyAlignment="1" applyProtection="1"/>
    <xf numFmtId="49" fontId="157" fillId="0" borderId="0" xfId="0" applyNumberFormat="1" applyFont="1" applyFill="1" applyAlignment="1">
      <alignment horizontal="left"/>
    </xf>
    <xf numFmtId="0" fontId="10" fillId="0" borderId="0" xfId="0" applyFont="1" applyFill="1" applyAlignment="1"/>
    <xf numFmtId="0" fontId="0" fillId="0" borderId="0" xfId="0" applyAlignment="1"/>
    <xf numFmtId="0" fontId="243" fillId="0" borderId="0" xfId="0" applyFont="1" applyAlignment="1">
      <alignment vertical="center"/>
    </xf>
    <xf numFmtId="270" fontId="157" fillId="0" borderId="0" xfId="0" applyNumberFormat="1" applyFont="1" applyFill="1" applyAlignment="1">
      <alignment horizontal="left" vertical="center"/>
    </xf>
    <xf numFmtId="49" fontId="157" fillId="0" borderId="0" xfId="0" applyNumberFormat="1" applyFont="1" applyFill="1" applyAlignment="1">
      <alignment horizontal="left" vertical="center"/>
    </xf>
    <xf numFmtId="0" fontId="10" fillId="0" borderId="0" xfId="0" applyFont="1" applyFill="1" applyAlignment="1">
      <alignment horizontal="right" vertical="center"/>
    </xf>
    <xf numFmtId="0" fontId="0" fillId="0" borderId="0" xfId="0" applyFill="1" applyAlignment="1">
      <alignment vertical="center"/>
    </xf>
    <xf numFmtId="0" fontId="250" fillId="0" borderId="0" xfId="0" applyFont="1" applyFill="1" applyAlignment="1">
      <alignment horizontal="left" vertical="center" indent="1"/>
    </xf>
    <xf numFmtId="0" fontId="1" fillId="0" borderId="0" xfId="0" applyFont="1" applyFill="1" applyAlignment="1">
      <alignment vertical="center"/>
    </xf>
    <xf numFmtId="0" fontId="243" fillId="0" borderId="0" xfId="0" applyFont="1" applyFill="1" applyAlignment="1">
      <alignment horizontal="left" vertical="center"/>
    </xf>
    <xf numFmtId="270" fontId="242" fillId="0" borderId="0" xfId="639" applyNumberFormat="1" applyFont="1" applyFill="1" applyAlignment="1" applyProtection="1"/>
    <xf numFmtId="0" fontId="242" fillId="0" borderId="0" xfId="0" applyFont="1" applyFill="1" applyAlignment="1">
      <alignment vertical="center"/>
    </xf>
    <xf numFmtId="270" fontId="251" fillId="0" borderId="0" xfId="639" applyNumberFormat="1" applyFont="1" applyAlignment="1" applyProtection="1"/>
    <xf numFmtId="0" fontId="252" fillId="0" borderId="0" xfId="0" applyFont="1" applyAlignment="1">
      <alignment horizontal="right" vertical="center"/>
    </xf>
    <xf numFmtId="49" fontId="0" fillId="0" borderId="0" xfId="0" applyNumberFormat="1" applyProtection="1"/>
    <xf numFmtId="0" fontId="0" fillId="0" borderId="0" xfId="0" applyProtection="1"/>
    <xf numFmtId="0" fontId="2" fillId="0" borderId="0" xfId="639" applyFont="1" applyAlignment="1" applyProtection="1">
      <alignment vertical="center"/>
    </xf>
    <xf numFmtId="49" fontId="1" fillId="0" borderId="0" xfId="0" applyNumberFormat="1" applyFont="1" applyAlignment="1">
      <alignment horizontal="left" vertical="center"/>
    </xf>
    <xf numFmtId="0" fontId="1" fillId="0" borderId="0" xfId="0" quotePrefix="1" applyFont="1" applyAlignment="1">
      <alignment vertical="center"/>
    </xf>
    <xf numFmtId="49" fontId="30" fillId="0" borderId="0" xfId="0" applyNumberFormat="1" applyFont="1" applyAlignment="1">
      <alignment horizontal="right" vertical="center"/>
    </xf>
    <xf numFmtId="0" fontId="83" fillId="0" borderId="0" xfId="0" applyFont="1" applyAlignment="1">
      <alignment horizontal="right" vertical="center"/>
    </xf>
    <xf numFmtId="49" fontId="83" fillId="0" borderId="0" xfId="0" applyNumberFormat="1" applyFont="1" applyAlignment="1">
      <alignment horizontal="right" vertical="center"/>
    </xf>
    <xf numFmtId="0" fontId="222" fillId="0" borderId="57" xfId="639" applyFont="1" applyBorder="1" applyAlignment="1" applyProtection="1">
      <alignment horizontal="left" vertical="top"/>
    </xf>
    <xf numFmtId="0" fontId="1" fillId="0" borderId="57" xfId="633" applyFont="1" applyBorder="1"/>
    <xf numFmtId="0" fontId="223" fillId="0" borderId="0" xfId="633" applyFont="1" applyFill="1"/>
    <xf numFmtId="0" fontId="253" fillId="0" borderId="0" xfId="395" applyFont="1" applyAlignment="1">
      <alignment vertical="center"/>
    </xf>
    <xf numFmtId="0" fontId="174" fillId="0" borderId="0" xfId="395" applyFont="1" applyFill="1" applyBorder="1"/>
    <xf numFmtId="0" fontId="20" fillId="0" borderId="0" xfId="395" applyFont="1"/>
    <xf numFmtId="174" fontId="198" fillId="0" borderId="37" xfId="395" applyNumberFormat="1" applyFont="1" applyBorder="1" applyAlignment="1">
      <alignment horizontal="right" vertical="center"/>
    </xf>
    <xf numFmtId="2" fontId="198" fillId="0" borderId="41" xfId="395" applyNumberFormat="1" applyFont="1" applyFill="1" applyBorder="1" applyAlignment="1">
      <alignment horizontal="left" vertical="center" indent="1"/>
    </xf>
    <xf numFmtId="165" fontId="198" fillId="0" borderId="36" xfId="395" applyNumberFormat="1" applyFont="1" applyFill="1" applyBorder="1" applyAlignment="1">
      <alignment vertical="center"/>
    </xf>
    <xf numFmtId="165" fontId="198" fillId="0" borderId="37" xfId="395" applyNumberFormat="1" applyFont="1" applyFill="1" applyBorder="1" applyAlignment="1">
      <alignment vertical="center"/>
    </xf>
    <xf numFmtId="2" fontId="198" fillId="0" borderId="42" xfId="395" applyNumberFormat="1" applyFont="1" applyFill="1" applyBorder="1" applyAlignment="1">
      <alignment horizontal="left" vertical="center" indent="1"/>
    </xf>
    <xf numFmtId="165" fontId="198" fillId="0" borderId="38" xfId="395" applyNumberFormat="1" applyFont="1" applyFill="1" applyBorder="1" applyAlignment="1">
      <alignment vertical="center"/>
    </xf>
    <xf numFmtId="2" fontId="198" fillId="0" borderId="0" xfId="395" applyNumberFormat="1" applyFont="1" applyFill="1" applyBorder="1" applyAlignment="1">
      <alignment horizontal="left" vertical="center" indent="1"/>
    </xf>
    <xf numFmtId="2" fontId="198" fillId="0" borderId="0" xfId="395" applyNumberFormat="1" applyFont="1" applyAlignment="1">
      <alignment horizontal="left"/>
    </xf>
    <xf numFmtId="2" fontId="198" fillId="0" borderId="0" xfId="395" applyNumberFormat="1" applyFont="1" applyAlignment="1">
      <alignment horizontal="left" vertical="center"/>
    </xf>
    <xf numFmtId="37" fontId="198" fillId="0" borderId="0" xfId="395" applyNumberFormat="1" applyFont="1" applyAlignment="1">
      <alignment horizontal="right" vertical="center"/>
    </xf>
    <xf numFmtId="0" fontId="186" fillId="0" borderId="0" xfId="395" applyFont="1" applyAlignment="1">
      <alignment vertical="center"/>
    </xf>
    <xf numFmtId="0" fontId="176" fillId="0" borderId="44" xfId="395" applyFont="1" applyBorder="1" applyAlignment="1">
      <alignment horizontal="left" vertical="center"/>
    </xf>
    <xf numFmtId="49" fontId="186" fillId="0" borderId="38" xfId="395" applyNumberFormat="1" applyFont="1" applyFill="1" applyBorder="1" applyAlignment="1">
      <alignment horizontal="right" vertical="center"/>
    </xf>
    <xf numFmtId="0" fontId="186" fillId="0" borderId="0" xfId="395" applyFont="1" applyBorder="1" applyAlignment="1">
      <alignment vertical="center"/>
    </xf>
    <xf numFmtId="0" fontId="186" fillId="0" borderId="57" xfId="395" applyFont="1" applyBorder="1" applyAlignment="1">
      <alignment horizontal="left" wrapText="1"/>
    </xf>
    <xf numFmtId="170" fontId="180" fillId="29" borderId="36" xfId="395" applyNumberFormat="1" applyFont="1" applyFill="1" applyBorder="1" applyAlignment="1"/>
    <xf numFmtId="0" fontId="186" fillId="0" borderId="44" xfId="395" applyFont="1" applyBorder="1" applyAlignment="1">
      <alignment horizontal="left"/>
    </xf>
    <xf numFmtId="170" fontId="180" fillId="29" borderId="38" xfId="395" applyNumberFormat="1" applyFont="1" applyFill="1" applyBorder="1" applyAlignment="1"/>
    <xf numFmtId="0" fontId="186" fillId="0" borderId="57" xfId="395" applyFont="1" applyBorder="1" applyAlignment="1">
      <alignment horizontal="left"/>
    </xf>
    <xf numFmtId="0" fontId="186" fillId="0" borderId="13" xfId="395" applyFont="1" applyBorder="1" applyAlignment="1">
      <alignment horizontal="left"/>
    </xf>
    <xf numFmtId="170" fontId="180" fillId="29" borderId="39" xfId="395" applyNumberFormat="1" applyFont="1" applyFill="1" applyBorder="1" applyAlignment="1"/>
    <xf numFmtId="0" fontId="186" fillId="0" borderId="0" xfId="395" applyFont="1" applyBorder="1" applyAlignment="1">
      <alignment horizontal="left"/>
    </xf>
    <xf numFmtId="170" fontId="180" fillId="29" borderId="37" xfId="395" applyNumberFormat="1" applyFont="1" applyFill="1" applyBorder="1" applyAlignment="1"/>
    <xf numFmtId="0" fontId="186" fillId="0" borderId="57" xfId="395" applyFont="1" applyFill="1" applyBorder="1" applyAlignment="1">
      <alignment horizontal="left" wrapText="1"/>
    </xf>
    <xf numFmtId="0" fontId="186" fillId="0" borderId="0" xfId="395" applyFont="1" applyBorder="1" applyAlignment="1">
      <alignment horizontal="left" wrapText="1"/>
    </xf>
    <xf numFmtId="0" fontId="187" fillId="0" borderId="0" xfId="395" applyFont="1" applyBorder="1" applyAlignment="1">
      <alignment vertical="center"/>
    </xf>
    <xf numFmtId="0" fontId="186" fillId="0" borderId="44" xfId="395" applyFont="1" applyBorder="1" applyAlignment="1">
      <alignment horizontal="left" wrapText="1"/>
    </xf>
    <xf numFmtId="0" fontId="1" fillId="0" borderId="0" xfId="395" applyFont="1" applyBorder="1"/>
    <xf numFmtId="0" fontId="254" fillId="0" borderId="0" xfId="395" applyFont="1" applyBorder="1"/>
    <xf numFmtId="0" fontId="195" fillId="0" borderId="0" xfId="395" applyFont="1" applyAlignment="1">
      <alignment vertical="top"/>
    </xf>
    <xf numFmtId="167" fontId="186" fillId="0" borderId="0" xfId="395" applyNumberFormat="1" applyFont="1" applyBorder="1" applyAlignment="1">
      <alignment horizontal="center" vertical="center" wrapText="1"/>
    </xf>
    <xf numFmtId="0" fontId="176" fillId="0" borderId="0" xfId="395" applyFont="1" applyBorder="1" applyAlignment="1">
      <alignment horizontal="left" vertical="center"/>
    </xf>
    <xf numFmtId="49" fontId="186" fillId="0" borderId="0" xfId="395" applyNumberFormat="1" applyFont="1" applyFill="1" applyBorder="1" applyAlignment="1">
      <alignment horizontal="right" vertical="center"/>
    </xf>
    <xf numFmtId="49" fontId="186" fillId="0" borderId="44" xfId="395" applyNumberFormat="1" applyFont="1" applyFill="1" applyBorder="1" applyAlignment="1">
      <alignment horizontal="right" vertical="center"/>
    </xf>
    <xf numFmtId="49" fontId="186" fillId="0" borderId="42" xfId="395" applyNumberFormat="1" applyFont="1" applyFill="1" applyBorder="1" applyAlignment="1">
      <alignment horizontal="right" vertical="center"/>
    </xf>
    <xf numFmtId="170" fontId="186" fillId="0" borderId="57" xfId="395" applyNumberFormat="1" applyFont="1" applyFill="1" applyBorder="1" applyAlignment="1"/>
    <xf numFmtId="0" fontId="186" fillId="0" borderId="57" xfId="395" applyFont="1" applyBorder="1" applyAlignment="1">
      <alignment vertical="center"/>
    </xf>
    <xf numFmtId="0" fontId="187" fillId="0" borderId="57" xfId="395" applyFont="1" applyBorder="1" applyAlignment="1">
      <alignment vertical="center"/>
    </xf>
    <xf numFmtId="170" fontId="186" fillId="0" borderId="40" xfId="395" applyNumberFormat="1" applyFont="1" applyFill="1" applyBorder="1" applyAlignment="1"/>
    <xf numFmtId="170" fontId="186" fillId="0" borderId="36" xfId="395" applyNumberFormat="1" applyFont="1" applyFill="1" applyBorder="1" applyAlignment="1"/>
    <xf numFmtId="170" fontId="254" fillId="0" borderId="0" xfId="395" applyNumberFormat="1" applyFont="1" applyBorder="1" applyAlignment="1">
      <alignment vertical="center"/>
    </xf>
    <xf numFmtId="170" fontId="186" fillId="0" borderId="41" xfId="395" applyNumberFormat="1" applyFont="1" applyFill="1" applyBorder="1" applyAlignment="1"/>
    <xf numFmtId="170" fontId="186" fillId="0" borderId="38" xfId="395" applyNumberFormat="1" applyFont="1" applyFill="1" applyBorder="1" applyAlignment="1"/>
    <xf numFmtId="0" fontId="195" fillId="0" borderId="57" xfId="395" applyFont="1" applyBorder="1" applyAlignment="1">
      <alignment vertical="center"/>
    </xf>
    <xf numFmtId="170" fontId="186" fillId="0" borderId="44" xfId="395" applyNumberFormat="1" applyFont="1" applyFill="1" applyBorder="1" applyAlignment="1"/>
    <xf numFmtId="0" fontId="186" fillId="0" borderId="44" xfId="395" applyFont="1" applyBorder="1" applyAlignment="1">
      <alignment vertical="center"/>
    </xf>
    <xf numFmtId="0" fontId="195" fillId="0" borderId="44" xfId="395" applyFont="1" applyBorder="1" applyAlignment="1">
      <alignment vertical="center"/>
    </xf>
    <xf numFmtId="170" fontId="186" fillId="0" borderId="42" xfId="395" applyNumberFormat="1" applyFont="1" applyFill="1" applyBorder="1" applyAlignment="1"/>
    <xf numFmtId="170" fontId="186" fillId="0" borderId="13" xfId="395" applyNumberFormat="1" applyFont="1" applyFill="1" applyBorder="1" applyAlignment="1"/>
    <xf numFmtId="170" fontId="186" fillId="0" borderId="43" xfId="395" applyNumberFormat="1" applyFont="1" applyFill="1" applyBorder="1" applyAlignment="1"/>
    <xf numFmtId="170" fontId="186" fillId="0" borderId="39" xfId="395" applyNumberFormat="1" applyFont="1" applyFill="1" applyBorder="1" applyAlignment="1"/>
    <xf numFmtId="0" fontId="186" fillId="0" borderId="13" xfId="395" applyFont="1" applyBorder="1" applyAlignment="1">
      <alignment vertical="center"/>
    </xf>
    <xf numFmtId="0" fontId="195" fillId="0" borderId="13" xfId="395" applyFont="1" applyBorder="1" applyAlignment="1">
      <alignment vertical="center"/>
    </xf>
    <xf numFmtId="170" fontId="186" fillId="0" borderId="37" xfId="395" applyNumberFormat="1" applyFont="1" applyFill="1" applyBorder="1" applyAlignment="1"/>
    <xf numFmtId="0" fontId="186" fillId="0" borderId="57" xfId="395" applyFont="1" applyFill="1" applyBorder="1" applyAlignment="1">
      <alignment horizontal="left"/>
    </xf>
    <xf numFmtId="173" fontId="186" fillId="0" borderId="37" xfId="395" applyNumberFormat="1" applyFont="1" applyFill="1" applyBorder="1" applyAlignment="1"/>
    <xf numFmtId="0" fontId="27" fillId="0" borderId="0" xfId="395" applyFont="1" applyBorder="1" applyAlignment="1">
      <alignment vertical="top"/>
    </xf>
    <xf numFmtId="2" fontId="255" fillId="0" borderId="44" xfId="0" applyNumberFormat="1" applyFont="1" applyBorder="1" applyAlignment="1" applyProtection="1">
      <protection locked="0"/>
    </xf>
    <xf numFmtId="2" fontId="186" fillId="0" borderId="44" xfId="395" applyNumberFormat="1" applyFont="1" applyFill="1" applyBorder="1" applyAlignment="1">
      <alignment horizontal="right" vertical="center"/>
    </xf>
    <xf numFmtId="2" fontId="186" fillId="0" borderId="0" xfId="395" applyNumberFormat="1" applyFont="1" applyFill="1" applyBorder="1" applyAlignment="1">
      <alignment horizontal="right" vertical="center"/>
    </xf>
    <xf numFmtId="0" fontId="195" fillId="0" borderId="41" xfId="395" applyFont="1" applyBorder="1" applyAlignment="1">
      <alignment vertical="center"/>
    </xf>
    <xf numFmtId="271" fontId="186" fillId="0" borderId="0" xfId="395" applyNumberFormat="1" applyFont="1" applyBorder="1" applyAlignment="1">
      <alignment horizontal="left"/>
    </xf>
    <xf numFmtId="0" fontId="195" fillId="0" borderId="40" xfId="395" applyFont="1" applyBorder="1" applyAlignment="1">
      <alignment vertical="center"/>
    </xf>
    <xf numFmtId="170" fontId="195" fillId="0" borderId="0" xfId="395" applyNumberFormat="1" applyFont="1" applyBorder="1" applyAlignment="1">
      <alignment vertical="center"/>
    </xf>
    <xf numFmtId="271" fontId="186" fillId="45" borderId="0" xfId="395" applyNumberFormat="1" applyFont="1" applyFill="1" applyBorder="1" applyAlignment="1">
      <alignment horizontal="left"/>
    </xf>
    <xf numFmtId="272" fontId="186" fillId="0" borderId="0" xfId="395" applyNumberFormat="1" applyFont="1" applyBorder="1" applyAlignment="1">
      <alignment horizontal="left"/>
    </xf>
    <xf numFmtId="0" fontId="186" fillId="0" borderId="44" xfId="395" applyFont="1" applyFill="1" applyBorder="1" applyAlignment="1">
      <alignment horizontal="left"/>
    </xf>
    <xf numFmtId="0" fontId="195" fillId="0" borderId="42" xfId="395" applyFont="1" applyBorder="1" applyAlignment="1">
      <alignment vertical="center"/>
    </xf>
    <xf numFmtId="0" fontId="195" fillId="0" borderId="43" xfId="395" applyFont="1" applyBorder="1" applyAlignment="1">
      <alignment vertical="center"/>
    </xf>
    <xf numFmtId="0" fontId="194" fillId="0" borderId="0" xfId="395" applyFont="1" applyAlignment="1">
      <alignment vertical="center"/>
    </xf>
    <xf numFmtId="0" fontId="194" fillId="0" borderId="0" xfId="395" applyFont="1" applyBorder="1" applyAlignment="1">
      <alignment vertical="center"/>
    </xf>
    <xf numFmtId="0" fontId="84" fillId="0" borderId="0" xfId="395" applyFont="1" applyAlignment="1">
      <alignment vertical="center"/>
    </xf>
    <xf numFmtId="167" fontId="176" fillId="0" borderId="47" xfId="395" applyNumberFormat="1" applyFont="1" applyBorder="1" applyAlignment="1">
      <alignment horizontal="center" vertical="center" wrapText="1"/>
    </xf>
    <xf numFmtId="273" fontId="195" fillId="0" borderId="36" xfId="650" applyNumberFormat="1" applyFont="1" applyFill="1" applyBorder="1" applyAlignment="1"/>
    <xf numFmtId="273" fontId="186" fillId="0" borderId="37" xfId="395" applyNumberFormat="1" applyFont="1" applyFill="1" applyBorder="1" applyAlignment="1"/>
    <xf numFmtId="273" fontId="186" fillId="0" borderId="38" xfId="395" applyNumberFormat="1" applyFont="1" applyFill="1" applyBorder="1" applyAlignment="1"/>
    <xf numFmtId="170" fontId="179" fillId="0" borderId="0" xfId="395" applyNumberFormat="1" applyFont="1" applyFill="1" applyBorder="1" applyAlignment="1"/>
    <xf numFmtId="0" fontId="1" fillId="0" borderId="0" xfId="395" applyFont="1" applyBorder="1" applyAlignment="1"/>
    <xf numFmtId="0" fontId="84" fillId="0" borderId="0" xfId="633" applyFont="1" applyAlignment="1">
      <alignment vertical="center"/>
    </xf>
    <xf numFmtId="0" fontId="20" fillId="0" borderId="0" xfId="633" applyFont="1" applyBorder="1"/>
    <xf numFmtId="0" fontId="20" fillId="0" borderId="0" xfId="633" applyFont="1"/>
    <xf numFmtId="0" fontId="184" fillId="0" borderId="44" xfId="633" applyFont="1" applyBorder="1" applyAlignment="1">
      <alignment horizontal="left" vertical="center"/>
    </xf>
    <xf numFmtId="172" fontId="183" fillId="0" borderId="39" xfId="633" applyNumberFormat="1" applyFont="1" applyFill="1" applyBorder="1" applyAlignment="1">
      <alignment horizontal="right" vertical="center"/>
    </xf>
    <xf numFmtId="0" fontId="20" fillId="0" borderId="0" xfId="633" applyFont="1" applyAlignment="1">
      <alignment vertical="center"/>
    </xf>
    <xf numFmtId="0" fontId="183" fillId="0" borderId="40" xfId="633" applyFont="1" applyFill="1" applyBorder="1" applyAlignment="1">
      <alignment horizontal="left" vertical="center"/>
    </xf>
    <xf numFmtId="274" fontId="183" fillId="0" borderId="36" xfId="633" applyNumberFormat="1" applyFont="1" applyBorder="1" applyAlignment="1">
      <alignment vertical="center"/>
    </xf>
    <xf numFmtId="274" fontId="183" fillId="0" borderId="37" xfId="633" applyNumberFormat="1" applyFont="1" applyBorder="1" applyAlignment="1">
      <alignment vertical="center"/>
    </xf>
    <xf numFmtId="0" fontId="183" fillId="0" borderId="41" xfId="633" applyFont="1" applyFill="1" applyBorder="1" applyAlignment="1">
      <alignment horizontal="left" vertical="center" wrapText="1"/>
    </xf>
    <xf numFmtId="274" fontId="183" fillId="0" borderId="37" xfId="633" applyNumberFormat="1" applyFont="1" applyBorder="1" applyAlignment="1"/>
    <xf numFmtId="0" fontId="183" fillId="0" borderId="42" xfId="633" applyFont="1" applyFill="1" applyBorder="1" applyAlignment="1">
      <alignment horizontal="left" vertical="center" wrapText="1"/>
    </xf>
    <xf numFmtId="275" fontId="183" fillId="0" borderId="38" xfId="633" applyNumberFormat="1" applyFont="1" applyBorder="1" applyAlignment="1"/>
    <xf numFmtId="0" fontId="198" fillId="0" borderId="0" xfId="633" applyFont="1" applyFill="1"/>
    <xf numFmtId="0" fontId="20" fillId="0" borderId="0" xfId="633" applyFont="1" applyFill="1" applyAlignment="1">
      <alignment vertical="center"/>
    </xf>
    <xf numFmtId="165" fontId="20" fillId="0" borderId="0" xfId="633" applyNumberFormat="1" applyFont="1" applyFill="1" applyAlignment="1">
      <alignment vertical="center"/>
    </xf>
    <xf numFmtId="0" fontId="84" fillId="0" borderId="0" xfId="633" applyFont="1" applyFill="1" applyAlignment="1">
      <alignment vertical="center"/>
    </xf>
    <xf numFmtId="0" fontId="184" fillId="0" borderId="0" xfId="633" applyFont="1" applyFill="1" applyBorder="1" applyAlignment="1">
      <alignment horizontal="left" vertical="center"/>
    </xf>
    <xf numFmtId="0" fontId="198" fillId="0" borderId="0" xfId="633" applyFont="1" applyFill="1" applyBorder="1" applyAlignment="1">
      <alignment horizontal="left" vertical="center"/>
    </xf>
    <xf numFmtId="276" fontId="198" fillId="0" borderId="0" xfId="633" applyNumberFormat="1" applyFont="1" applyBorder="1" applyAlignment="1">
      <alignment vertical="center"/>
    </xf>
    <xf numFmtId="0" fontId="20" fillId="0" borderId="0" xfId="633" applyFont="1" applyAlignment="1">
      <alignment vertical="top"/>
    </xf>
    <xf numFmtId="0" fontId="199" fillId="0" borderId="0" xfId="633" applyFont="1" applyAlignment="1">
      <alignment vertical="center"/>
    </xf>
    <xf numFmtId="0" fontId="199" fillId="0" borderId="0" xfId="633" applyFont="1"/>
    <xf numFmtId="0" fontId="20" fillId="0" borderId="57" xfId="633" applyFont="1" applyBorder="1" applyAlignment="1">
      <alignment horizontal="right" vertical="top"/>
    </xf>
    <xf numFmtId="0" fontId="257" fillId="0" borderId="0" xfId="633" applyFont="1" applyAlignment="1">
      <alignment vertical="center"/>
    </xf>
    <xf numFmtId="0" fontId="183" fillId="0" borderId="57" xfId="633" applyFont="1" applyBorder="1" applyAlignment="1">
      <alignment horizontal="left" vertical="center"/>
    </xf>
    <xf numFmtId="165" fontId="183" fillId="0" borderId="36" xfId="633" applyNumberFormat="1" applyFont="1" applyBorder="1" applyAlignment="1">
      <alignment vertical="center"/>
    </xf>
    <xf numFmtId="165" fontId="183" fillId="0" borderId="38" xfId="633" applyNumberFormat="1" applyFont="1" applyBorder="1" applyAlignment="1">
      <alignment vertical="center"/>
    </xf>
    <xf numFmtId="0" fontId="183" fillId="0" borderId="13" xfId="633" applyFont="1" applyBorder="1" applyAlignment="1">
      <alignment horizontal="left" vertical="center"/>
    </xf>
    <xf numFmtId="165" fontId="183" fillId="0" borderId="39" xfId="633" applyNumberFormat="1" applyFont="1" applyBorder="1" applyAlignment="1">
      <alignment vertical="center"/>
    </xf>
    <xf numFmtId="170" fontId="183" fillId="0" borderId="37" xfId="633" applyNumberFormat="1" applyFont="1" applyBorder="1" applyAlignment="1">
      <alignment vertical="center"/>
    </xf>
    <xf numFmtId="165" fontId="183" fillId="0" borderId="37" xfId="633" applyNumberFormat="1" applyFont="1" applyBorder="1" applyAlignment="1">
      <alignment vertical="center"/>
    </xf>
    <xf numFmtId="170" fontId="183" fillId="0" borderId="38" xfId="633" applyNumberFormat="1" applyFont="1" applyBorder="1" applyAlignment="1">
      <alignment vertical="center"/>
    </xf>
    <xf numFmtId="165" fontId="188" fillId="0" borderId="39" xfId="633" applyNumberFormat="1" applyFont="1" applyBorder="1" applyAlignment="1">
      <alignment vertical="center"/>
    </xf>
    <xf numFmtId="0" fontId="185" fillId="0" borderId="0" xfId="633" applyFont="1" applyBorder="1"/>
    <xf numFmtId="165" fontId="183" fillId="0" borderId="0" xfId="633" applyNumberFormat="1" applyFont="1" applyBorder="1" applyAlignment="1">
      <alignment vertical="center"/>
    </xf>
    <xf numFmtId="0" fontId="183" fillId="0" borderId="57" xfId="633" applyFont="1" applyBorder="1"/>
    <xf numFmtId="0" fontId="183" fillId="0" borderId="0" xfId="633" applyFont="1" applyBorder="1"/>
    <xf numFmtId="0" fontId="183" fillId="0" borderId="0" xfId="651" applyFont="1" applyBorder="1"/>
    <xf numFmtId="0" fontId="1" fillId="0" borderId="0" xfId="651" applyFont="1"/>
    <xf numFmtId="0" fontId="183" fillId="0" borderId="44" xfId="651" applyFont="1" applyBorder="1"/>
    <xf numFmtId="258" fontId="183" fillId="0" borderId="38" xfId="633" applyNumberFormat="1" applyFont="1" applyFill="1" applyBorder="1" applyAlignment="1">
      <alignment horizontal="right" vertical="center"/>
    </xf>
    <xf numFmtId="172" fontId="183" fillId="0" borderId="36" xfId="633" applyNumberFormat="1" applyFont="1" applyFill="1" applyBorder="1" applyAlignment="1">
      <alignment horizontal="right" vertical="center"/>
    </xf>
    <xf numFmtId="0" fontId="188" fillId="0" borderId="57" xfId="633" applyFont="1" applyBorder="1" applyAlignment="1">
      <alignment horizontal="left"/>
    </xf>
    <xf numFmtId="0" fontId="183" fillId="0" borderId="41" xfId="633" applyFont="1" applyBorder="1" applyAlignment="1">
      <alignment horizontal="left" vertical="center" indent="1"/>
    </xf>
    <xf numFmtId="0" fontId="183" fillId="0" borderId="42" xfId="633" applyFont="1" applyBorder="1" applyAlignment="1">
      <alignment horizontal="left" vertical="center" indent="1"/>
    </xf>
    <xf numFmtId="277" fontId="183" fillId="0" borderId="37" xfId="633" applyNumberFormat="1" applyFont="1" applyBorder="1" applyAlignment="1">
      <alignment vertical="center"/>
    </xf>
    <xf numFmtId="277" fontId="183" fillId="0" borderId="38" xfId="633" applyNumberFormat="1" applyFont="1" applyBorder="1" applyAlignment="1">
      <alignment vertical="center"/>
    </xf>
    <xf numFmtId="174" fontId="183" fillId="0" borderId="37" xfId="633" applyNumberFormat="1" applyFont="1" applyFill="1" applyBorder="1" applyAlignment="1">
      <alignment horizontal="right" vertical="center"/>
    </xf>
    <xf numFmtId="165" fontId="183" fillId="0" borderId="37" xfId="633" applyNumberFormat="1" applyFont="1" applyBorder="1" applyAlignment="1"/>
    <xf numFmtId="0" fontId="232" fillId="0" borderId="0" xfId="633" applyFont="1" applyFill="1"/>
    <xf numFmtId="172" fontId="183" fillId="0" borderId="36" xfId="633" applyNumberFormat="1" applyFont="1" applyFill="1" applyBorder="1" applyAlignment="1">
      <alignment horizontal="right"/>
    </xf>
    <xf numFmtId="172" fontId="183" fillId="0" borderId="37" xfId="633" applyNumberFormat="1" applyFont="1" applyFill="1" applyBorder="1" applyAlignment="1">
      <alignment horizontal="right"/>
    </xf>
    <xf numFmtId="172" fontId="183" fillId="0" borderId="37" xfId="633" applyNumberFormat="1" applyFont="1" applyFill="1" applyBorder="1" applyAlignment="1">
      <alignment horizontal="right" vertical="center"/>
    </xf>
    <xf numFmtId="172" fontId="183" fillId="0" borderId="39" xfId="652" applyNumberFormat="1" applyFont="1" applyFill="1" applyBorder="1" applyAlignment="1">
      <alignment horizontal="right" vertical="center"/>
    </xf>
    <xf numFmtId="172" fontId="183" fillId="0" borderId="38" xfId="633" applyNumberFormat="1" applyFont="1" applyFill="1" applyBorder="1" applyAlignment="1">
      <alignment horizontal="right" vertical="center"/>
    </xf>
    <xf numFmtId="278" fontId="183" fillId="0" borderId="37" xfId="633" applyNumberFormat="1" applyFont="1" applyBorder="1" applyAlignment="1">
      <alignment vertical="center"/>
    </xf>
    <xf numFmtId="278" fontId="183" fillId="0" borderId="39" xfId="633" applyNumberFormat="1" applyFont="1" applyBorder="1" applyAlignment="1">
      <alignment vertical="center"/>
    </xf>
    <xf numFmtId="278" fontId="183" fillId="0" borderId="57" xfId="633" applyNumberFormat="1" applyFont="1" applyBorder="1" applyAlignment="1">
      <alignment vertical="center"/>
    </xf>
    <xf numFmtId="165" fontId="183" fillId="0" borderId="57" xfId="633" applyNumberFormat="1" applyFont="1" applyBorder="1" applyAlignment="1">
      <alignment vertical="center"/>
    </xf>
    <xf numFmtId="0" fontId="203" fillId="0" borderId="0" xfId="633" applyFont="1" applyBorder="1" applyAlignment="1">
      <alignment vertical="center"/>
    </xf>
    <xf numFmtId="0" fontId="20" fillId="0" borderId="0" xfId="633" applyFont="1" applyBorder="1" applyAlignment="1">
      <alignment horizontal="right" vertical="top"/>
    </xf>
    <xf numFmtId="0" fontId="183" fillId="0" borderId="44" xfId="633" applyFont="1" applyBorder="1" applyAlignment="1">
      <alignment horizontal="left" vertical="center" wrapText="1"/>
    </xf>
    <xf numFmtId="269" fontId="183" fillId="0" borderId="38" xfId="633" applyNumberFormat="1" applyFont="1" applyBorder="1" applyAlignment="1"/>
    <xf numFmtId="258" fontId="183" fillId="0" borderId="38" xfId="633" applyNumberFormat="1" applyFont="1" applyBorder="1" applyAlignment="1"/>
    <xf numFmtId="0" fontId="184" fillId="0" borderId="0" xfId="653" applyFont="1" applyBorder="1" applyAlignment="1">
      <alignment horizontal="left" vertical="center"/>
    </xf>
    <xf numFmtId="0" fontId="146" fillId="0" borderId="0" xfId="653" applyFont="1" applyAlignment="1">
      <alignment vertical="center"/>
    </xf>
    <xf numFmtId="0" fontId="183" fillId="0" borderId="57" xfId="653" applyFont="1" applyBorder="1" applyAlignment="1">
      <alignment horizontal="left" vertical="center"/>
    </xf>
    <xf numFmtId="279" fontId="183" fillId="0" borderId="36" xfId="653" applyNumberFormat="1" applyFont="1" applyFill="1" applyBorder="1" applyAlignment="1">
      <alignment horizontal="right" vertical="center"/>
    </xf>
    <xf numFmtId="0" fontId="183" fillId="0" borderId="44" xfId="653" applyFont="1" applyBorder="1" applyAlignment="1">
      <alignment horizontal="left" vertical="center"/>
    </xf>
    <xf numFmtId="279" fontId="183" fillId="0" borderId="38" xfId="653" applyNumberFormat="1" applyFont="1" applyFill="1" applyBorder="1" applyAlignment="1">
      <alignment horizontal="right" vertical="center"/>
    </xf>
    <xf numFmtId="165" fontId="183" fillId="0" borderId="36" xfId="653" applyNumberFormat="1" applyFont="1" applyFill="1" applyBorder="1" applyAlignment="1">
      <alignment vertical="center"/>
    </xf>
    <xf numFmtId="0" fontId="183" fillId="0" borderId="13" xfId="653" applyFont="1" applyBorder="1" applyAlignment="1">
      <alignment horizontal="left" vertical="center"/>
    </xf>
    <xf numFmtId="165" fontId="183" fillId="0" borderId="39" xfId="653" applyNumberFormat="1" applyFont="1" applyFill="1" applyBorder="1" applyAlignment="1">
      <alignment vertical="center"/>
    </xf>
    <xf numFmtId="279" fontId="183" fillId="0" borderId="39" xfId="653" applyNumberFormat="1" applyFont="1" applyFill="1" applyBorder="1" applyAlignment="1">
      <alignment horizontal="right" vertical="center"/>
    </xf>
    <xf numFmtId="0" fontId="183" fillId="0" borderId="0" xfId="653" applyFont="1" applyBorder="1" applyAlignment="1">
      <alignment horizontal="left" vertical="center"/>
    </xf>
    <xf numFmtId="279" fontId="183" fillId="0" borderId="37" xfId="653" applyNumberFormat="1" applyFont="1" applyFill="1" applyBorder="1" applyAlignment="1">
      <alignment horizontal="right" vertical="center"/>
    </xf>
    <xf numFmtId="165" fontId="183" fillId="0" borderId="37" xfId="653" applyNumberFormat="1" applyFont="1" applyFill="1" applyBorder="1" applyAlignment="1">
      <alignment vertical="center"/>
    </xf>
    <xf numFmtId="0" fontId="188" fillId="0" borderId="13" xfId="653" applyFont="1" applyBorder="1" applyAlignment="1">
      <alignment horizontal="left" vertical="center"/>
    </xf>
    <xf numFmtId="165" fontId="188" fillId="0" borderId="39" xfId="653" applyNumberFormat="1" applyFont="1" applyFill="1" applyBorder="1" applyAlignment="1">
      <alignment vertical="center"/>
    </xf>
    <xf numFmtId="0" fontId="33" fillId="0" borderId="0" xfId="653" applyFont="1" applyAlignment="1">
      <alignment vertical="center"/>
    </xf>
    <xf numFmtId="0" fontId="185" fillId="0" borderId="0" xfId="653" applyFont="1" applyBorder="1"/>
    <xf numFmtId="279" fontId="183" fillId="0" borderId="0" xfId="653" applyNumberFormat="1" applyFont="1" applyFill="1" applyBorder="1" applyAlignment="1">
      <alignment vertical="center"/>
    </xf>
    <xf numFmtId="0" fontId="1" fillId="0" borderId="0" xfId="653" applyFont="1"/>
    <xf numFmtId="0" fontId="183" fillId="0" borderId="57" xfId="653" applyFont="1" applyBorder="1"/>
    <xf numFmtId="280" fontId="183" fillId="0" borderId="36" xfId="653" applyNumberFormat="1" applyFont="1" applyFill="1" applyBorder="1" applyAlignment="1">
      <alignment vertical="center"/>
    </xf>
    <xf numFmtId="0" fontId="183" fillId="0" borderId="0" xfId="653" applyFont="1" applyBorder="1"/>
    <xf numFmtId="280" fontId="183" fillId="0" borderId="37" xfId="653" applyNumberFormat="1" applyFont="1" applyFill="1" applyBorder="1" applyAlignment="1">
      <alignment vertical="center"/>
    </xf>
    <xf numFmtId="0" fontId="1" fillId="0" borderId="0" xfId="0" applyFont="1"/>
    <xf numFmtId="0" fontId="183" fillId="0" borderId="44" xfId="653" applyFont="1" applyBorder="1"/>
    <xf numFmtId="280" fontId="183" fillId="0" borderId="38" xfId="653" applyNumberFormat="1" applyFont="1" applyFill="1" applyBorder="1" applyAlignment="1">
      <alignment vertical="center"/>
    </xf>
    <xf numFmtId="0" fontId="1" fillId="0" borderId="0" xfId="653" applyFont="1" applyBorder="1"/>
    <xf numFmtId="0" fontId="215" fillId="0" borderId="0" xfId="653" applyFont="1" applyBorder="1" applyAlignment="1">
      <alignment horizontal="left" vertical="center"/>
    </xf>
    <xf numFmtId="172" fontId="185" fillId="0" borderId="36" xfId="633" applyNumberFormat="1" applyFont="1" applyFill="1" applyBorder="1" applyAlignment="1">
      <alignment horizontal="right" vertical="center"/>
    </xf>
    <xf numFmtId="0" fontId="215" fillId="0" borderId="57" xfId="653" applyFont="1" applyBorder="1"/>
    <xf numFmtId="165" fontId="185" fillId="0" borderId="36" xfId="653" applyNumberFormat="1" applyFont="1" applyBorder="1"/>
    <xf numFmtId="0" fontId="185" fillId="0" borderId="36" xfId="653" applyFont="1" applyBorder="1"/>
    <xf numFmtId="0" fontId="185" fillId="0" borderId="0" xfId="653" applyFont="1"/>
    <xf numFmtId="0" fontId="185" fillId="0" borderId="0" xfId="653" applyFont="1" applyBorder="1" applyAlignment="1">
      <alignment horizontal="left" indent="1"/>
    </xf>
    <xf numFmtId="165" fontId="185" fillId="0" borderId="37" xfId="653" applyNumberFormat="1" applyFont="1" applyFill="1" applyBorder="1" applyAlignment="1">
      <alignment vertical="center"/>
    </xf>
    <xf numFmtId="0" fontId="185" fillId="0" borderId="44" xfId="653" applyFont="1" applyBorder="1" applyAlignment="1">
      <alignment horizontal="left" indent="1"/>
    </xf>
    <xf numFmtId="165" fontId="185" fillId="0" borderId="38" xfId="653" applyNumberFormat="1" applyFont="1" applyFill="1" applyBorder="1" applyAlignment="1">
      <alignment vertical="center"/>
    </xf>
    <xf numFmtId="0" fontId="216" fillId="0" borderId="13" xfId="653" applyFont="1" applyBorder="1" applyAlignment="1">
      <alignment horizontal="left" indent="1"/>
    </xf>
    <xf numFmtId="165" fontId="216" fillId="0" borderId="39" xfId="653" applyNumberFormat="1" applyFont="1" applyFill="1" applyBorder="1" applyAlignment="1">
      <alignment vertical="center"/>
    </xf>
    <xf numFmtId="0" fontId="216" fillId="0" borderId="0" xfId="653" applyFont="1"/>
    <xf numFmtId="0" fontId="215" fillId="0" borderId="57" xfId="653" applyFont="1" applyFill="1" applyBorder="1"/>
    <xf numFmtId="0" fontId="185" fillId="0" borderId="0" xfId="653" applyFont="1" applyFill="1"/>
    <xf numFmtId="0" fontId="185" fillId="0" borderId="0" xfId="653" applyFont="1" applyFill="1" applyBorder="1" applyAlignment="1">
      <alignment horizontal="left" indent="1"/>
    </xf>
    <xf numFmtId="0" fontId="216" fillId="0" borderId="0" xfId="653" applyFont="1" applyFill="1"/>
    <xf numFmtId="0" fontId="259" fillId="0" borderId="0" xfId="653" applyFont="1"/>
    <xf numFmtId="0" fontId="183" fillId="0" borderId="57" xfId="633" applyFont="1" applyFill="1" applyBorder="1" applyAlignment="1">
      <alignment horizontal="left" vertical="center"/>
    </xf>
    <xf numFmtId="0" fontId="183" fillId="0" borderId="0" xfId="633" applyFont="1" applyFill="1" applyBorder="1" applyAlignment="1">
      <alignment horizontal="left" vertical="center"/>
    </xf>
    <xf numFmtId="0" fontId="183" fillId="0" borderId="44" xfId="633" applyFont="1" applyFill="1" applyBorder="1" applyAlignment="1">
      <alignment horizontal="left" vertical="center"/>
    </xf>
    <xf numFmtId="165" fontId="183" fillId="0" borderId="38" xfId="653" applyNumberFormat="1" applyFont="1" applyFill="1" applyBorder="1" applyAlignment="1">
      <alignment vertical="center"/>
    </xf>
    <xf numFmtId="165" fontId="183" fillId="0" borderId="36" xfId="653" applyNumberFormat="1" applyFont="1" applyFill="1" applyBorder="1" applyAlignment="1">
      <alignment horizontal="right" vertical="center"/>
    </xf>
    <xf numFmtId="165" fontId="183" fillId="0" borderId="38" xfId="653" applyNumberFormat="1" applyFont="1" applyFill="1" applyBorder="1" applyAlignment="1">
      <alignment horizontal="right" vertical="center"/>
    </xf>
    <xf numFmtId="170" fontId="183" fillId="0" borderId="37" xfId="653" applyNumberFormat="1" applyFont="1" applyFill="1" applyBorder="1" applyAlignment="1">
      <alignment horizontal="right" vertical="center"/>
    </xf>
    <xf numFmtId="170" fontId="183" fillId="0" borderId="38" xfId="653" applyNumberFormat="1" applyFont="1" applyFill="1" applyBorder="1" applyAlignment="1">
      <alignment horizontal="right" vertical="center"/>
    </xf>
    <xf numFmtId="165" fontId="183" fillId="0" borderId="37" xfId="653" applyNumberFormat="1" applyFont="1" applyFill="1" applyBorder="1" applyAlignment="1">
      <alignment horizontal="right" vertical="center"/>
    </xf>
    <xf numFmtId="165" fontId="188" fillId="0" borderId="39" xfId="653" applyNumberFormat="1" applyFont="1" applyFill="1" applyBorder="1" applyAlignment="1">
      <alignment horizontal="right" vertical="center"/>
    </xf>
    <xf numFmtId="165" fontId="183" fillId="0" borderId="0" xfId="653" applyNumberFormat="1" applyFont="1" applyFill="1" applyBorder="1" applyAlignment="1">
      <alignment horizontal="right" vertical="center"/>
    </xf>
    <xf numFmtId="0" fontId="183" fillId="0" borderId="57" xfId="0" applyFont="1" applyBorder="1"/>
    <xf numFmtId="258" fontId="183" fillId="0" borderId="36" xfId="653" applyNumberFormat="1" applyFont="1" applyBorder="1" applyAlignment="1">
      <alignment vertical="center"/>
    </xf>
    <xf numFmtId="0" fontId="183" fillId="0" borderId="0" xfId="0" applyFont="1" applyBorder="1"/>
    <xf numFmtId="258" fontId="183" fillId="0" borderId="37" xfId="653" applyNumberFormat="1" applyFont="1" applyBorder="1" applyAlignment="1">
      <alignment vertical="center"/>
    </xf>
    <xf numFmtId="0" fontId="183" fillId="0" borderId="44" xfId="0" applyFont="1" applyBorder="1"/>
    <xf numFmtId="258" fontId="183" fillId="0" borderId="38" xfId="653" applyNumberFormat="1" applyFont="1" applyFill="1" applyBorder="1" applyAlignment="1">
      <alignment horizontal="right" vertical="center"/>
    </xf>
    <xf numFmtId="0" fontId="260" fillId="0" borderId="0" xfId="653" applyFont="1"/>
    <xf numFmtId="170" fontId="183" fillId="0" borderId="36" xfId="653" applyNumberFormat="1" applyFont="1" applyFill="1" applyBorder="1" applyAlignment="1">
      <alignment horizontal="right" vertical="center"/>
    </xf>
    <xf numFmtId="0" fontId="183" fillId="0" borderId="40" xfId="653" applyFont="1" applyBorder="1" applyAlignment="1">
      <alignment horizontal="left" vertical="center"/>
    </xf>
    <xf numFmtId="0" fontId="174" fillId="0" borderId="36" xfId="633" applyFont="1" applyFill="1" applyBorder="1"/>
    <xf numFmtId="0" fontId="183" fillId="0" borderId="0" xfId="654" applyFont="1" applyFill="1" applyBorder="1" applyAlignment="1">
      <alignment horizontal="left" vertical="center" indent="1"/>
    </xf>
    <xf numFmtId="165" fontId="183" fillId="0" borderId="37" xfId="654" applyNumberFormat="1" applyFont="1" applyBorder="1" applyAlignment="1">
      <alignment vertical="center"/>
    </xf>
    <xf numFmtId="165" fontId="183" fillId="0" borderId="47" xfId="654" applyNumberFormat="1" applyFont="1" applyBorder="1" applyAlignment="1">
      <alignment vertical="center"/>
    </xf>
    <xf numFmtId="0" fontId="20" fillId="0" borderId="0" xfId="654" applyFont="1" applyAlignment="1">
      <alignment vertical="center"/>
    </xf>
    <xf numFmtId="170" fontId="183" fillId="0" borderId="37" xfId="654" applyNumberFormat="1" applyFont="1" applyFill="1" applyBorder="1" applyAlignment="1">
      <alignment vertical="center"/>
    </xf>
    <xf numFmtId="170" fontId="183" fillId="0" borderId="47" xfId="654" applyNumberFormat="1" applyFont="1" applyFill="1" applyBorder="1" applyAlignment="1">
      <alignment vertical="center"/>
    </xf>
    <xf numFmtId="0" fontId="20" fillId="0" borderId="0" xfId="654" applyFont="1" applyBorder="1" applyAlignment="1">
      <alignment vertical="center"/>
    </xf>
    <xf numFmtId="170" fontId="183" fillId="0" borderId="47" xfId="654" applyNumberFormat="1" applyFont="1" applyBorder="1" applyAlignment="1">
      <alignment vertical="center"/>
    </xf>
    <xf numFmtId="0" fontId="204" fillId="0" borderId="0" xfId="654" applyFont="1" applyAlignment="1">
      <alignment vertical="center"/>
    </xf>
    <xf numFmtId="0" fontId="183" fillId="0" borderId="44" xfId="654" applyFont="1" applyFill="1" applyBorder="1" applyAlignment="1">
      <alignment horizontal="left" vertical="center" indent="1"/>
    </xf>
    <xf numFmtId="165" fontId="183" fillId="0" borderId="38" xfId="654" applyNumberFormat="1" applyFont="1" applyBorder="1" applyAlignment="1">
      <alignment vertical="center"/>
    </xf>
    <xf numFmtId="165" fontId="183" fillId="0" borderId="48" xfId="654" applyNumberFormat="1" applyFont="1" applyBorder="1" applyAlignment="1">
      <alignment vertical="center"/>
    </xf>
    <xf numFmtId="0" fontId="183" fillId="0" borderId="57" xfId="654" applyFont="1" applyFill="1" applyBorder="1" applyAlignment="1">
      <alignment horizontal="left" vertical="center"/>
    </xf>
    <xf numFmtId="165" fontId="183" fillId="0" borderId="36" xfId="654" applyNumberFormat="1" applyFont="1" applyBorder="1" applyAlignment="1"/>
    <xf numFmtId="0" fontId="146" fillId="0" borderId="0" xfId="654" applyFont="1" applyAlignment="1">
      <alignment vertical="center"/>
    </xf>
    <xf numFmtId="0" fontId="183" fillId="0" borderId="44" xfId="654" applyFont="1" applyFill="1" applyBorder="1" applyAlignment="1">
      <alignment horizontal="left" vertical="center"/>
    </xf>
    <xf numFmtId="165" fontId="183" fillId="0" borderId="38" xfId="654" applyNumberFormat="1" applyFont="1" applyBorder="1" applyAlignment="1"/>
    <xf numFmtId="0" fontId="183" fillId="0" borderId="0" xfId="654" applyFont="1" applyFill="1" applyBorder="1" applyAlignment="1">
      <alignment horizontal="left" vertical="center"/>
    </xf>
    <xf numFmtId="165" fontId="183" fillId="0" borderId="37" xfId="654" applyNumberFormat="1" applyFont="1" applyBorder="1" applyAlignment="1"/>
    <xf numFmtId="0" fontId="261" fillId="0" borderId="0" xfId="0" applyFont="1"/>
    <xf numFmtId="0" fontId="188" fillId="0" borderId="13" xfId="654" applyFont="1" applyFill="1" applyBorder="1" applyAlignment="1">
      <alignment horizontal="left"/>
    </xf>
    <xf numFmtId="170" fontId="188" fillId="0" borderId="39" xfId="654" applyNumberFormat="1" applyFont="1" applyFill="1" applyBorder="1" applyAlignment="1">
      <alignment horizontal="center"/>
    </xf>
    <xf numFmtId="165" fontId="198" fillId="0" borderId="0" xfId="654" applyNumberFormat="1" applyFont="1" applyBorder="1" applyAlignment="1">
      <alignment vertical="center"/>
    </xf>
    <xf numFmtId="0" fontId="216" fillId="0" borderId="0" xfId="654" applyFont="1" applyAlignment="1">
      <alignment vertical="center"/>
    </xf>
    <xf numFmtId="165" fontId="188" fillId="0" borderId="0" xfId="654" applyNumberFormat="1" applyFont="1" applyBorder="1" applyAlignment="1"/>
    <xf numFmtId="165" fontId="194" fillId="0" borderId="0" xfId="654" applyNumberFormat="1" applyFont="1" applyBorder="1" applyAlignment="1">
      <alignment vertical="center"/>
    </xf>
    <xf numFmtId="0" fontId="84" fillId="0" borderId="0" xfId="654" applyFont="1" applyAlignment="1">
      <alignment vertical="center"/>
    </xf>
    <xf numFmtId="0" fontId="183" fillId="0" borderId="40" xfId="654" quotePrefix="1" applyFont="1" applyFill="1" applyBorder="1" applyAlignment="1">
      <alignment horizontal="left" vertical="center" wrapText="1"/>
    </xf>
    <xf numFmtId="165" fontId="185" fillId="0" borderId="36" xfId="654" applyNumberFormat="1" applyFont="1" applyBorder="1" applyAlignment="1">
      <alignment vertical="center"/>
    </xf>
    <xf numFmtId="0" fontId="27" fillId="0" borderId="0" xfId="654" applyFont="1"/>
    <xf numFmtId="0" fontId="183" fillId="0" borderId="42" xfId="654" quotePrefix="1" applyFont="1" applyFill="1" applyBorder="1" applyAlignment="1">
      <alignment horizontal="left" vertical="center" wrapText="1"/>
    </xf>
    <xf numFmtId="165" fontId="185" fillId="0" borderId="38" xfId="654" applyNumberFormat="1" applyFont="1" applyBorder="1" applyAlignment="1">
      <alignment vertical="center"/>
    </xf>
    <xf numFmtId="0" fontId="1" fillId="0" borderId="0" xfId="654" applyFont="1"/>
    <xf numFmtId="0" fontId="1" fillId="0" borderId="0" xfId="654" applyFont="1" applyBorder="1"/>
    <xf numFmtId="0" fontId="192" fillId="0" borderId="0" xfId="654" applyFont="1"/>
    <xf numFmtId="165" fontId="183" fillId="0" borderId="39" xfId="653" applyNumberFormat="1" applyFont="1" applyFill="1" applyBorder="1" applyAlignment="1">
      <alignment horizontal="right" vertical="center"/>
    </xf>
    <xf numFmtId="0" fontId="185" fillId="0" borderId="40" xfId="0" applyFont="1" applyFill="1" applyBorder="1"/>
    <xf numFmtId="0" fontId="185" fillId="0" borderId="41" xfId="0" applyFont="1" applyFill="1" applyBorder="1"/>
    <xf numFmtId="0" fontId="185" fillId="0" borderId="42" xfId="0" applyFont="1" applyFill="1" applyBorder="1"/>
    <xf numFmtId="0" fontId="185" fillId="0" borderId="43" xfId="0" applyFont="1" applyFill="1" applyBorder="1"/>
    <xf numFmtId="165" fontId="183" fillId="0" borderId="36" xfId="653" applyNumberFormat="1" applyFont="1" applyBorder="1" applyAlignment="1"/>
    <xf numFmtId="165" fontId="183" fillId="0" borderId="38" xfId="653" applyNumberFormat="1" applyFont="1" applyBorder="1" applyAlignment="1"/>
    <xf numFmtId="0" fontId="183" fillId="0" borderId="44" xfId="653" quotePrefix="1" applyFont="1" applyBorder="1" applyAlignment="1">
      <alignment horizontal="left" vertical="center"/>
    </xf>
    <xf numFmtId="0" fontId="183" fillId="0" borderId="57" xfId="653" applyFont="1" applyBorder="1" applyAlignment="1">
      <alignment horizontal="left" wrapText="1"/>
    </xf>
    <xf numFmtId="0" fontId="20" fillId="0" borderId="0" xfId="653" applyFont="1" applyBorder="1" applyAlignment="1">
      <alignment vertical="center"/>
    </xf>
    <xf numFmtId="0" fontId="183" fillId="0" borderId="0" xfId="653" quotePrefix="1" applyFont="1" applyBorder="1" applyAlignment="1">
      <alignment horizontal="left" vertical="center"/>
    </xf>
    <xf numFmtId="170" fontId="183" fillId="0" borderId="37" xfId="653" applyNumberFormat="1" applyFont="1" applyBorder="1" applyAlignment="1"/>
    <xf numFmtId="0" fontId="183" fillId="0" borderId="57" xfId="653" applyFont="1" applyFill="1" applyBorder="1" applyAlignment="1">
      <alignment horizontal="left" vertical="center"/>
    </xf>
    <xf numFmtId="0" fontId="183" fillId="0" borderId="0" xfId="653" applyFont="1" applyBorder="1" applyAlignment="1">
      <alignment horizontal="left"/>
    </xf>
    <xf numFmtId="165" fontId="183" fillId="0" borderId="37" xfId="653" applyNumberFormat="1" applyFont="1" applyBorder="1" applyAlignment="1"/>
    <xf numFmtId="0" fontId="20" fillId="0" borderId="0" xfId="653" applyFont="1" applyAlignment="1">
      <alignment vertical="center"/>
    </xf>
    <xf numFmtId="0" fontId="183" fillId="0" borderId="0" xfId="653" applyFont="1" applyFill="1" applyBorder="1" applyAlignment="1">
      <alignment horizontal="left"/>
    </xf>
    <xf numFmtId="0" fontId="183" fillId="0" borderId="0" xfId="653" applyFont="1" applyBorder="1" applyAlignment="1">
      <alignment horizontal="left" wrapText="1"/>
    </xf>
    <xf numFmtId="0" fontId="183" fillId="0" borderId="0" xfId="653" applyFont="1" applyFill="1" applyBorder="1" applyAlignment="1">
      <alignment horizontal="left" wrapText="1"/>
    </xf>
    <xf numFmtId="0" fontId="183" fillId="0" borderId="44" xfId="653" applyFont="1" applyFill="1" applyBorder="1" applyAlignment="1">
      <alignment horizontal="left" wrapText="1"/>
    </xf>
    <xf numFmtId="165" fontId="183" fillId="0" borderId="38" xfId="653" applyNumberFormat="1" applyFont="1" applyFill="1" applyBorder="1" applyAlignment="1"/>
    <xf numFmtId="0" fontId="183" fillId="0" borderId="13" xfId="653" applyFont="1" applyFill="1" applyBorder="1" applyAlignment="1">
      <alignment horizontal="left" wrapText="1"/>
    </xf>
    <xf numFmtId="165" fontId="183" fillId="0" borderId="39" xfId="653" applyNumberFormat="1" applyFont="1" applyFill="1" applyBorder="1" applyAlignment="1"/>
    <xf numFmtId="0" fontId="20" fillId="0" borderId="0" xfId="653" applyFont="1" applyBorder="1" applyAlignment="1"/>
    <xf numFmtId="165" fontId="183" fillId="0" borderId="37" xfId="653" applyNumberFormat="1" applyFont="1" applyFill="1" applyBorder="1" applyAlignment="1"/>
    <xf numFmtId="0" fontId="185" fillId="0" borderId="57" xfId="653" applyFont="1" applyFill="1" applyBorder="1" applyAlignment="1">
      <alignment horizontal="left"/>
    </xf>
    <xf numFmtId="0" fontId="183" fillId="0" borderId="44" xfId="653" applyFont="1" applyFill="1" applyBorder="1" applyAlignment="1">
      <alignment horizontal="left"/>
    </xf>
    <xf numFmtId="170" fontId="183" fillId="0" borderId="38" xfId="653" applyNumberFormat="1" applyFont="1" applyFill="1" applyBorder="1" applyAlignment="1">
      <alignment horizontal="center"/>
    </xf>
    <xf numFmtId="0" fontId="188" fillId="0" borderId="13" xfId="653" applyFont="1" applyFill="1" applyBorder="1" applyAlignment="1">
      <alignment horizontal="left"/>
    </xf>
    <xf numFmtId="170" fontId="188" fillId="0" borderId="39" xfId="653" applyNumberFormat="1" applyFont="1" applyFill="1" applyBorder="1" applyAlignment="1">
      <alignment horizontal="center"/>
    </xf>
    <xf numFmtId="0" fontId="198" fillId="0" borderId="0" xfId="653" quotePrefix="1" applyFont="1" applyBorder="1" applyAlignment="1">
      <alignment horizontal="left" vertical="center"/>
    </xf>
    <xf numFmtId="165" fontId="20" fillId="0" borderId="0" xfId="653" applyNumberFormat="1" applyFont="1" applyBorder="1" applyAlignment="1"/>
    <xf numFmtId="0" fontId="263" fillId="0" borderId="57" xfId="653" applyFont="1" applyBorder="1" applyAlignment="1">
      <alignment horizontal="left" vertical="center"/>
    </xf>
    <xf numFmtId="165" fontId="188" fillId="0" borderId="36" xfId="653" applyNumberFormat="1" applyFont="1" applyBorder="1" applyAlignment="1"/>
    <xf numFmtId="0" fontId="183" fillId="0" borderId="0" xfId="653" quotePrefix="1" applyFont="1" applyBorder="1" applyAlignment="1">
      <alignment horizontal="left" wrapText="1"/>
    </xf>
    <xf numFmtId="0" fontId="183" fillId="0" borderId="44" xfId="653" applyFont="1" applyBorder="1" applyAlignment="1">
      <alignment horizontal="left" wrapText="1"/>
    </xf>
    <xf numFmtId="0" fontId="188" fillId="0" borderId="0" xfId="653" quotePrefix="1" applyFont="1" applyBorder="1" applyAlignment="1">
      <alignment horizontal="left" vertical="center"/>
    </xf>
    <xf numFmtId="170" fontId="188" fillId="0" borderId="37" xfId="653" applyNumberFormat="1" applyFont="1" applyBorder="1" applyAlignment="1"/>
    <xf numFmtId="0" fontId="263" fillId="0" borderId="57" xfId="653" applyFont="1" applyFill="1" applyBorder="1" applyAlignment="1">
      <alignment horizontal="left" vertical="center"/>
    </xf>
    <xf numFmtId="0" fontId="183" fillId="0" borderId="0" xfId="653" quotePrefix="1" applyFont="1" applyBorder="1" applyAlignment="1">
      <alignment horizontal="left"/>
    </xf>
    <xf numFmtId="0" fontId="188" fillId="0" borderId="13" xfId="653" applyFont="1" applyFill="1" applyBorder="1" applyAlignment="1">
      <alignment horizontal="left" wrapText="1"/>
    </xf>
    <xf numFmtId="165" fontId="188" fillId="0" borderId="39" xfId="653" applyNumberFormat="1" applyFont="1" applyBorder="1" applyAlignment="1"/>
    <xf numFmtId="0" fontId="84" fillId="0" borderId="0" xfId="653" applyFont="1" applyBorder="1" applyAlignment="1">
      <alignment vertical="center"/>
    </xf>
    <xf numFmtId="165" fontId="183" fillId="0" borderId="13" xfId="653" applyNumberFormat="1" applyFont="1" applyBorder="1" applyAlignment="1"/>
    <xf numFmtId="0" fontId="263" fillId="0" borderId="0" xfId="653" applyFont="1" applyFill="1" applyBorder="1" applyAlignment="1">
      <alignment horizontal="left" wrapText="1"/>
    </xf>
    <xf numFmtId="165" fontId="188" fillId="0" borderId="37" xfId="653" applyNumberFormat="1" applyFont="1" applyBorder="1" applyAlignment="1"/>
    <xf numFmtId="0" fontId="84" fillId="0" borderId="0" xfId="653" applyFont="1" applyBorder="1" applyAlignment="1"/>
    <xf numFmtId="0" fontId="264" fillId="0" borderId="57" xfId="653" applyFont="1" applyFill="1" applyBorder="1" applyAlignment="1">
      <alignment horizontal="left"/>
    </xf>
    <xf numFmtId="170" fontId="183" fillId="0" borderId="37" xfId="653" applyNumberFormat="1" applyFont="1" applyFill="1" applyBorder="1" applyAlignment="1">
      <alignment horizontal="center"/>
    </xf>
    <xf numFmtId="0" fontId="183" fillId="0" borderId="44" xfId="653" quotePrefix="1" applyFont="1" applyFill="1" applyBorder="1" applyAlignment="1">
      <alignment horizontal="left" wrapText="1"/>
    </xf>
    <xf numFmtId="0" fontId="188" fillId="0" borderId="44" xfId="653" applyFont="1" applyFill="1" applyBorder="1" applyAlignment="1">
      <alignment horizontal="left" wrapText="1"/>
    </xf>
    <xf numFmtId="170" fontId="188" fillId="0" borderId="38" xfId="653" applyNumberFormat="1" applyFont="1" applyFill="1" applyBorder="1" applyAlignment="1">
      <alignment horizontal="center"/>
    </xf>
    <xf numFmtId="0" fontId="188" fillId="0" borderId="0" xfId="653" applyFont="1" applyFill="1" applyBorder="1" applyAlignment="1">
      <alignment horizontal="left" wrapText="1"/>
    </xf>
    <xf numFmtId="170" fontId="188" fillId="0" borderId="0" xfId="653" applyNumberFormat="1" applyFont="1" applyFill="1" applyBorder="1" applyAlignment="1">
      <alignment horizontal="center"/>
    </xf>
    <xf numFmtId="0" fontId="184" fillId="0" borderId="42" xfId="653" applyFont="1" applyBorder="1" applyAlignment="1">
      <alignment horizontal="left" vertical="center"/>
    </xf>
    <xf numFmtId="0" fontId="188" fillId="0" borderId="0" xfId="654" applyFont="1" applyBorder="1" applyAlignment="1">
      <alignment horizontal="left" vertical="center"/>
    </xf>
    <xf numFmtId="259" fontId="183" fillId="0" borderId="37" xfId="654" applyNumberFormat="1" applyFont="1" applyBorder="1" applyAlignment="1">
      <alignment vertical="center"/>
    </xf>
    <xf numFmtId="0" fontId="146" fillId="0" borderId="0" xfId="654" applyFont="1" applyBorder="1" applyAlignment="1">
      <alignment vertical="center"/>
    </xf>
    <xf numFmtId="0" fontId="183" fillId="0" borderId="0" xfId="654" applyFont="1" applyBorder="1" applyAlignment="1">
      <alignment horizontal="left" vertical="center" indent="1"/>
    </xf>
    <xf numFmtId="0" fontId="183" fillId="0" borderId="44" xfId="654" applyFont="1" applyBorder="1" applyAlignment="1">
      <alignment horizontal="left" vertical="center" indent="1"/>
    </xf>
    <xf numFmtId="259" fontId="183" fillId="0" borderId="38" xfId="654" applyNumberFormat="1" applyFont="1" applyBorder="1" applyAlignment="1">
      <alignment vertical="center"/>
    </xf>
    <xf numFmtId="0" fontId="188" fillId="0" borderId="13" xfId="654" applyFont="1" applyBorder="1" applyAlignment="1">
      <alignment horizontal="left" vertical="center" indent="1"/>
    </xf>
    <xf numFmtId="259" fontId="188" fillId="0" borderId="39" xfId="654" applyNumberFormat="1" applyFont="1" applyBorder="1" applyAlignment="1">
      <alignment vertical="center"/>
    </xf>
    <xf numFmtId="0" fontId="183" fillId="0" borderId="57" xfId="654" applyFont="1" applyBorder="1" applyAlignment="1">
      <alignment horizontal="left" vertical="center" indent="1"/>
    </xf>
    <xf numFmtId="259" fontId="183" fillId="0" borderId="36" xfId="654" applyNumberFormat="1" applyFont="1" applyBorder="1" applyAlignment="1">
      <alignment vertical="center"/>
    </xf>
    <xf numFmtId="0" fontId="216" fillId="0" borderId="0" xfId="654" applyFont="1" applyBorder="1" applyAlignment="1">
      <alignment horizontal="left" vertical="center"/>
    </xf>
    <xf numFmtId="0" fontId="183" fillId="0" borderId="0" xfId="654" applyFont="1" applyFill="1"/>
    <xf numFmtId="259" fontId="185" fillId="0" borderId="0" xfId="654" applyNumberFormat="1" applyFont="1" applyFill="1"/>
    <xf numFmtId="259" fontId="185" fillId="0" borderId="0" xfId="654" applyNumberFormat="1" applyFont="1" applyFill="1" applyBorder="1"/>
    <xf numFmtId="0" fontId="1" fillId="0" borderId="0" xfId="654" applyFont="1" applyFill="1"/>
    <xf numFmtId="259" fontId="183" fillId="0" borderId="44" xfId="654" applyNumberFormat="1" applyFont="1" applyFill="1" applyBorder="1" applyAlignment="1">
      <alignment horizontal="right" vertical="center"/>
    </xf>
    <xf numFmtId="0" fontId="183" fillId="0" borderId="0" xfId="654" quotePrefix="1" applyFont="1" applyBorder="1" applyAlignment="1">
      <alignment horizontal="left" vertical="center" indent="2"/>
    </xf>
    <xf numFmtId="272" fontId="183" fillId="0" borderId="0" xfId="654" applyNumberFormat="1" applyFont="1" applyBorder="1" applyAlignment="1">
      <alignment horizontal="left" vertical="center" indent="2"/>
    </xf>
    <xf numFmtId="259" fontId="183" fillId="0" borderId="37" xfId="654" applyNumberFormat="1" applyFont="1" applyFill="1" applyBorder="1" applyAlignment="1">
      <alignment vertical="center"/>
    </xf>
    <xf numFmtId="0" fontId="183" fillId="0" borderId="13" xfId="654" applyFont="1" applyBorder="1" applyAlignment="1">
      <alignment horizontal="left" vertical="center" indent="1"/>
    </xf>
    <xf numFmtId="259" fontId="183" fillId="0" borderId="39" xfId="654" applyNumberFormat="1" applyFont="1" applyBorder="1" applyAlignment="1">
      <alignment vertical="center"/>
    </xf>
    <xf numFmtId="0" fontId="149" fillId="0" borderId="0" xfId="653" applyFont="1" applyAlignment="1">
      <alignment vertical="center"/>
    </xf>
    <xf numFmtId="49" fontId="186" fillId="0" borderId="36" xfId="653" applyNumberFormat="1" applyFont="1" applyFill="1" applyBorder="1" applyAlignment="1">
      <alignment horizontal="right" vertical="top"/>
    </xf>
    <xf numFmtId="49" fontId="186" fillId="0" borderId="46" xfId="653" applyNumberFormat="1" applyFont="1" applyFill="1" applyBorder="1" applyAlignment="1">
      <alignment horizontal="right" vertical="top"/>
    </xf>
    <xf numFmtId="0" fontId="149" fillId="0" borderId="0" xfId="653" applyFont="1" applyBorder="1" applyAlignment="1">
      <alignment vertical="center"/>
    </xf>
    <xf numFmtId="0" fontId="1" fillId="0" borderId="0" xfId="653" applyFont="1" applyAlignment="1">
      <alignment vertical="center"/>
    </xf>
    <xf numFmtId="49" fontId="186" fillId="0" borderId="37" xfId="653" applyNumberFormat="1" applyFont="1" applyFill="1" applyBorder="1" applyAlignment="1">
      <alignment horizontal="right" vertical="top"/>
    </xf>
    <xf numFmtId="49" fontId="186" fillId="0" borderId="47" xfId="653" applyNumberFormat="1" applyFont="1" applyFill="1" applyBorder="1" applyAlignment="1">
      <alignment horizontal="right" vertical="top"/>
    </xf>
    <xf numFmtId="0" fontId="184" fillId="0" borderId="42" xfId="653" applyFont="1" applyBorder="1" applyAlignment="1">
      <alignment horizontal="left" vertical="top"/>
    </xf>
    <xf numFmtId="49" fontId="186" fillId="0" borderId="38" xfId="653" applyNumberFormat="1" applyFont="1" applyFill="1" applyBorder="1" applyAlignment="1">
      <alignment horizontal="right" vertical="top"/>
    </xf>
    <xf numFmtId="167" fontId="184" fillId="0" borderId="0" xfId="653" applyNumberFormat="1" applyFont="1" applyBorder="1" applyAlignment="1">
      <alignment horizontal="center" vertical="top"/>
    </xf>
    <xf numFmtId="0" fontId="185" fillId="0" borderId="0" xfId="653" applyFont="1" applyBorder="1" applyAlignment="1">
      <alignment vertical="top"/>
    </xf>
    <xf numFmtId="0" fontId="183" fillId="0" borderId="40" xfId="653" applyFont="1" applyFill="1" applyBorder="1" applyAlignment="1">
      <alignment horizontal="left" wrapText="1"/>
    </xf>
    <xf numFmtId="170" fontId="183" fillId="29" borderId="36" xfId="653" applyNumberFormat="1" applyFont="1" applyFill="1" applyBorder="1" applyAlignment="1"/>
    <xf numFmtId="170" fontId="186" fillId="0" borderId="0" xfId="653" applyNumberFormat="1" applyFont="1" applyBorder="1" applyAlignment="1"/>
    <xf numFmtId="0" fontId="195" fillId="0" borderId="0" xfId="653" applyFont="1" applyBorder="1" applyAlignment="1">
      <alignment vertical="center"/>
    </xf>
    <xf numFmtId="0" fontId="183" fillId="0" borderId="0" xfId="653" applyFont="1" applyBorder="1" applyAlignment="1">
      <alignment horizontal="left" wrapText="1" indent="1"/>
    </xf>
    <xf numFmtId="170" fontId="183" fillId="29" borderId="37" xfId="653" applyNumberFormat="1" applyFont="1" applyFill="1" applyBorder="1" applyAlignment="1"/>
    <xf numFmtId="0" fontId="188" fillId="0" borderId="13" xfId="653" applyFont="1" applyBorder="1" applyAlignment="1">
      <alignment horizontal="left" wrapText="1"/>
    </xf>
    <xf numFmtId="170" fontId="188" fillId="29" borderId="39" xfId="653" applyNumberFormat="1" applyFont="1" applyFill="1" applyBorder="1" applyAlignment="1"/>
    <xf numFmtId="170" fontId="179" fillId="0" borderId="0" xfId="653" applyNumberFormat="1" applyFont="1" applyFill="1" applyBorder="1" applyAlignment="1"/>
    <xf numFmtId="0" fontId="14" fillId="0" borderId="0" xfId="653" applyFont="1" applyAlignment="1">
      <alignment vertical="center"/>
    </xf>
    <xf numFmtId="281" fontId="183" fillId="0" borderId="36" xfId="633" applyNumberFormat="1" applyFont="1" applyBorder="1" applyAlignment="1">
      <alignment vertical="center"/>
    </xf>
    <xf numFmtId="281" fontId="183" fillId="0" borderId="37" xfId="633" applyNumberFormat="1" applyFont="1" applyBorder="1" applyAlignment="1">
      <alignment vertical="center"/>
    </xf>
    <xf numFmtId="281" fontId="183" fillId="0" borderId="37" xfId="633" applyNumberFormat="1" applyFont="1" applyBorder="1" applyAlignment="1"/>
    <xf numFmtId="281" fontId="183" fillId="0" borderId="39" xfId="633" applyNumberFormat="1" applyFont="1" applyBorder="1" applyAlignment="1">
      <alignment vertical="center"/>
    </xf>
    <xf numFmtId="0" fontId="184" fillId="0" borderId="44" xfId="633" applyFont="1" applyBorder="1" applyAlignment="1">
      <alignment horizontal="left" vertical="center" wrapText="1"/>
    </xf>
    <xf numFmtId="258" fontId="183" fillId="0" borderId="44" xfId="633" applyNumberFormat="1" applyFont="1" applyBorder="1" applyAlignment="1">
      <alignment vertical="center"/>
    </xf>
    <xf numFmtId="258" fontId="183" fillId="0" borderId="44" xfId="633" applyNumberFormat="1" applyFont="1" applyBorder="1" applyAlignment="1"/>
    <xf numFmtId="274" fontId="183" fillId="0" borderId="39" xfId="633" applyNumberFormat="1" applyFont="1" applyBorder="1" applyAlignment="1">
      <alignment vertical="center"/>
    </xf>
    <xf numFmtId="0" fontId="183" fillId="0" borderId="40" xfId="0" applyFont="1" applyFill="1" applyBorder="1"/>
    <xf numFmtId="171" fontId="183" fillId="0" borderId="36" xfId="642" applyNumberFormat="1" applyFont="1" applyFill="1" applyBorder="1"/>
    <xf numFmtId="170" fontId="183" fillId="0" borderId="36" xfId="642" applyNumberFormat="1" applyFont="1" applyFill="1" applyBorder="1"/>
    <xf numFmtId="0" fontId="183" fillId="0" borderId="41" xfId="0" applyFont="1" applyFill="1" applyBorder="1"/>
    <xf numFmtId="171" fontId="183" fillId="0" borderId="37" xfId="642" applyNumberFormat="1" applyFont="1" applyFill="1" applyBorder="1"/>
    <xf numFmtId="170" fontId="183" fillId="0" borderId="37" xfId="642" applyNumberFormat="1" applyFont="1" applyFill="1" applyBorder="1"/>
    <xf numFmtId="0" fontId="183" fillId="0" borderId="41" xfId="0" quotePrefix="1" applyFont="1" applyFill="1" applyBorder="1"/>
    <xf numFmtId="263" fontId="183" fillId="0" borderId="37" xfId="642" applyNumberFormat="1" applyFont="1" applyFill="1" applyBorder="1"/>
    <xf numFmtId="0" fontId="183" fillId="0" borderId="42" xfId="0" applyFont="1" applyFill="1" applyBorder="1"/>
    <xf numFmtId="171" fontId="183" fillId="0" borderId="38" xfId="642" applyNumberFormat="1" applyFont="1" applyFill="1" applyBorder="1"/>
    <xf numFmtId="0" fontId="188" fillId="0" borderId="43" xfId="0" applyFont="1" applyFill="1" applyBorder="1"/>
    <xf numFmtId="171" fontId="188" fillId="0" borderId="39" xfId="642" applyNumberFormat="1" applyFont="1" applyFill="1" applyBorder="1"/>
    <xf numFmtId="0" fontId="188" fillId="0" borderId="41" xfId="0" applyFont="1" applyFill="1" applyBorder="1"/>
    <xf numFmtId="171" fontId="188" fillId="0" borderId="37" xfId="642" applyNumberFormat="1" applyFont="1" applyFill="1" applyBorder="1"/>
    <xf numFmtId="0" fontId="188" fillId="0" borderId="42" xfId="0" applyFont="1" applyFill="1" applyBorder="1"/>
    <xf numFmtId="171" fontId="188" fillId="0" borderId="38" xfId="642" applyNumberFormat="1" applyFont="1" applyFill="1" applyBorder="1"/>
    <xf numFmtId="0" fontId="190" fillId="0" borderId="0" xfId="0" applyFont="1" applyFill="1" applyBorder="1"/>
    <xf numFmtId="171" fontId="190" fillId="0" borderId="0" xfId="642" applyNumberFormat="1" applyFont="1" applyFill="1" applyBorder="1"/>
    <xf numFmtId="0" fontId="188" fillId="0" borderId="40" xfId="0" applyFont="1" applyFill="1" applyBorder="1"/>
    <xf numFmtId="0" fontId="183" fillId="0" borderId="41" xfId="0" applyFont="1" applyFill="1" applyBorder="1" applyAlignment="1">
      <alignment horizontal="left" indent="1"/>
    </xf>
    <xf numFmtId="171" fontId="175" fillId="29" borderId="0" xfId="0" applyNumberFormat="1" applyFont="1" applyFill="1"/>
    <xf numFmtId="0" fontId="183" fillId="0" borderId="43" xfId="0" applyFont="1" applyFill="1" applyBorder="1" applyAlignment="1">
      <alignment horizontal="left" indent="1"/>
    </xf>
    <xf numFmtId="171" fontId="183" fillId="0" borderId="39" xfId="642" applyNumberFormat="1" applyFont="1" applyFill="1" applyBorder="1"/>
    <xf numFmtId="171" fontId="175" fillId="29" borderId="0" xfId="642" applyNumberFormat="1" applyFont="1" applyFill="1"/>
    <xf numFmtId="0" fontId="265" fillId="0" borderId="0" xfId="633" applyFont="1" applyFill="1"/>
    <xf numFmtId="0" fontId="183" fillId="0" borderId="40" xfId="655" applyFont="1" applyBorder="1" applyAlignment="1">
      <alignment horizontal="left" vertical="center"/>
    </xf>
    <xf numFmtId="170" fontId="183" fillId="0" borderId="36" xfId="655" applyNumberFormat="1" applyFont="1" applyBorder="1" applyAlignment="1">
      <alignment horizontal="left" vertical="center"/>
    </xf>
    <xf numFmtId="0" fontId="146" fillId="0" borderId="0" xfId="655" applyFont="1" applyAlignment="1">
      <alignment vertical="center"/>
    </xf>
    <xf numFmtId="0" fontId="183" fillId="0" borderId="41" xfId="655" applyFont="1" applyBorder="1" applyAlignment="1">
      <alignment horizontal="left" vertical="center"/>
    </xf>
    <xf numFmtId="170" fontId="183" fillId="0" borderId="37" xfId="655" applyNumberFormat="1" applyFont="1" applyBorder="1" applyAlignment="1">
      <alignment horizontal="left" vertical="center"/>
    </xf>
    <xf numFmtId="0" fontId="183" fillId="0" borderId="41" xfId="655" applyFont="1" applyBorder="1" applyAlignment="1">
      <alignment horizontal="left" wrapText="1"/>
    </xf>
    <xf numFmtId="170" fontId="183" fillId="0" borderId="37" xfId="655" applyNumberFormat="1" applyFont="1" applyBorder="1" applyAlignment="1">
      <alignment horizontal="left"/>
    </xf>
    <xf numFmtId="0" fontId="146" fillId="0" borderId="0" xfId="655" applyFont="1" applyBorder="1" applyAlignment="1">
      <alignment vertical="center"/>
    </xf>
    <xf numFmtId="0" fontId="183" fillId="0" borderId="42" xfId="655" applyFont="1" applyBorder="1" applyAlignment="1">
      <alignment horizontal="left" vertical="center"/>
    </xf>
    <xf numFmtId="170" fontId="183" fillId="0" borderId="38" xfId="655" applyNumberFormat="1" applyFont="1" applyBorder="1" applyAlignment="1">
      <alignment horizontal="left" vertical="center"/>
    </xf>
    <xf numFmtId="0" fontId="188" fillId="0" borderId="40" xfId="655" applyFont="1" applyBorder="1" applyAlignment="1">
      <alignment horizontal="left" vertical="center"/>
    </xf>
    <xf numFmtId="170" fontId="188" fillId="0" borderId="36" xfId="655" applyNumberFormat="1" applyFont="1" applyBorder="1" applyAlignment="1">
      <alignment horizontal="left" vertical="center"/>
    </xf>
    <xf numFmtId="0" fontId="33" fillId="0" borderId="0" xfId="655" applyFont="1" applyBorder="1" applyAlignment="1">
      <alignment vertical="center"/>
    </xf>
    <xf numFmtId="0" fontId="188" fillId="0" borderId="42" xfId="655" applyFont="1" applyBorder="1" applyAlignment="1">
      <alignment wrapText="1"/>
    </xf>
    <xf numFmtId="170" fontId="188" fillId="0" borderId="38" xfId="655" applyNumberFormat="1" applyFont="1" applyBorder="1" applyAlignment="1">
      <alignment horizontal="left" vertical="center"/>
    </xf>
    <xf numFmtId="0" fontId="1" fillId="0" borderId="0" xfId="655" applyFont="1"/>
    <xf numFmtId="0" fontId="1" fillId="0" borderId="0" xfId="655" applyFont="1" applyBorder="1"/>
    <xf numFmtId="0" fontId="188" fillId="29" borderId="40" xfId="655" applyFont="1" applyFill="1" applyBorder="1" applyAlignment="1">
      <alignment horizontal="left" vertical="center"/>
    </xf>
    <xf numFmtId="167" fontId="184" fillId="29" borderId="36" xfId="655" applyNumberFormat="1" applyFont="1" applyFill="1" applyBorder="1" applyAlignment="1">
      <alignment horizontal="right" vertical="center"/>
    </xf>
    <xf numFmtId="0" fontId="146" fillId="29" borderId="0" xfId="655" applyFont="1" applyFill="1" applyAlignment="1">
      <alignment vertical="center"/>
    </xf>
    <xf numFmtId="0" fontId="183" fillId="29" borderId="41" xfId="655" applyFont="1" applyFill="1" applyBorder="1" applyAlignment="1">
      <alignment horizontal="left" vertical="center"/>
    </xf>
    <xf numFmtId="165" fontId="183" fillId="29" borderId="37" xfId="655" applyNumberFormat="1" applyFont="1" applyFill="1" applyBorder="1" applyAlignment="1">
      <alignment horizontal="right" vertical="center"/>
    </xf>
    <xf numFmtId="0" fontId="146" fillId="29" borderId="0" xfId="655" applyFont="1" applyFill="1" applyBorder="1" applyAlignment="1">
      <alignment vertical="center"/>
    </xf>
    <xf numFmtId="260" fontId="183" fillId="0" borderId="37" xfId="655" applyNumberFormat="1" applyFont="1" applyBorder="1" applyAlignment="1">
      <alignment vertical="center"/>
    </xf>
    <xf numFmtId="0" fontId="188" fillId="29" borderId="41" xfId="655" applyFont="1" applyFill="1" applyBorder="1" applyAlignment="1">
      <alignment horizontal="left" vertical="center"/>
    </xf>
    <xf numFmtId="0" fontId="33" fillId="29" borderId="0" xfId="655" applyFont="1" applyFill="1" applyBorder="1" applyAlignment="1">
      <alignment vertical="center"/>
    </xf>
    <xf numFmtId="0" fontId="183" fillId="29" borderId="42" xfId="655" applyFont="1" applyFill="1" applyBorder="1" applyAlignment="1">
      <alignment horizontal="left" wrapText="1"/>
    </xf>
    <xf numFmtId="165" fontId="183" fillId="29" borderId="38" xfId="655" applyNumberFormat="1" applyFont="1" applyFill="1" applyBorder="1" applyAlignment="1">
      <alignment horizontal="right"/>
    </xf>
    <xf numFmtId="0" fontId="1" fillId="29" borderId="0" xfId="655" applyFont="1" applyFill="1" applyBorder="1"/>
    <xf numFmtId="279" fontId="183" fillId="0" borderId="36" xfId="653" applyNumberFormat="1" applyFont="1" applyBorder="1" applyAlignment="1">
      <alignment horizontal="right" vertical="center"/>
    </xf>
    <xf numFmtId="279" fontId="183" fillId="0" borderId="38" xfId="653" applyNumberFormat="1" applyFont="1" applyBorder="1" applyAlignment="1">
      <alignment horizontal="right" vertical="center"/>
    </xf>
    <xf numFmtId="0" fontId="183" fillId="0" borderId="0" xfId="653" quotePrefix="1" applyFont="1" applyBorder="1" applyAlignment="1">
      <alignment horizontal="left" vertical="center" indent="1"/>
    </xf>
    <xf numFmtId="279" fontId="183" fillId="0" borderId="37" xfId="653" applyNumberFormat="1" applyFont="1" applyBorder="1" applyAlignment="1">
      <alignment horizontal="right" vertical="center"/>
    </xf>
    <xf numFmtId="165" fontId="183" fillId="0" borderId="0" xfId="653" applyNumberFormat="1" applyFont="1" applyFill="1" applyBorder="1" applyAlignment="1">
      <alignment vertical="center"/>
    </xf>
    <xf numFmtId="0" fontId="216" fillId="0" borderId="57" xfId="653" applyFont="1" applyFill="1" applyBorder="1"/>
    <xf numFmtId="0" fontId="1" fillId="0" borderId="0" xfId="656" applyFont="1"/>
    <xf numFmtId="0" fontId="184" fillId="0" borderId="0" xfId="653" quotePrefix="1" applyFont="1" applyFill="1" applyBorder="1" applyAlignment="1">
      <alignment horizontal="left" vertical="center" indent="1"/>
    </xf>
    <xf numFmtId="165" fontId="184" fillId="0" borderId="37" xfId="653" applyNumberFormat="1" applyFont="1" applyFill="1" applyBorder="1" applyAlignment="1">
      <alignment vertical="center"/>
    </xf>
    <xf numFmtId="258" fontId="183" fillId="0" borderId="37" xfId="653" applyNumberFormat="1" applyFont="1" applyFill="1" applyBorder="1" applyAlignment="1">
      <alignment vertical="center"/>
    </xf>
    <xf numFmtId="258" fontId="183" fillId="0" borderId="38" xfId="653" applyNumberFormat="1" applyFont="1" applyFill="1" applyBorder="1" applyAlignment="1">
      <alignment vertical="center"/>
    </xf>
    <xf numFmtId="0" fontId="216" fillId="0" borderId="57" xfId="653" applyFont="1" applyFill="1" applyBorder="1" applyAlignment="1">
      <alignment horizontal="left"/>
    </xf>
    <xf numFmtId="0" fontId="183" fillId="0" borderId="0" xfId="653" applyFont="1" applyBorder="1" applyAlignment="1">
      <alignment horizontal="left" indent="1"/>
    </xf>
    <xf numFmtId="165" fontId="183" fillId="0" borderId="37" xfId="653" quotePrefix="1" applyNumberFormat="1" applyFont="1" applyFill="1" applyBorder="1" applyAlignment="1">
      <alignment horizontal="right" vertical="center"/>
    </xf>
    <xf numFmtId="0" fontId="183" fillId="0" borderId="44" xfId="653" applyFont="1" applyBorder="1" applyAlignment="1">
      <alignment horizontal="left" indent="1"/>
    </xf>
    <xf numFmtId="0" fontId="183" fillId="0" borderId="13" xfId="653" applyFont="1" applyBorder="1" applyAlignment="1">
      <alignment horizontal="left" vertical="center" indent="1"/>
    </xf>
    <xf numFmtId="165" fontId="183" fillId="0" borderId="39" xfId="653" quotePrefix="1" applyNumberFormat="1" applyFont="1" applyFill="1" applyBorder="1" applyAlignment="1">
      <alignment horizontal="right" vertical="center"/>
    </xf>
    <xf numFmtId="0" fontId="215" fillId="0" borderId="44" xfId="633" applyFont="1" applyFill="1" applyBorder="1" applyAlignment="1">
      <alignment horizontal="left" vertical="center"/>
    </xf>
    <xf numFmtId="0" fontId="177" fillId="0" borderId="0" xfId="633" applyFont="1" applyAlignment="1">
      <alignment vertical="center"/>
    </xf>
    <xf numFmtId="0" fontId="185" fillId="0" borderId="0" xfId="633" applyFont="1" applyFill="1" applyBorder="1" applyAlignment="1" applyProtection="1">
      <alignment horizontal="left" vertical="center"/>
      <protection locked="0"/>
    </xf>
    <xf numFmtId="165" fontId="185" fillId="0" borderId="37" xfId="633" applyNumberFormat="1" applyFont="1" applyFill="1" applyBorder="1" applyAlignment="1" applyProtection="1">
      <alignment vertical="center"/>
      <protection locked="0"/>
    </xf>
    <xf numFmtId="0" fontId="177" fillId="0" borderId="0" xfId="633" applyFont="1" applyFill="1" applyAlignment="1">
      <alignment vertical="center"/>
    </xf>
    <xf numFmtId="165" fontId="185" fillId="0" borderId="37" xfId="633" applyNumberFormat="1" applyFont="1" applyBorder="1" applyAlignment="1" applyProtection="1">
      <alignment vertical="center"/>
      <protection locked="0"/>
    </xf>
    <xf numFmtId="0" fontId="185" fillId="0" borderId="44" xfId="633" applyFont="1" applyFill="1" applyBorder="1" applyAlignment="1" applyProtection="1">
      <alignment horizontal="left" vertical="center" wrapText="1"/>
      <protection locked="0"/>
    </xf>
    <xf numFmtId="165" fontId="185" fillId="0" borderId="38" xfId="633" applyNumberFormat="1" applyFont="1" applyFill="1" applyBorder="1" applyAlignment="1" applyProtection="1">
      <alignment vertical="center"/>
      <protection locked="0"/>
    </xf>
    <xf numFmtId="165" fontId="185" fillId="0" borderId="38" xfId="633" applyNumberFormat="1" applyFont="1" applyBorder="1" applyAlignment="1" applyProtection="1">
      <alignment vertical="center"/>
      <protection locked="0"/>
    </xf>
    <xf numFmtId="0" fontId="185" fillId="0" borderId="57" xfId="633" applyFont="1" applyFill="1" applyBorder="1" applyAlignment="1" applyProtection="1">
      <alignment horizontal="left" vertical="center"/>
      <protection locked="0"/>
    </xf>
    <xf numFmtId="165" fontId="185" fillId="0" borderId="36" xfId="633" applyNumberFormat="1" applyFont="1" applyFill="1" applyBorder="1" applyAlignment="1" applyProtection="1">
      <alignment vertical="center"/>
      <protection locked="0"/>
    </xf>
    <xf numFmtId="0" fontId="185" fillId="0" borderId="44" xfId="633" applyFont="1" applyFill="1" applyBorder="1" applyAlignment="1" applyProtection="1">
      <alignment horizontal="left" vertical="center"/>
      <protection locked="0"/>
    </xf>
    <xf numFmtId="0" fontId="216" fillId="0" borderId="13" xfId="633" applyFont="1" applyFill="1" applyBorder="1" applyAlignment="1" applyProtection="1">
      <alignment horizontal="left" vertical="center"/>
      <protection locked="0"/>
    </xf>
    <xf numFmtId="165" fontId="216" fillId="0" borderId="38" xfId="633" applyNumberFormat="1" applyFont="1" applyBorder="1" applyAlignment="1" applyProtection="1">
      <alignment vertical="center"/>
      <protection locked="0"/>
    </xf>
    <xf numFmtId="0" fontId="182" fillId="0" borderId="0" xfId="633" applyFont="1" applyAlignment="1">
      <alignment vertical="center"/>
    </xf>
    <xf numFmtId="0" fontId="185" fillId="0" borderId="0" xfId="651" applyFont="1" applyFill="1"/>
    <xf numFmtId="0" fontId="185" fillId="0" borderId="0" xfId="651" applyFont="1"/>
    <xf numFmtId="0" fontId="216" fillId="0" borderId="40" xfId="651" applyFont="1" applyFill="1" applyBorder="1"/>
    <xf numFmtId="0" fontId="185" fillId="0" borderId="36" xfId="651" applyFont="1" applyBorder="1"/>
    <xf numFmtId="0" fontId="185" fillId="0" borderId="13" xfId="633" applyFont="1" applyFill="1" applyBorder="1" applyAlignment="1" applyProtection="1">
      <alignment horizontal="left" vertical="center"/>
      <protection locked="0"/>
    </xf>
    <xf numFmtId="165" fontId="185" fillId="0" borderId="39" xfId="633" applyNumberFormat="1" applyFont="1" applyFill="1" applyBorder="1" applyAlignment="1" applyProtection="1">
      <alignment vertical="center"/>
      <protection locked="0"/>
    </xf>
    <xf numFmtId="0" fontId="216" fillId="0" borderId="57" xfId="633" applyFont="1" applyFill="1" applyBorder="1" applyAlignment="1" applyProtection="1">
      <alignment horizontal="left" vertical="center"/>
      <protection locked="0"/>
    </xf>
    <xf numFmtId="0" fontId="185" fillId="0" borderId="0" xfId="651" applyFont="1" applyFill="1" applyBorder="1"/>
    <xf numFmtId="258" fontId="185" fillId="0" borderId="37" xfId="651" applyNumberFormat="1" applyFont="1" applyBorder="1"/>
    <xf numFmtId="0" fontId="20" fillId="0" borderId="0" xfId="651" applyFont="1"/>
    <xf numFmtId="0" fontId="185" fillId="0" borderId="44" xfId="651" applyFont="1" applyFill="1" applyBorder="1"/>
    <xf numFmtId="258" fontId="185" fillId="0" borderId="38" xfId="651" applyNumberFormat="1" applyFont="1" applyBorder="1"/>
    <xf numFmtId="282" fontId="242" fillId="0" borderId="0" xfId="639" applyNumberFormat="1" applyFont="1" applyAlignment="1" applyProtection="1"/>
    <xf numFmtId="174" fontId="183" fillId="0" borderId="0" xfId="633" applyNumberFormat="1" applyFont="1" applyFill="1" applyBorder="1" applyAlignment="1">
      <alignment horizontal="right"/>
    </xf>
    <xf numFmtId="174" fontId="183" fillId="0" borderId="0" xfId="633" applyNumberFormat="1" applyFont="1" applyBorder="1" applyAlignment="1">
      <alignment horizontal="right"/>
    </xf>
    <xf numFmtId="174" fontId="183" fillId="0" borderId="0" xfId="633" applyNumberFormat="1" applyFont="1" applyBorder="1" applyAlignment="1">
      <alignment horizontal="right" vertical="center"/>
    </xf>
    <xf numFmtId="0" fontId="185" fillId="0" borderId="0" xfId="633" applyFont="1" applyAlignment="1">
      <alignment vertical="center"/>
    </xf>
    <xf numFmtId="0" fontId="227" fillId="0" borderId="0" xfId="633" applyFont="1" applyAlignment="1">
      <alignment vertical="center"/>
    </xf>
    <xf numFmtId="2" fontId="183" fillId="0" borderId="0" xfId="395" applyNumberFormat="1" applyFont="1" applyFill="1" applyBorder="1" applyAlignment="1">
      <alignment horizontal="left" vertical="center" indent="1"/>
    </xf>
    <xf numFmtId="2" fontId="183" fillId="0" borderId="41" xfId="395" applyNumberFormat="1" applyFont="1" applyFill="1" applyBorder="1" applyAlignment="1">
      <alignment horizontal="left" vertical="center" indent="1"/>
    </xf>
    <xf numFmtId="283" fontId="185" fillId="0" borderId="47" xfId="657" applyNumberFormat="1" applyFont="1" applyBorder="1" applyAlignment="1">
      <alignment vertical="center"/>
    </xf>
    <xf numFmtId="283" fontId="185" fillId="0" borderId="41" xfId="657" applyNumberFormat="1" applyFont="1" applyBorder="1" applyAlignment="1">
      <alignment vertical="center"/>
    </xf>
    <xf numFmtId="2" fontId="183" fillId="0" borderId="0" xfId="395" applyNumberFormat="1" applyFont="1" applyFill="1" applyBorder="1" applyAlignment="1">
      <alignment horizontal="left" vertical="center" indent="2"/>
    </xf>
    <xf numFmtId="283" fontId="185" fillId="0" borderId="48" xfId="657" applyNumberFormat="1" applyFont="1" applyBorder="1" applyAlignment="1">
      <alignment vertical="center"/>
    </xf>
    <xf numFmtId="283" fontId="185" fillId="0" borderId="42" xfId="657" applyNumberFormat="1" applyFont="1" applyBorder="1" applyAlignment="1">
      <alignment vertical="center"/>
    </xf>
    <xf numFmtId="2" fontId="183" fillId="0" borderId="46" xfId="395" applyNumberFormat="1" applyFont="1" applyFill="1" applyBorder="1" applyAlignment="1">
      <alignment horizontal="left" vertical="center" wrapText="1"/>
    </xf>
    <xf numFmtId="2" fontId="183" fillId="0" borderId="57" xfId="395" applyNumberFormat="1" applyFont="1" applyFill="1" applyBorder="1" applyAlignment="1">
      <alignment horizontal="left" vertical="center" wrapText="1"/>
    </xf>
    <xf numFmtId="2" fontId="183" fillId="0" borderId="47" xfId="395" applyNumberFormat="1" applyFont="1" applyFill="1" applyBorder="1" applyAlignment="1">
      <alignment horizontal="left" vertical="center" wrapText="1"/>
    </xf>
    <xf numFmtId="2" fontId="183" fillId="0" borderId="0" xfId="395" applyNumberFormat="1" applyFont="1" applyFill="1" applyBorder="1" applyAlignment="1">
      <alignment horizontal="left" vertical="center" wrapText="1"/>
    </xf>
    <xf numFmtId="2" fontId="183" fillId="0" borderId="41" xfId="395" applyNumberFormat="1" applyFont="1" applyFill="1" applyBorder="1" applyAlignment="1">
      <alignment vertical="center"/>
    </xf>
    <xf numFmtId="49" fontId="183" fillId="0" borderId="36" xfId="395" applyNumberFormat="1" applyFont="1" applyFill="1" applyBorder="1" applyAlignment="1">
      <alignment horizontal="center" vertical="center"/>
    </xf>
    <xf numFmtId="2" fontId="188" fillId="0" borderId="40" xfId="395" applyNumberFormat="1" applyFont="1" applyFill="1" applyBorder="1" applyAlignment="1">
      <alignment vertical="center"/>
    </xf>
    <xf numFmtId="49" fontId="188" fillId="0" borderId="36" xfId="395" applyNumberFormat="1" applyFont="1" applyFill="1" applyBorder="1" applyAlignment="1">
      <alignment horizontal="center" vertical="center"/>
    </xf>
    <xf numFmtId="49" fontId="216" fillId="0" borderId="36" xfId="395" applyNumberFormat="1" applyFont="1" applyBorder="1" applyAlignment="1">
      <alignment horizontal="center" vertical="center"/>
    </xf>
    <xf numFmtId="49" fontId="183" fillId="0" borderId="37" xfId="395" applyNumberFormat="1" applyFont="1" applyFill="1" applyBorder="1" applyAlignment="1">
      <alignment horizontal="center" vertical="center"/>
    </xf>
    <xf numFmtId="49" fontId="185" fillId="0" borderId="37" xfId="395" applyNumberFormat="1" applyFont="1" applyBorder="1" applyAlignment="1">
      <alignment horizontal="center" vertical="center"/>
    </xf>
    <xf numFmtId="2" fontId="183" fillId="0" borderId="42" xfId="395" applyNumberFormat="1" applyFont="1" applyFill="1" applyBorder="1" applyAlignment="1">
      <alignment vertical="center"/>
    </xf>
    <xf numFmtId="49" fontId="183" fillId="0" borderId="38" xfId="395" applyNumberFormat="1" applyFont="1" applyFill="1" applyBorder="1" applyAlignment="1">
      <alignment horizontal="center" vertical="center"/>
    </xf>
    <xf numFmtId="49" fontId="185" fillId="0" borderId="38" xfId="395" applyNumberFormat="1" applyFont="1" applyBorder="1" applyAlignment="1">
      <alignment horizontal="center" vertical="center"/>
    </xf>
    <xf numFmtId="49" fontId="196" fillId="0" borderId="57" xfId="395" applyNumberFormat="1" applyFont="1" applyFill="1" applyBorder="1" applyAlignment="1">
      <alignment horizontal="center" vertical="center"/>
    </xf>
    <xf numFmtId="0" fontId="199" fillId="0" borderId="57" xfId="395" applyFont="1" applyBorder="1"/>
    <xf numFmtId="0" fontId="27" fillId="0" borderId="0" xfId="395" applyFont="1"/>
    <xf numFmtId="0" fontId="246" fillId="0" borderId="0" xfId="395" applyFont="1" applyAlignment="1">
      <alignment vertical="center"/>
    </xf>
    <xf numFmtId="0" fontId="27" fillId="0" borderId="0" xfId="395" quotePrefix="1" applyFont="1" applyAlignment="1">
      <alignment vertical="center"/>
    </xf>
    <xf numFmtId="0" fontId="1" fillId="0" borderId="0" xfId="395" applyFont="1" applyAlignment="1">
      <alignment vertical="center"/>
    </xf>
    <xf numFmtId="0" fontId="27" fillId="0" borderId="0" xfId="395" quotePrefix="1" applyFont="1" applyAlignment="1"/>
    <xf numFmtId="0" fontId="1" fillId="0" borderId="0" xfId="395" applyFont="1" applyAlignment="1"/>
    <xf numFmtId="0" fontId="200" fillId="0" borderId="0" xfId="395" applyFont="1" applyAlignment="1"/>
    <xf numFmtId="0" fontId="27" fillId="0" borderId="0" xfId="395" applyFont="1" applyAlignment="1"/>
    <xf numFmtId="0" fontId="184" fillId="0" borderId="0" xfId="653" applyFont="1" applyFill="1" applyAlignment="1">
      <alignment vertical="center"/>
    </xf>
    <xf numFmtId="279" fontId="183" fillId="0" borderId="36" xfId="653" quotePrefix="1" applyNumberFormat="1" applyFont="1" applyFill="1" applyBorder="1" applyAlignment="1">
      <alignment horizontal="right"/>
    </xf>
    <xf numFmtId="279" fontId="183" fillId="0" borderId="36" xfId="653" applyNumberFormat="1" applyFont="1" applyFill="1" applyBorder="1" applyAlignment="1">
      <alignment horizontal="right"/>
    </xf>
    <xf numFmtId="0" fontId="20" fillId="0" borderId="0" xfId="653" applyFont="1" applyFill="1" applyAlignment="1">
      <alignment vertical="center"/>
    </xf>
    <xf numFmtId="0" fontId="184" fillId="0" borderId="0" xfId="653" applyFont="1" applyFill="1" applyBorder="1" applyAlignment="1">
      <alignment horizontal="left" vertical="center"/>
    </xf>
    <xf numFmtId="167" fontId="183" fillId="0" borderId="38" xfId="653" applyNumberFormat="1" applyFont="1" applyFill="1" applyBorder="1" applyAlignment="1">
      <alignment horizontal="right" vertical="center"/>
    </xf>
    <xf numFmtId="273" fontId="195" fillId="0" borderId="36" xfId="650" applyNumberFormat="1" applyFont="1" applyFill="1" applyBorder="1" applyAlignment="1">
      <alignment vertical="center"/>
    </xf>
    <xf numFmtId="0" fontId="183" fillId="0" borderId="44" xfId="653" applyFont="1" applyFill="1" applyBorder="1" applyAlignment="1">
      <alignment horizontal="left" vertical="center"/>
    </xf>
    <xf numFmtId="273" fontId="195" fillId="0" borderId="38" xfId="650" applyNumberFormat="1" applyFont="1" applyFill="1" applyBorder="1" applyAlignment="1">
      <alignment vertical="center"/>
    </xf>
    <xf numFmtId="0" fontId="20" fillId="0" borderId="0" xfId="653" applyFont="1" applyFill="1" applyBorder="1" applyAlignment="1">
      <alignment vertical="center"/>
    </xf>
    <xf numFmtId="0" fontId="200" fillId="0" borderId="0" xfId="395" applyFont="1"/>
    <xf numFmtId="279" fontId="183" fillId="0" borderId="41" xfId="653" applyNumberFormat="1" applyFont="1" applyFill="1" applyBorder="1" applyAlignment="1">
      <alignment horizontal="right"/>
    </xf>
    <xf numFmtId="167" fontId="183" fillId="0" borderId="42" xfId="653" applyNumberFormat="1" applyFont="1" applyFill="1" applyBorder="1" applyAlignment="1">
      <alignment horizontal="right" vertical="center"/>
    </xf>
    <xf numFmtId="0" fontId="183" fillId="0" borderId="57" xfId="653" applyFont="1" applyFill="1" applyBorder="1" applyAlignment="1">
      <alignment horizontal="left" wrapText="1"/>
    </xf>
    <xf numFmtId="273" fontId="195" fillId="0" borderId="40" xfId="650" applyNumberFormat="1" applyFont="1" applyFill="1" applyBorder="1" applyAlignment="1">
      <alignment vertical="center"/>
    </xf>
    <xf numFmtId="0" fontId="183" fillId="0" borderId="0" xfId="653" applyFont="1" applyFill="1" applyBorder="1" applyAlignment="1">
      <alignment horizontal="left" indent="1"/>
    </xf>
    <xf numFmtId="273" fontId="195" fillId="0" borderId="41" xfId="650" applyNumberFormat="1" applyFont="1" applyFill="1" applyBorder="1" applyAlignment="1"/>
    <xf numFmtId="273" fontId="195" fillId="0" borderId="37" xfId="650" applyNumberFormat="1" applyFont="1" applyFill="1" applyBorder="1" applyAlignment="1"/>
    <xf numFmtId="0" fontId="183" fillId="0" borderId="44" xfId="653" applyFont="1" applyFill="1" applyBorder="1" applyAlignment="1">
      <alignment horizontal="left" indent="1"/>
    </xf>
    <xf numFmtId="273" fontId="195" fillId="0" borderId="42" xfId="650" applyNumberFormat="1" applyFont="1" applyFill="1" applyBorder="1" applyAlignment="1"/>
    <xf numFmtId="273" fontId="195" fillId="0" borderId="38" xfId="650" applyNumberFormat="1" applyFont="1" applyFill="1" applyBorder="1" applyAlignment="1"/>
    <xf numFmtId="0" fontId="183" fillId="0" borderId="40" xfId="653" applyFont="1" applyFill="1" applyBorder="1" applyAlignment="1">
      <alignment horizontal="left" vertical="center"/>
    </xf>
    <xf numFmtId="273" fontId="195" fillId="0" borderId="37" xfId="650" applyNumberFormat="1" applyFont="1" applyFill="1" applyBorder="1" applyAlignment="1">
      <alignment vertical="center"/>
    </xf>
    <xf numFmtId="0" fontId="183" fillId="0" borderId="0" xfId="653" applyFont="1" applyFill="1" applyBorder="1" applyAlignment="1">
      <alignment horizontal="left" vertical="center"/>
    </xf>
    <xf numFmtId="0" fontId="188" fillId="0" borderId="13" xfId="653" applyFont="1" applyFill="1" applyBorder="1" applyAlignment="1">
      <alignment horizontal="left" vertical="center"/>
    </xf>
    <xf numFmtId="273" fontId="14" fillId="0" borderId="39" xfId="650" applyNumberFormat="1" applyFont="1" applyFill="1" applyBorder="1" applyAlignment="1">
      <alignment vertical="center"/>
    </xf>
    <xf numFmtId="0" fontId="222" fillId="0" borderId="57" xfId="649" applyFont="1" applyBorder="1" applyAlignment="1" applyProtection="1">
      <alignment horizontal="left" vertical="top"/>
    </xf>
    <xf numFmtId="0" fontId="1" fillId="0" borderId="0" xfId="0" applyFont="1" applyAlignment="1">
      <alignment horizontal="right"/>
    </xf>
    <xf numFmtId="174" fontId="183" fillId="0" borderId="14" xfId="633" applyNumberFormat="1" applyFont="1" applyBorder="1" applyAlignment="1">
      <alignment horizontal="right" vertical="center"/>
    </xf>
    <xf numFmtId="174" fontId="183" fillId="0" borderId="39" xfId="633" applyNumberFormat="1" applyFont="1" applyFill="1" applyBorder="1" applyAlignment="1">
      <alignment horizontal="right" vertical="center"/>
    </xf>
    <xf numFmtId="2" fontId="183" fillId="0" borderId="57" xfId="395" applyNumberFormat="1" applyFont="1" applyFill="1" applyBorder="1" applyAlignment="1">
      <alignment horizontal="left" vertical="center"/>
    </xf>
    <xf numFmtId="284" fontId="183" fillId="0" borderId="36" xfId="395" applyNumberFormat="1" applyFont="1" applyFill="1" applyBorder="1" applyAlignment="1">
      <alignment vertical="center"/>
    </xf>
    <xf numFmtId="2" fontId="183" fillId="0" borderId="0" xfId="395" applyNumberFormat="1" applyFont="1" applyFill="1" applyBorder="1" applyAlignment="1">
      <alignment horizontal="left" vertical="center"/>
    </xf>
    <xf numFmtId="284" fontId="183" fillId="0" borderId="37" xfId="395" applyNumberFormat="1" applyFont="1" applyFill="1" applyBorder="1" applyAlignment="1">
      <alignment vertical="center"/>
    </xf>
    <xf numFmtId="284" fontId="183" fillId="0" borderId="38" xfId="395" applyNumberFormat="1" applyFont="1" applyFill="1" applyBorder="1" applyAlignment="1">
      <alignment vertical="center"/>
    </xf>
    <xf numFmtId="2" fontId="188" fillId="0" borderId="57" xfId="395" quotePrefix="1" applyNumberFormat="1" applyFont="1" applyFill="1" applyBorder="1" applyAlignment="1">
      <alignment horizontal="left" vertical="center"/>
    </xf>
    <xf numFmtId="2" fontId="183" fillId="0" borderId="44" xfId="395" applyNumberFormat="1" applyFont="1" applyFill="1" applyBorder="1" applyAlignment="1">
      <alignment horizontal="left" vertical="center"/>
    </xf>
    <xf numFmtId="2" fontId="188" fillId="0" borderId="44" xfId="395" applyNumberFormat="1" applyFont="1" applyFill="1" applyBorder="1" applyAlignment="1">
      <alignment horizontal="left" vertical="center"/>
    </xf>
    <xf numFmtId="284" fontId="183" fillId="0" borderId="39" xfId="395" applyNumberFormat="1" applyFont="1" applyFill="1" applyBorder="1" applyAlignment="1">
      <alignment vertical="center"/>
    </xf>
    <xf numFmtId="285" fontId="242" fillId="0" borderId="0" xfId="639" applyNumberFormat="1" applyFont="1" applyAlignment="1" applyProtection="1"/>
    <xf numFmtId="2" fontId="198" fillId="0" borderId="36" xfId="395" applyNumberFormat="1" applyFont="1" applyFill="1" applyBorder="1" applyAlignment="1">
      <alignment vertical="center"/>
    </xf>
    <xf numFmtId="2" fontId="198" fillId="0" borderId="37" xfId="395" applyNumberFormat="1" applyFont="1" applyFill="1" applyBorder="1" applyAlignment="1">
      <alignment vertical="center"/>
    </xf>
    <xf numFmtId="2" fontId="198" fillId="0" borderId="37" xfId="395" applyNumberFormat="1" applyFont="1" applyFill="1" applyBorder="1" applyAlignment="1">
      <alignment horizontal="left" vertical="center"/>
    </xf>
    <xf numFmtId="2" fontId="198" fillId="0" borderId="38" xfId="395" applyNumberFormat="1" applyFont="1" applyFill="1" applyBorder="1" applyAlignment="1">
      <alignment vertical="center"/>
    </xf>
    <xf numFmtId="2" fontId="198" fillId="0" borderId="0" xfId="395" applyNumberFormat="1" applyFont="1" applyFill="1" applyBorder="1" applyAlignment="1">
      <alignment vertical="center"/>
    </xf>
    <xf numFmtId="49" fontId="198" fillId="0" borderId="0" xfId="395" applyNumberFormat="1" applyFont="1" applyFill="1" applyBorder="1" applyAlignment="1">
      <alignment vertical="center"/>
    </xf>
    <xf numFmtId="0" fontId="27" fillId="0" borderId="0" xfId="395" applyFont="1" applyAlignment="1">
      <alignment vertical="center"/>
    </xf>
    <xf numFmtId="0" fontId="27" fillId="0" borderId="0" xfId="395" quotePrefix="1" applyFont="1"/>
    <xf numFmtId="0" fontId="268" fillId="0" borderId="0" xfId="633" applyFont="1" applyFill="1"/>
    <xf numFmtId="0" fontId="27" fillId="0" borderId="0" xfId="633" quotePrefix="1" applyFont="1" applyFill="1"/>
    <xf numFmtId="0" fontId="183" fillId="0" borderId="40" xfId="633" applyFont="1" applyBorder="1" applyAlignment="1">
      <alignment horizontal="left" vertical="center"/>
    </xf>
    <xf numFmtId="0" fontId="183" fillId="0" borderId="41" xfId="633" applyFont="1" applyBorder="1" applyAlignment="1">
      <alignment horizontal="left" vertical="center"/>
    </xf>
    <xf numFmtId="0" fontId="188" fillId="0" borderId="43" xfId="633" applyFont="1" applyBorder="1" applyAlignment="1">
      <alignment horizontal="left" vertical="center"/>
    </xf>
    <xf numFmtId="274" fontId="188" fillId="0" borderId="39" xfId="633" applyNumberFormat="1" applyFont="1" applyBorder="1" applyAlignment="1">
      <alignment vertical="center"/>
    </xf>
    <xf numFmtId="2" fontId="198" fillId="0" borderId="57" xfId="395" applyNumberFormat="1" applyFont="1" applyFill="1" applyBorder="1" applyAlignment="1">
      <alignment vertical="center"/>
    </xf>
    <xf numFmtId="258" fontId="183" fillId="0" borderId="57" xfId="633" applyNumberFormat="1" applyFont="1" applyBorder="1" applyAlignment="1">
      <alignment vertical="center"/>
    </xf>
    <xf numFmtId="258" fontId="27" fillId="0" borderId="0" xfId="395" applyNumberFormat="1" applyFont="1" applyAlignment="1">
      <alignment vertical="center"/>
    </xf>
    <xf numFmtId="0" fontId="183" fillId="0" borderId="41" xfId="633" quotePrefix="1" applyFont="1" applyBorder="1" applyAlignment="1">
      <alignment horizontal="left" vertical="center" indent="1"/>
    </xf>
    <xf numFmtId="0" fontId="183" fillId="0" borderId="42" xfId="633" applyFont="1" applyBorder="1" applyAlignment="1">
      <alignment horizontal="left" vertical="center"/>
    </xf>
    <xf numFmtId="274" fontId="183" fillId="0" borderId="38" xfId="633" applyNumberFormat="1" applyFont="1" applyBorder="1" applyAlignment="1">
      <alignment vertical="center"/>
    </xf>
    <xf numFmtId="0" fontId="188" fillId="0" borderId="57" xfId="633" applyFont="1" applyBorder="1" applyAlignment="1">
      <alignment horizontal="left" vertical="center"/>
    </xf>
    <xf numFmtId="0" fontId="183" fillId="0" borderId="44" xfId="633" quotePrefix="1" applyFont="1" applyBorder="1" applyAlignment="1">
      <alignment horizontal="left" vertical="center" indent="1"/>
    </xf>
    <xf numFmtId="177" fontId="146" fillId="0" borderId="0" xfId="395" applyNumberFormat="1" applyFont="1" applyBorder="1" applyAlignment="1">
      <alignment vertical="center"/>
    </xf>
    <xf numFmtId="0" fontId="183" fillId="0" borderId="41" xfId="395" applyFont="1" applyFill="1" applyBorder="1" applyAlignment="1">
      <alignment vertical="center"/>
    </xf>
    <xf numFmtId="0" fontId="27" fillId="0" borderId="0" xfId="395" applyFont="1" applyAlignment="1">
      <alignment horizontal="left" vertical="top" wrapText="1"/>
    </xf>
    <xf numFmtId="0" fontId="183" fillId="0" borderId="41" xfId="395" applyFont="1" applyFill="1" applyBorder="1" applyAlignment="1">
      <alignment horizontal="left" vertical="center"/>
    </xf>
    <xf numFmtId="0" fontId="200" fillId="0" borderId="0" xfId="395" applyFont="1" applyAlignment="1">
      <alignment horizontal="center"/>
    </xf>
    <xf numFmtId="0" fontId="20" fillId="0" borderId="0" xfId="648" applyFont="1" applyAlignment="1">
      <alignment horizontal="left" vertical="center"/>
    </xf>
    <xf numFmtId="0" fontId="27" fillId="0" borderId="0" xfId="0" applyFont="1" applyAlignment="1">
      <alignment horizontal="left" vertical="top" wrapText="1"/>
    </xf>
    <xf numFmtId="0" fontId="27" fillId="0" borderId="0" xfId="0" applyFont="1" applyFill="1" applyAlignment="1">
      <alignment horizontal="left" vertical="top" wrapText="1"/>
    </xf>
    <xf numFmtId="0" fontId="223" fillId="0" borderId="0" xfId="395" applyFont="1" applyFill="1" applyAlignment="1">
      <alignment horizontal="left" vertical="top" wrapText="1"/>
    </xf>
    <xf numFmtId="0" fontId="178" fillId="0" borderId="0" xfId="395" applyFont="1" applyBorder="1" applyAlignment="1" applyProtection="1">
      <alignment horizontal="left"/>
      <protection locked="0"/>
    </xf>
    <xf numFmtId="0" fontId="175" fillId="0" borderId="0" xfId="0" applyFont="1" applyBorder="1" applyAlignment="1">
      <alignment horizontal="left"/>
    </xf>
    <xf numFmtId="0" fontId="27" fillId="0" borderId="0" xfId="0" applyFont="1" applyAlignment="1">
      <alignment vertical="top"/>
    </xf>
    <xf numFmtId="0" fontId="183" fillId="0" borderId="0" xfId="0" applyFont="1" applyFill="1" applyBorder="1" applyAlignment="1">
      <alignment horizontal="left" wrapText="1"/>
    </xf>
    <xf numFmtId="0" fontId="183" fillId="0" borderId="41" xfId="0" applyFont="1" applyFill="1" applyBorder="1" applyAlignment="1">
      <alignment horizontal="left" wrapText="1"/>
    </xf>
    <xf numFmtId="0" fontId="27" fillId="0" borderId="0" xfId="0" applyFont="1" applyAlignment="1">
      <alignment horizontal="left" vertical="top"/>
    </xf>
    <xf numFmtId="0" fontId="239" fillId="0" borderId="0" xfId="634" applyFont="1" applyAlignment="1">
      <alignment horizontal="left" vertical="center" wrapText="1" readingOrder="1"/>
    </xf>
    <xf numFmtId="0" fontId="27" fillId="0" borderId="0" xfId="0" applyFont="1" applyAlignment="1">
      <alignment vertical="top" wrapText="1"/>
    </xf>
    <xf numFmtId="0" fontId="27" fillId="0" borderId="0" xfId="395" applyFont="1" applyAlignment="1">
      <alignment horizontal="left" vertical="top" wrapText="1"/>
    </xf>
    <xf numFmtId="0" fontId="27" fillId="0" borderId="0" xfId="648" applyFont="1" applyAlignment="1">
      <alignment horizontal="left" vertical="top" wrapText="1"/>
    </xf>
    <xf numFmtId="174" fontId="183" fillId="0" borderId="48" xfId="395" applyNumberFormat="1" applyFont="1" applyFill="1" applyBorder="1" applyAlignment="1">
      <alignment horizontal="center"/>
    </xf>
    <xf numFmtId="174" fontId="183" fillId="0" borderId="44" xfId="395" applyNumberFormat="1" applyFont="1" applyFill="1" applyBorder="1" applyAlignment="1">
      <alignment horizontal="center"/>
    </xf>
    <xf numFmtId="174" fontId="183" fillId="0" borderId="42" xfId="395" applyNumberFormat="1" applyFont="1" applyFill="1" applyBorder="1" applyAlignment="1">
      <alignment horizontal="center"/>
    </xf>
    <xf numFmtId="49" fontId="20" fillId="0" borderId="0" xfId="392" applyNumberFormat="1" applyFont="1" applyAlignment="1" applyProtection="1">
      <alignment horizontal="center"/>
      <protection locked="0"/>
    </xf>
    <xf numFmtId="174" fontId="183" fillId="0" borderId="47" xfId="395" applyNumberFormat="1" applyFont="1" applyFill="1" applyBorder="1" applyAlignment="1">
      <alignment horizontal="center"/>
    </xf>
    <xf numFmtId="174" fontId="183" fillId="0" borderId="0" xfId="395" applyNumberFormat="1" applyFont="1" applyFill="1" applyBorder="1" applyAlignment="1">
      <alignment horizontal="center"/>
    </xf>
    <xf numFmtId="174" fontId="183" fillId="0" borderId="41" xfId="395" applyNumberFormat="1" applyFont="1" applyFill="1" applyBorder="1" applyAlignment="1">
      <alignment horizontal="center"/>
    </xf>
    <xf numFmtId="0" fontId="223" fillId="0" borderId="0" xfId="395" applyFont="1" applyFill="1" applyAlignment="1">
      <alignment vertical="top" wrapText="1"/>
    </xf>
    <xf numFmtId="174" fontId="183" fillId="0" borderId="46" xfId="395" applyNumberFormat="1" applyFont="1" applyFill="1" applyBorder="1" applyAlignment="1">
      <alignment horizontal="center"/>
    </xf>
    <xf numFmtId="174" fontId="183" fillId="0" borderId="45" xfId="395" applyNumberFormat="1" applyFont="1" applyFill="1" applyBorder="1" applyAlignment="1">
      <alignment horizontal="center"/>
    </xf>
    <xf numFmtId="174" fontId="183" fillId="0" borderId="40" xfId="395" applyNumberFormat="1" applyFont="1" applyFill="1" applyBorder="1" applyAlignment="1">
      <alignment horizontal="center"/>
    </xf>
    <xf numFmtId="0" fontId="185" fillId="0" borderId="46" xfId="392" applyFont="1" applyBorder="1" applyAlignment="1">
      <alignment horizontal="center" vertical="center"/>
    </xf>
    <xf numFmtId="0" fontId="185" fillId="0" borderId="45" xfId="392" applyFont="1" applyBorder="1" applyAlignment="1">
      <alignment horizontal="center" vertical="center"/>
    </xf>
    <xf numFmtId="0" fontId="185" fillId="0" borderId="40" xfId="392" applyFont="1" applyBorder="1" applyAlignment="1">
      <alignment horizontal="center" vertical="center"/>
    </xf>
    <xf numFmtId="0" fontId="27" fillId="0" borderId="0" xfId="634" applyFont="1" applyAlignment="1">
      <alignment horizontal="left" vertical="top" wrapText="1"/>
    </xf>
    <xf numFmtId="0" fontId="27" fillId="0" borderId="0" xfId="395" applyFont="1" applyFill="1" applyAlignment="1">
      <alignment horizontal="left" vertical="top" wrapText="1"/>
    </xf>
    <xf numFmtId="0" fontId="184" fillId="0" borderId="41" xfId="395" applyFont="1" applyBorder="1" applyAlignment="1">
      <alignment horizontal="left"/>
    </xf>
    <xf numFmtId="0" fontId="184" fillId="0" borderId="42" xfId="395" applyFont="1" applyBorder="1" applyAlignment="1">
      <alignment horizontal="left"/>
    </xf>
    <xf numFmtId="49" fontId="27" fillId="0" borderId="14" xfId="394" applyNumberFormat="1" applyFont="1" applyFill="1" applyBorder="1" applyAlignment="1" applyProtection="1">
      <alignment horizontal="center" vertical="center" wrapText="1"/>
      <protection locked="0"/>
    </xf>
    <xf numFmtId="49" fontId="27" fillId="0" borderId="13" xfId="394" applyNumberFormat="1" applyFont="1" applyFill="1" applyBorder="1" applyAlignment="1" applyProtection="1">
      <alignment horizontal="center" vertical="center" wrapText="1"/>
      <protection locked="0"/>
    </xf>
    <xf numFmtId="49" fontId="27" fillId="0" borderId="43" xfId="394" applyNumberFormat="1" applyFont="1" applyFill="1" applyBorder="1" applyAlignment="1" applyProtection="1">
      <alignment horizontal="center" vertical="center" wrapText="1"/>
      <protection locked="0"/>
    </xf>
    <xf numFmtId="49" fontId="27" fillId="0" borderId="14" xfId="394" applyNumberFormat="1" applyFont="1" applyFill="1" applyBorder="1" applyAlignment="1" applyProtection="1">
      <alignment horizontal="center" vertical="center"/>
      <protection locked="0"/>
    </xf>
    <xf numFmtId="49" fontId="27" fillId="0" borderId="43" xfId="394" applyNumberFormat="1" applyFont="1" applyFill="1" applyBorder="1" applyAlignment="1" applyProtection="1">
      <alignment horizontal="center" vertical="center"/>
      <protection locked="0"/>
    </xf>
    <xf numFmtId="49" fontId="27" fillId="0" borderId="48" xfId="394" applyNumberFormat="1" applyFont="1" applyFill="1" applyBorder="1" applyAlignment="1" applyProtection="1">
      <alignment horizontal="center" vertical="center"/>
      <protection locked="0"/>
    </xf>
    <xf numFmtId="49" fontId="27" fillId="0" borderId="42" xfId="394" applyNumberFormat="1" applyFont="1" applyFill="1" applyBorder="1" applyAlignment="1" applyProtection="1">
      <alignment horizontal="center" vertical="center"/>
      <protection locked="0"/>
    </xf>
    <xf numFmtId="259" fontId="27" fillId="0" borderId="46" xfId="394" applyNumberFormat="1" applyFont="1" applyBorder="1" applyAlignment="1" applyProtection="1">
      <alignment horizontal="center"/>
      <protection locked="0"/>
    </xf>
    <xf numFmtId="259" fontId="27" fillId="0" borderId="40" xfId="394" applyNumberFormat="1" applyFont="1" applyBorder="1" applyAlignment="1" applyProtection="1">
      <alignment horizontal="center"/>
      <protection locked="0"/>
    </xf>
    <xf numFmtId="0" fontId="27" fillId="0" borderId="46" xfId="394" applyNumberFormat="1" applyFont="1" applyBorder="1" applyAlignment="1" applyProtection="1">
      <alignment horizontal="center"/>
      <protection locked="0"/>
    </xf>
    <xf numFmtId="0" fontId="27" fillId="0" borderId="40" xfId="394" applyNumberFormat="1" applyFont="1" applyBorder="1" applyAlignment="1" applyProtection="1">
      <alignment horizontal="center"/>
      <protection locked="0"/>
    </xf>
    <xf numFmtId="259" fontId="27" fillId="0" borderId="47" xfId="394" applyNumberFormat="1" applyFont="1" applyBorder="1" applyAlignment="1" applyProtection="1">
      <alignment horizontal="center"/>
      <protection locked="0"/>
    </xf>
    <xf numFmtId="259" fontId="27" fillId="0" borderId="41" xfId="394" applyNumberFormat="1" applyFont="1" applyBorder="1" applyAlignment="1" applyProtection="1">
      <alignment horizontal="center"/>
      <protection locked="0"/>
    </xf>
    <xf numFmtId="0" fontId="27" fillId="0" borderId="47" xfId="394" applyNumberFormat="1" applyFont="1" applyBorder="1" applyAlignment="1" applyProtection="1">
      <alignment horizontal="center"/>
      <protection locked="0"/>
    </xf>
    <xf numFmtId="0" fontId="27" fillId="0" borderId="41" xfId="394" applyNumberFormat="1" applyFont="1" applyBorder="1" applyAlignment="1" applyProtection="1">
      <alignment horizontal="center"/>
      <protection locked="0"/>
    </xf>
    <xf numFmtId="259" fontId="27" fillId="0" borderId="48" xfId="394" applyNumberFormat="1" applyFont="1" applyBorder="1" applyAlignment="1" applyProtection="1">
      <alignment horizontal="center"/>
      <protection locked="0"/>
    </xf>
    <xf numFmtId="259" fontId="27" fillId="0" borderId="42" xfId="394" applyNumberFormat="1" applyFont="1" applyBorder="1" applyAlignment="1" applyProtection="1">
      <alignment horizontal="center"/>
      <protection locked="0"/>
    </xf>
    <xf numFmtId="168" fontId="27" fillId="0" borderId="48" xfId="394" applyNumberFormat="1" applyFont="1" applyFill="1" applyBorder="1" applyAlignment="1" applyProtection="1">
      <alignment horizontal="center"/>
      <protection locked="0"/>
    </xf>
    <xf numFmtId="168" fontId="27" fillId="0" borderId="42" xfId="394" applyNumberFormat="1" applyFont="1" applyFill="1" applyBorder="1" applyAlignment="1" applyProtection="1">
      <alignment horizontal="center"/>
      <protection locked="0"/>
    </xf>
    <xf numFmtId="0" fontId="27" fillId="0" borderId="48" xfId="394" applyNumberFormat="1" applyFont="1" applyBorder="1" applyAlignment="1" applyProtection="1">
      <alignment horizontal="center"/>
      <protection locked="0"/>
    </xf>
    <xf numFmtId="0" fontId="27" fillId="0" borderId="42" xfId="394" applyNumberFormat="1" applyFont="1" applyBorder="1" applyAlignment="1" applyProtection="1">
      <alignment horizontal="center"/>
      <protection locked="0"/>
    </xf>
    <xf numFmtId="0" fontId="183" fillId="0" borderId="46" xfId="396" applyFont="1" applyFill="1" applyBorder="1" applyAlignment="1">
      <alignment horizontal="left" vertical="center"/>
    </xf>
    <xf numFmtId="0" fontId="183" fillId="0" borderId="53" xfId="396" applyFont="1" applyFill="1" applyBorder="1" applyAlignment="1">
      <alignment horizontal="left" vertical="center"/>
    </xf>
    <xf numFmtId="0" fontId="183" fillId="0" borderId="40" xfId="396" applyFont="1" applyFill="1" applyBorder="1" applyAlignment="1">
      <alignment horizontal="left" vertical="center"/>
    </xf>
    <xf numFmtId="0" fontId="183" fillId="0" borderId="47" xfId="396" applyFont="1" applyFill="1" applyBorder="1" applyAlignment="1">
      <alignment horizontal="left" vertical="center"/>
    </xf>
    <xf numFmtId="0" fontId="183" fillId="0" borderId="0" xfId="396" applyFont="1" applyFill="1" applyBorder="1" applyAlignment="1">
      <alignment horizontal="left" vertical="center"/>
    </xf>
    <xf numFmtId="0" fontId="183" fillId="0" borderId="41" xfId="396" applyFont="1" applyFill="1" applyBorder="1" applyAlignment="1">
      <alignment horizontal="left" vertical="center"/>
    </xf>
    <xf numFmtId="0" fontId="188" fillId="0" borderId="14" xfId="396" applyFont="1" applyFill="1" applyBorder="1" applyAlignment="1">
      <alignment horizontal="left" vertical="center"/>
    </xf>
    <xf numFmtId="0" fontId="188" fillId="0" borderId="13" xfId="396" applyFont="1" applyFill="1" applyBorder="1" applyAlignment="1">
      <alignment horizontal="left" vertical="center"/>
    </xf>
    <xf numFmtId="0" fontId="188" fillId="0" borderId="43" xfId="396" applyFont="1" applyFill="1" applyBorder="1" applyAlignment="1">
      <alignment horizontal="left" vertical="center"/>
    </xf>
    <xf numFmtId="260" fontId="188" fillId="0" borderId="47" xfId="396" applyNumberFormat="1" applyFont="1" applyFill="1" applyBorder="1" applyAlignment="1">
      <alignment vertical="center"/>
    </xf>
    <xf numFmtId="260" fontId="188" fillId="0" borderId="41" xfId="396" applyNumberFormat="1" applyFont="1" applyFill="1" applyBorder="1" applyAlignment="1">
      <alignment vertical="center"/>
    </xf>
    <xf numFmtId="260" fontId="183" fillId="0" borderId="47" xfId="396" applyNumberFormat="1" applyFont="1" applyFill="1" applyBorder="1" applyAlignment="1">
      <alignment vertical="center"/>
    </xf>
    <xf numFmtId="260" fontId="183" fillId="0" borderId="41" xfId="396" applyNumberFormat="1" applyFont="1" applyFill="1" applyBorder="1" applyAlignment="1">
      <alignment vertical="center"/>
    </xf>
    <xf numFmtId="260" fontId="183" fillId="0" borderId="14" xfId="396" applyNumberFormat="1" applyFont="1" applyFill="1" applyBorder="1" applyAlignment="1">
      <alignment vertical="center"/>
    </xf>
    <xf numFmtId="260" fontId="183" fillId="0" borderId="43" xfId="396" applyNumberFormat="1" applyFont="1" applyFill="1" applyBorder="1" applyAlignment="1">
      <alignment vertical="center"/>
    </xf>
    <xf numFmtId="0" fontId="188" fillId="0" borderId="47" xfId="396" applyFont="1" applyFill="1" applyBorder="1" applyAlignment="1">
      <alignment horizontal="left" vertical="center" indent="1"/>
    </xf>
    <xf numFmtId="0" fontId="188" fillId="0" borderId="0" xfId="396" applyFont="1" applyFill="1" applyBorder="1" applyAlignment="1">
      <alignment horizontal="left" vertical="center" indent="1"/>
    </xf>
    <xf numFmtId="0" fontId="188" fillId="0" borderId="41" xfId="396" applyFont="1" applyFill="1" applyBorder="1" applyAlignment="1">
      <alignment horizontal="left" vertical="center" indent="1"/>
    </xf>
    <xf numFmtId="0" fontId="183" fillId="0" borderId="14" xfId="396" applyFont="1" applyFill="1" applyBorder="1" applyAlignment="1">
      <alignment horizontal="left" vertical="center"/>
    </xf>
    <xf numFmtId="0" fontId="183" fillId="0" borderId="13" xfId="396" applyFont="1" applyFill="1" applyBorder="1" applyAlignment="1">
      <alignment horizontal="left" vertical="center"/>
    </xf>
    <xf numFmtId="0" fontId="183" fillId="0" borderId="43" xfId="396" applyFont="1" applyFill="1" applyBorder="1" applyAlignment="1">
      <alignment horizontal="left" vertical="center"/>
    </xf>
    <xf numFmtId="46" fontId="183" fillId="0" borderId="0" xfId="396" quotePrefix="1" applyNumberFormat="1" applyFont="1" applyFill="1" applyBorder="1" applyAlignment="1">
      <alignment horizontal="left" wrapText="1"/>
    </xf>
    <xf numFmtId="260" fontId="188" fillId="0" borderId="14" xfId="396" applyNumberFormat="1" applyFont="1" applyFill="1" applyBorder="1" applyAlignment="1">
      <alignment vertical="center"/>
    </xf>
    <xf numFmtId="260" fontId="188" fillId="0" borderId="43" xfId="396" applyNumberFormat="1" applyFont="1" applyFill="1" applyBorder="1" applyAlignment="1">
      <alignment vertical="center"/>
    </xf>
    <xf numFmtId="260" fontId="183" fillId="0" borderId="0" xfId="396" applyNumberFormat="1" applyFont="1" applyFill="1" applyBorder="1" applyAlignment="1">
      <alignment horizontal="right"/>
    </xf>
    <xf numFmtId="49" fontId="183" fillId="0" borderId="14" xfId="396" applyNumberFormat="1" applyFont="1" applyFill="1" applyBorder="1" applyAlignment="1">
      <alignment horizontal="right" vertical="center"/>
    </xf>
    <xf numFmtId="49" fontId="183" fillId="0" borderId="43" xfId="396" applyNumberFormat="1" applyFont="1" applyFill="1" applyBorder="1" applyAlignment="1">
      <alignment horizontal="right" vertical="center"/>
    </xf>
    <xf numFmtId="260" fontId="183" fillId="0" borderId="46" xfId="396" applyNumberFormat="1" applyFont="1" applyFill="1" applyBorder="1" applyAlignment="1">
      <alignment vertical="center"/>
    </xf>
    <xf numFmtId="260" fontId="183" fillId="0" borderId="40" xfId="396" applyNumberFormat="1" applyFont="1" applyFill="1" applyBorder="1" applyAlignment="1">
      <alignment vertical="center"/>
    </xf>
    <xf numFmtId="260" fontId="183" fillId="0" borderId="0" xfId="396" applyNumberFormat="1" applyFont="1" applyFill="1" applyBorder="1" applyAlignment="1"/>
    <xf numFmtId="0" fontId="229" fillId="0" borderId="0" xfId="0" applyFont="1" applyAlignment="1">
      <alignment horizontal="left" vertical="top" wrapText="1"/>
    </xf>
    <xf numFmtId="46" fontId="183" fillId="0" borderId="40" xfId="396" quotePrefix="1" applyNumberFormat="1" applyFont="1" applyFill="1" applyBorder="1" applyAlignment="1">
      <alignment horizontal="center" vertical="center" wrapText="1"/>
    </xf>
    <xf numFmtId="46" fontId="183" fillId="0" borderId="41" xfId="396" quotePrefix="1" applyNumberFormat="1" applyFont="1" applyFill="1" applyBorder="1" applyAlignment="1">
      <alignment horizontal="center" vertical="center" wrapText="1"/>
    </xf>
    <xf numFmtId="46" fontId="183" fillId="0" borderId="42" xfId="396" quotePrefix="1" applyNumberFormat="1" applyFont="1" applyFill="1" applyBorder="1" applyAlignment="1">
      <alignment horizontal="center" vertical="center" wrapText="1"/>
    </xf>
    <xf numFmtId="0" fontId="188" fillId="0" borderId="47" xfId="396" applyFont="1" applyFill="1" applyBorder="1" applyAlignment="1">
      <alignment horizontal="left" vertical="center"/>
    </xf>
    <xf numFmtId="0" fontId="188" fillId="0" borderId="0" xfId="396" applyFont="1" applyFill="1" applyBorder="1" applyAlignment="1">
      <alignment horizontal="left" vertical="center"/>
    </xf>
    <xf numFmtId="0" fontId="188" fillId="0" borderId="41" xfId="396" applyFont="1" applyFill="1" applyBorder="1" applyAlignment="1">
      <alignment horizontal="left" vertical="center"/>
    </xf>
    <xf numFmtId="37" fontId="183" fillId="0" borderId="53" xfId="395" applyNumberFormat="1" applyFont="1" applyFill="1" applyBorder="1" applyAlignment="1">
      <alignment horizontal="left" vertical="center"/>
    </xf>
    <xf numFmtId="37" fontId="183" fillId="0" borderId="40" xfId="395" applyNumberFormat="1" applyFont="1" applyFill="1" applyBorder="1" applyAlignment="1">
      <alignment horizontal="left" vertical="center"/>
    </xf>
    <xf numFmtId="37" fontId="183" fillId="0" borderId="0" xfId="395" applyNumberFormat="1" applyFont="1" applyFill="1" applyBorder="1" applyAlignment="1">
      <alignment horizontal="left" vertical="center"/>
    </xf>
    <xf numFmtId="37" fontId="183" fillId="0" borderId="41" xfId="395" applyNumberFormat="1" applyFont="1" applyFill="1" applyBorder="1" applyAlignment="1">
      <alignment horizontal="left" vertical="center"/>
    </xf>
    <xf numFmtId="0" fontId="183" fillId="0" borderId="0" xfId="395" applyFont="1" applyFill="1" applyBorder="1" applyAlignment="1">
      <alignment horizontal="left" vertical="center" wrapText="1"/>
    </xf>
    <xf numFmtId="0" fontId="183" fillId="0" borderId="41" xfId="395" applyFont="1" applyFill="1" applyBorder="1" applyAlignment="1">
      <alignment horizontal="left" vertical="center" wrapText="1"/>
    </xf>
    <xf numFmtId="0" fontId="183" fillId="0" borderId="0" xfId="395" applyFont="1" applyFill="1" applyBorder="1" applyAlignment="1">
      <alignment horizontal="left" vertical="center"/>
    </xf>
    <xf numFmtId="0" fontId="183" fillId="0" borderId="41" xfId="395" applyFont="1" applyFill="1" applyBorder="1" applyAlignment="1">
      <alignment horizontal="left" vertical="center"/>
    </xf>
    <xf numFmtId="0" fontId="188" fillId="0" borderId="13" xfId="395" applyFont="1" applyFill="1" applyBorder="1" applyAlignment="1">
      <alignment horizontal="left" vertical="center"/>
    </xf>
    <xf numFmtId="0" fontId="188" fillId="0" borderId="43" xfId="395" applyFont="1" applyFill="1" applyBorder="1" applyAlignment="1">
      <alignment horizontal="left" vertical="center"/>
    </xf>
    <xf numFmtId="0" fontId="20" fillId="0" borderId="0" xfId="0" applyFont="1" applyAlignment="1">
      <alignment vertical="top" wrapText="1"/>
    </xf>
    <xf numFmtId="0" fontId="20" fillId="0" borderId="0" xfId="0" applyFont="1" applyAlignment="1">
      <alignment horizontal="left" vertical="top" wrapText="1"/>
    </xf>
    <xf numFmtId="174" fontId="183" fillId="0" borderId="14" xfId="395" applyNumberFormat="1" applyFont="1" applyFill="1" applyBorder="1" applyAlignment="1">
      <alignment horizontal="center" vertical="center"/>
    </xf>
    <xf numFmtId="174" fontId="183" fillId="0" borderId="43" xfId="395" applyNumberFormat="1" applyFont="1" applyFill="1" applyBorder="1" applyAlignment="1">
      <alignment horizontal="center" vertical="center"/>
    </xf>
    <xf numFmtId="0" fontId="224" fillId="0" borderId="14" xfId="0" applyFont="1" applyBorder="1" applyAlignment="1">
      <alignment vertical="center" wrapText="1"/>
    </xf>
    <xf numFmtId="0" fontId="224" fillId="0" borderId="13" xfId="0" applyFont="1" applyBorder="1" applyAlignment="1">
      <alignment vertical="center" wrapText="1"/>
    </xf>
    <xf numFmtId="167" fontId="186" fillId="0" borderId="39" xfId="395" applyNumberFormat="1" applyFont="1" applyBorder="1" applyAlignment="1">
      <alignment horizontal="center" vertical="center" wrapText="1"/>
    </xf>
    <xf numFmtId="167" fontId="186" fillId="0" borderId="39" xfId="395" applyNumberFormat="1" applyFont="1" applyFill="1" applyBorder="1" applyAlignment="1">
      <alignment horizontal="center" vertical="center" wrapText="1"/>
    </xf>
    <xf numFmtId="170" fontId="186" fillId="0" borderId="47" xfId="395" applyNumberFormat="1" applyFont="1" applyFill="1" applyBorder="1" applyAlignment="1"/>
    <xf numFmtId="170" fontId="186" fillId="0" borderId="41" xfId="395" applyNumberFormat="1" applyFont="1" applyFill="1" applyBorder="1" applyAlignment="1"/>
    <xf numFmtId="170" fontId="186" fillId="0" borderId="48" xfId="395" applyNumberFormat="1" applyFont="1" applyFill="1" applyBorder="1" applyAlignment="1"/>
    <xf numFmtId="170" fontId="186" fillId="0" borderId="42" xfId="395" applyNumberFormat="1" applyFont="1" applyFill="1" applyBorder="1" applyAlignment="1"/>
    <xf numFmtId="170" fontId="186" fillId="0" borderId="14" xfId="395" applyNumberFormat="1" applyFont="1" applyFill="1" applyBorder="1" applyAlignment="1"/>
    <xf numFmtId="170" fontId="186" fillId="0" borderId="43" xfId="395" applyNumberFormat="1" applyFont="1" applyFill="1" applyBorder="1" applyAlignment="1"/>
    <xf numFmtId="49" fontId="186" fillId="0" borderId="14" xfId="395" applyNumberFormat="1" applyFont="1" applyFill="1" applyBorder="1" applyAlignment="1">
      <alignment horizontal="right" vertical="center"/>
    </xf>
    <xf numFmtId="49" fontId="186" fillId="0" borderId="43" xfId="395" applyNumberFormat="1" applyFont="1" applyFill="1" applyBorder="1" applyAlignment="1">
      <alignment horizontal="right" vertical="center"/>
    </xf>
    <xf numFmtId="170" fontId="186" fillId="0" borderId="46" xfId="395" applyNumberFormat="1" applyFont="1" applyFill="1" applyBorder="1" applyAlignment="1"/>
    <xf numFmtId="170" fontId="186" fillId="0" borderId="40" xfId="395" applyNumberFormat="1" applyFont="1" applyFill="1" applyBorder="1" applyAlignment="1"/>
    <xf numFmtId="167" fontId="176" fillId="0" borderId="0" xfId="395" applyNumberFormat="1" applyFont="1" applyBorder="1" applyAlignment="1">
      <alignment horizontal="center" vertical="center" wrapText="1"/>
    </xf>
    <xf numFmtId="167" fontId="186" fillId="0" borderId="0" xfId="395" applyNumberFormat="1" applyFont="1" applyFill="1" applyBorder="1" applyAlignment="1">
      <alignment horizontal="center" vertical="center" wrapText="1"/>
    </xf>
    <xf numFmtId="167" fontId="186" fillId="0" borderId="41" xfId="395" applyNumberFormat="1" applyFont="1" applyFill="1" applyBorder="1" applyAlignment="1">
      <alignment horizontal="center" vertical="center" wrapText="1"/>
    </xf>
    <xf numFmtId="0" fontId="185" fillId="0" borderId="46" xfId="633" applyFont="1" applyFill="1" applyBorder="1" applyAlignment="1">
      <alignment horizontal="center" vertical="center"/>
    </xf>
    <xf numFmtId="0" fontId="185" fillId="0" borderId="57" xfId="633" applyFont="1" applyFill="1" applyBorder="1" applyAlignment="1">
      <alignment horizontal="center" vertical="center"/>
    </xf>
    <xf numFmtId="0" fontId="185" fillId="0" borderId="40" xfId="633" applyFont="1" applyFill="1" applyBorder="1" applyAlignment="1">
      <alignment horizontal="center" vertical="center"/>
    </xf>
    <xf numFmtId="0" fontId="185" fillId="0" borderId="48" xfId="633" applyFont="1" applyFill="1" applyBorder="1" applyAlignment="1">
      <alignment horizontal="center" vertical="center"/>
    </xf>
    <xf numFmtId="0" fontId="185" fillId="0" borderId="44" xfId="633" applyFont="1" applyFill="1" applyBorder="1" applyAlignment="1">
      <alignment horizontal="center" vertical="center"/>
    </xf>
    <xf numFmtId="0" fontId="185" fillId="0" borderId="42" xfId="633" applyFont="1" applyFill="1" applyBorder="1" applyAlignment="1">
      <alignment horizontal="center" vertical="center"/>
    </xf>
    <xf numFmtId="0" fontId="223" fillId="0" borderId="0" xfId="633" applyFont="1" applyFill="1" applyAlignment="1">
      <alignment horizontal="left" vertical="top" wrapText="1"/>
    </xf>
    <xf numFmtId="172" fontId="183" fillId="0" borderId="46" xfId="633" applyNumberFormat="1" applyFont="1" applyFill="1" applyBorder="1" applyAlignment="1">
      <alignment horizontal="center" vertical="center"/>
    </xf>
    <xf numFmtId="172" fontId="183" fillId="0" borderId="57" xfId="633" applyNumberFormat="1" applyFont="1" applyFill="1" applyBorder="1" applyAlignment="1">
      <alignment horizontal="center" vertical="center"/>
    </xf>
    <xf numFmtId="172" fontId="183" fillId="0" borderId="40" xfId="633" applyNumberFormat="1" applyFont="1" applyFill="1" applyBorder="1" applyAlignment="1">
      <alignment horizontal="center" vertical="center"/>
    </xf>
    <xf numFmtId="172" fontId="183" fillId="0" borderId="48" xfId="633" applyNumberFormat="1" applyFont="1" applyFill="1" applyBorder="1" applyAlignment="1">
      <alignment horizontal="center" vertical="center"/>
    </xf>
    <xf numFmtId="172" fontId="183" fillId="0" borderId="44" xfId="633" applyNumberFormat="1" applyFont="1" applyFill="1" applyBorder="1" applyAlignment="1">
      <alignment horizontal="center" vertical="center"/>
    </xf>
    <xf numFmtId="172" fontId="183" fillId="0" borderId="42" xfId="633" applyNumberFormat="1" applyFont="1" applyFill="1" applyBorder="1" applyAlignment="1">
      <alignment horizontal="center" vertical="center"/>
    </xf>
    <xf numFmtId="0" fontId="223" fillId="0" borderId="0" xfId="633" applyFont="1" applyFill="1" applyAlignment="1">
      <alignment horizontal="left" wrapText="1"/>
    </xf>
    <xf numFmtId="2" fontId="183" fillId="0" borderId="13" xfId="395" applyNumberFormat="1" applyFont="1" applyFill="1" applyBorder="1" applyAlignment="1">
      <alignment horizontal="left" vertical="center" wrapText="1"/>
    </xf>
    <xf numFmtId="2" fontId="183" fillId="0" borderId="43" xfId="395" applyNumberFormat="1" applyFont="1" applyFill="1" applyBorder="1" applyAlignment="1">
      <alignment horizontal="left" vertical="center" wrapText="1"/>
    </xf>
    <xf numFmtId="49" fontId="183" fillId="0" borderId="14" xfId="395" applyNumberFormat="1" applyFont="1" applyFill="1" applyBorder="1" applyAlignment="1">
      <alignment horizontal="center" vertical="center"/>
    </xf>
    <xf numFmtId="49" fontId="183" fillId="0" borderId="43" xfId="395" applyNumberFormat="1" applyFont="1" applyFill="1" applyBorder="1" applyAlignment="1">
      <alignment horizontal="center" vertical="center"/>
    </xf>
    <xf numFmtId="49" fontId="185" fillId="0" borderId="14" xfId="395" applyNumberFormat="1" applyFont="1" applyBorder="1" applyAlignment="1">
      <alignment horizontal="center" vertical="center"/>
    </xf>
    <xf numFmtId="49" fontId="185" fillId="0" borderId="43" xfId="395" applyNumberFormat="1" applyFont="1" applyBorder="1" applyAlignment="1">
      <alignment horizontal="center" vertical="center"/>
    </xf>
    <xf numFmtId="2" fontId="183" fillId="0" borderId="14" xfId="395" applyNumberFormat="1" applyFont="1" applyFill="1" applyBorder="1" applyAlignment="1">
      <alignment horizontal="left" vertical="center" wrapText="1"/>
    </xf>
    <xf numFmtId="2" fontId="183" fillId="0" borderId="48" xfId="395" applyNumberFormat="1" applyFont="1" applyFill="1" applyBorder="1" applyAlignment="1">
      <alignment horizontal="left" vertical="center" wrapText="1" indent="1"/>
    </xf>
    <xf numFmtId="2" fontId="183" fillId="0" borderId="44" xfId="395" applyNumberFormat="1" applyFont="1" applyFill="1" applyBorder="1" applyAlignment="1">
      <alignment horizontal="left" vertical="center" wrapText="1" indent="1"/>
    </xf>
    <xf numFmtId="2" fontId="183" fillId="0" borderId="42" xfId="395" applyNumberFormat="1" applyFont="1" applyFill="1" applyBorder="1" applyAlignment="1">
      <alignment horizontal="left" vertical="center" wrapText="1" indent="1"/>
    </xf>
    <xf numFmtId="2" fontId="183" fillId="0" borderId="46" xfId="395" applyNumberFormat="1" applyFont="1" applyFill="1" applyBorder="1" applyAlignment="1">
      <alignment horizontal="left" vertical="center" wrapText="1"/>
    </xf>
    <xf numFmtId="2" fontId="183" fillId="0" borderId="57" xfId="395" applyNumberFormat="1" applyFont="1" applyFill="1" applyBorder="1" applyAlignment="1">
      <alignment horizontal="left" vertical="center" wrapText="1"/>
    </xf>
    <xf numFmtId="2" fontId="183" fillId="0" borderId="40" xfId="395" applyNumberFormat="1" applyFont="1" applyFill="1" applyBorder="1" applyAlignment="1">
      <alignment horizontal="left" vertical="center" wrapText="1"/>
    </xf>
    <xf numFmtId="2" fontId="183" fillId="0" borderId="47" xfId="395" applyNumberFormat="1" applyFont="1" applyFill="1" applyBorder="1" applyAlignment="1">
      <alignment horizontal="left" vertical="center" wrapText="1" indent="1"/>
    </xf>
    <xf numFmtId="2" fontId="183" fillId="0" borderId="0" xfId="395" applyNumberFormat="1" applyFont="1" applyFill="1" applyBorder="1" applyAlignment="1">
      <alignment horizontal="left" vertical="center" wrapText="1" indent="1"/>
    </xf>
    <xf numFmtId="2" fontId="183" fillId="0" borderId="41" xfId="395" applyNumberFormat="1" applyFont="1" applyFill="1" applyBorder="1" applyAlignment="1">
      <alignment horizontal="left" vertical="center" wrapText="1" indent="1"/>
    </xf>
    <xf numFmtId="165" fontId="183" fillId="0" borderId="47" xfId="395" applyNumberFormat="1" applyFont="1" applyFill="1" applyBorder="1" applyAlignment="1">
      <alignment vertical="center"/>
    </xf>
    <xf numFmtId="165" fontId="183" fillId="0" borderId="41" xfId="395" applyNumberFormat="1" applyFont="1" applyFill="1" applyBorder="1" applyAlignment="1">
      <alignment vertical="center"/>
    </xf>
    <xf numFmtId="2" fontId="183" fillId="0" borderId="0" xfId="395" applyNumberFormat="1" applyFont="1" applyFill="1" applyBorder="1" applyAlignment="1">
      <alignment horizontal="left" vertical="center" indent="2"/>
    </xf>
    <xf numFmtId="2" fontId="183" fillId="0" borderId="41" xfId="395" applyNumberFormat="1" applyFont="1" applyFill="1" applyBorder="1" applyAlignment="1">
      <alignment horizontal="left" vertical="center" indent="2"/>
    </xf>
    <xf numFmtId="2" fontId="183" fillId="0" borderId="44" xfId="395" applyNumberFormat="1" applyFont="1" applyFill="1" applyBorder="1" applyAlignment="1">
      <alignment horizontal="left" vertical="center" indent="1"/>
    </xf>
    <xf numFmtId="2" fontId="183" fillId="0" borderId="42" xfId="395" applyNumberFormat="1" applyFont="1" applyFill="1" applyBorder="1" applyAlignment="1">
      <alignment horizontal="left" vertical="center" indent="1"/>
    </xf>
    <xf numFmtId="165" fontId="183" fillId="0" borderId="48" xfId="395" applyNumberFormat="1" applyFont="1" applyFill="1" applyBorder="1" applyAlignment="1">
      <alignment vertical="center"/>
    </xf>
    <xf numFmtId="165" fontId="183" fillId="0" borderId="42" xfId="395" applyNumberFormat="1" applyFont="1" applyFill="1" applyBorder="1" applyAlignment="1">
      <alignment vertical="center"/>
    </xf>
    <xf numFmtId="2" fontId="183" fillId="0" borderId="57" xfId="395" applyNumberFormat="1" applyFont="1" applyFill="1" applyBorder="1" applyAlignment="1">
      <alignment horizontal="left" vertical="center"/>
    </xf>
    <xf numFmtId="2" fontId="183" fillId="0" borderId="40" xfId="395" applyNumberFormat="1" applyFont="1" applyFill="1" applyBorder="1" applyAlignment="1">
      <alignment horizontal="left" vertical="center"/>
    </xf>
    <xf numFmtId="283" fontId="185" fillId="0" borderId="46" xfId="657" applyNumberFormat="1" applyFont="1" applyBorder="1" applyAlignment="1">
      <alignment vertical="center"/>
    </xf>
    <xf numFmtId="283" fontId="185" fillId="0" borderId="40" xfId="657" applyNumberFormat="1" applyFont="1" applyBorder="1" applyAlignment="1">
      <alignment vertical="center"/>
    </xf>
    <xf numFmtId="2" fontId="266" fillId="0" borderId="0" xfId="395" applyNumberFormat="1" applyFont="1" applyFill="1" applyBorder="1" applyAlignment="1">
      <alignment horizontal="left" vertical="center" indent="1"/>
    </xf>
    <xf numFmtId="2" fontId="266" fillId="0" borderId="41" xfId="395" applyNumberFormat="1" applyFont="1" applyFill="1" applyBorder="1" applyAlignment="1">
      <alignment horizontal="left" vertical="center" indent="1"/>
    </xf>
    <xf numFmtId="283" fontId="185" fillId="0" borderId="47" xfId="657" applyNumberFormat="1" applyFont="1" applyBorder="1" applyAlignment="1">
      <alignment vertical="center"/>
    </xf>
    <xf numFmtId="283" fontId="185" fillId="0" borderId="41" xfId="657" applyNumberFormat="1" applyFont="1" applyBorder="1" applyAlignment="1">
      <alignment vertical="center"/>
    </xf>
    <xf numFmtId="174" fontId="183" fillId="0" borderId="48" xfId="633" applyNumberFormat="1" applyFont="1" applyBorder="1" applyAlignment="1">
      <alignment horizontal="right" vertical="center"/>
    </xf>
    <xf numFmtId="174" fontId="183" fillId="0" borderId="42" xfId="633" applyNumberFormat="1" applyFont="1" applyBorder="1" applyAlignment="1">
      <alignment horizontal="right" vertical="center"/>
    </xf>
    <xf numFmtId="174" fontId="183" fillId="0" borderId="48" xfId="633" applyNumberFormat="1" applyFont="1" applyFill="1" applyBorder="1" applyAlignment="1">
      <alignment horizontal="right" vertical="center"/>
    </xf>
    <xf numFmtId="174" fontId="183" fillId="0" borderId="42" xfId="633" applyNumberFormat="1" applyFont="1" applyFill="1" applyBorder="1" applyAlignment="1">
      <alignment horizontal="right" vertical="center"/>
    </xf>
    <xf numFmtId="2" fontId="183" fillId="0" borderId="0" xfId="395" applyNumberFormat="1" applyFont="1" applyFill="1" applyBorder="1" applyAlignment="1">
      <alignment horizontal="left" vertical="center"/>
    </xf>
    <xf numFmtId="2" fontId="183" fillId="0" borderId="41" xfId="395" applyNumberFormat="1" applyFont="1" applyFill="1" applyBorder="1" applyAlignment="1">
      <alignment horizontal="left" vertical="center"/>
    </xf>
    <xf numFmtId="2" fontId="183" fillId="0" borderId="44" xfId="395" applyNumberFormat="1" applyFont="1" applyFill="1" applyBorder="1" applyAlignment="1">
      <alignment horizontal="left" vertical="center"/>
    </xf>
    <xf numFmtId="2" fontId="183" fillId="0" borderId="42" xfId="395" applyNumberFormat="1" applyFont="1" applyFill="1" applyBorder="1" applyAlignment="1">
      <alignment horizontal="left" vertical="center"/>
    </xf>
    <xf numFmtId="174" fontId="183" fillId="0" borderId="46" xfId="633" applyNumberFormat="1" applyFont="1" applyBorder="1" applyAlignment="1">
      <alignment horizontal="right"/>
    </xf>
    <xf numFmtId="174" fontId="183" fillId="0" borderId="40" xfId="633" applyNumberFormat="1" applyFont="1" applyBorder="1" applyAlignment="1">
      <alignment horizontal="right"/>
    </xf>
    <xf numFmtId="49" fontId="198" fillId="0" borderId="47" xfId="395" applyNumberFormat="1" applyFont="1" applyFill="1" applyBorder="1" applyAlignment="1">
      <alignment horizontal="left" vertical="center"/>
    </xf>
    <xf numFmtId="49" fontId="198" fillId="0" borderId="0" xfId="395" applyNumberFormat="1" applyFont="1" applyFill="1" applyBorder="1" applyAlignment="1">
      <alignment horizontal="left" vertical="center"/>
    </xf>
    <xf numFmtId="49" fontId="198" fillId="0" borderId="41" xfId="395" applyNumberFormat="1" applyFont="1" applyFill="1" applyBorder="1" applyAlignment="1">
      <alignment horizontal="left" vertical="center"/>
    </xf>
    <xf numFmtId="49" fontId="198" fillId="0" borderId="47" xfId="395" applyNumberFormat="1" applyFont="1" applyFill="1" applyBorder="1" applyAlignment="1">
      <alignment vertical="center"/>
    </xf>
    <xf numFmtId="49" fontId="198" fillId="0" borderId="0" xfId="395" applyNumberFormat="1" applyFont="1" applyFill="1" applyBorder="1" applyAlignment="1">
      <alignment vertical="center"/>
    </xf>
    <xf numFmtId="49" fontId="198" fillId="0" borderId="41" xfId="395" applyNumberFormat="1" applyFont="1" applyFill="1" applyBorder="1" applyAlignment="1">
      <alignment vertical="center"/>
    </xf>
    <xf numFmtId="49" fontId="198" fillId="0" borderId="48" xfId="395" applyNumberFormat="1" applyFont="1" applyFill="1" applyBorder="1" applyAlignment="1">
      <alignment vertical="center"/>
    </xf>
    <xf numFmtId="49" fontId="198" fillId="0" borderId="44" xfId="395" applyNumberFormat="1" applyFont="1" applyFill="1" applyBorder="1" applyAlignment="1">
      <alignment vertical="center"/>
    </xf>
    <xf numFmtId="49" fontId="198" fillId="0" borderId="42" xfId="395" applyNumberFormat="1" applyFont="1" applyFill="1" applyBorder="1" applyAlignment="1">
      <alignment vertical="center"/>
    </xf>
    <xf numFmtId="49" fontId="198" fillId="0" borderId="46" xfId="395" applyNumberFormat="1" applyFont="1" applyFill="1" applyBorder="1" applyAlignment="1">
      <alignment vertical="center"/>
    </xf>
    <xf numFmtId="49" fontId="198" fillId="0" borderId="57" xfId="395" applyNumberFormat="1" applyFont="1" applyFill="1" applyBorder="1" applyAlignment="1">
      <alignment vertical="center"/>
    </xf>
    <xf numFmtId="49" fontId="198" fillId="0" borderId="40" xfId="395" applyNumberFormat="1" applyFont="1" applyFill="1" applyBorder="1" applyAlignment="1">
      <alignment vertical="center"/>
    </xf>
    <xf numFmtId="0" fontId="6" fillId="0" borderId="39" xfId="395" applyFont="1" applyBorder="1" applyAlignment="1">
      <alignment horizontal="center" vertical="center"/>
    </xf>
  </cellXfs>
  <cellStyles count="662">
    <cellStyle name="-" xfId="1"/>
    <cellStyle name="&quot;123&quot;" xfId="2"/>
    <cellStyle name="******************************************" xfId="3"/>
    <cellStyle name="_%(SignOnly)" xfId="4"/>
    <cellStyle name="_%(SignSpaceOnly)" xfId="5"/>
    <cellStyle name="_Ark1" xfId="6"/>
    <cellStyle name="_Attr" xfId="7"/>
    <cellStyle name="_Balansen" xfId="8"/>
    <cellStyle name="_Book3" xfId="9"/>
    <cellStyle name="_Book32" xfId="10"/>
    <cellStyle name="_Comma" xfId="11"/>
    <cellStyle name="_Comma 2" xfId="12"/>
    <cellStyle name="_Comma 3" xfId="13"/>
    <cellStyle name="_Comma 3 2" xfId="14"/>
    <cellStyle name="_Comma 4" xfId="15"/>
    <cellStyle name="_Comma_03-Egne aksjer 1002" xfId="16"/>
    <cellStyle name="_Comma_03-Egne aksjer 1003" xfId="17"/>
    <cellStyle name="_Currency" xfId="18"/>
    <cellStyle name="_Currency 2" xfId="19"/>
    <cellStyle name="_Currency 3" xfId="20"/>
    <cellStyle name="_Currency 3 2" xfId="21"/>
    <cellStyle name="_Currency 4" xfId="22"/>
    <cellStyle name="_Currency_03-Egne aksjer 1002" xfId="23"/>
    <cellStyle name="_Currency_03-Egne aksjer 1003" xfId="24"/>
    <cellStyle name="_Currency_Merger Plans2" xfId="25"/>
    <cellStyle name="_Currency_Merger Plans2 2" xfId="26"/>
    <cellStyle name="_Currency_Merger Plans2 3" xfId="27"/>
    <cellStyle name="_Currency_Merger Plans2 3 2" xfId="28"/>
    <cellStyle name="_Currency_Merger Plans2 4" xfId="29"/>
    <cellStyle name="_CurrencySpace" xfId="30"/>
    <cellStyle name="_CurrencySpace 2" xfId="31"/>
    <cellStyle name="_CurrencySpace 3" xfId="32"/>
    <cellStyle name="_CurrencySpace 3 2" xfId="33"/>
    <cellStyle name="_CurrencySpace 4" xfId="34"/>
    <cellStyle name="_CurrencySpace_03-Egne aksjer 1002" xfId="35"/>
    <cellStyle name="_CurrencySpace_03-Egne aksjer 1003" xfId="36"/>
    <cellStyle name="_Euro" xfId="37"/>
    <cellStyle name="_Finansiell utvikling 2Q09" xfId="38"/>
    <cellStyle name="_Heading" xfId="39"/>
    <cellStyle name="_Heading_prestemp" xfId="40"/>
    <cellStyle name="_Highlight" xfId="41"/>
    <cellStyle name="_Hvordan levere rentegar" xfId="42"/>
    <cellStyle name="_Kontrollrapport" xfId="43"/>
    <cellStyle name="_Max 10% Obligasjoner Inv" xfId="44"/>
    <cellStyle name="_Multiple" xfId="45"/>
    <cellStyle name="_Multiple 2" xfId="46"/>
    <cellStyle name="_Multiple 3" xfId="47"/>
    <cellStyle name="_Multiple 3 2" xfId="48"/>
    <cellStyle name="_Multiple 4" xfId="49"/>
    <cellStyle name="_Multiple_03-Egne aksjer 1002" xfId="50"/>
    <cellStyle name="_Multiple_03-Egne aksjer 1003" xfId="51"/>
    <cellStyle name="_MultipleSpace" xfId="52"/>
    <cellStyle name="_MultipleSpace 2" xfId="53"/>
    <cellStyle name="_MultipleSpace 3" xfId="54"/>
    <cellStyle name="_MultipleSpace 3 2" xfId="55"/>
    <cellStyle name="_MultipleSpace 4" xfId="56"/>
    <cellStyle name="_MultipleSpace_03-Egne aksjer 1002" xfId="57"/>
    <cellStyle name="_MultipleSpace_03-Egne aksjer 1003" xfId="58"/>
    <cellStyle name="_Nedskrivninger i prosen av utlån 3Q09" xfId="59"/>
    <cellStyle name="_Nøkkeltall" xfId="60"/>
    <cellStyle name="_Percent" xfId="61"/>
    <cellStyle name="_Percent 2" xfId="62"/>
    <cellStyle name="_Percent 3" xfId="63"/>
    <cellStyle name="_Percent 3 2" xfId="64"/>
    <cellStyle name="_Percent 4" xfId="65"/>
    <cellStyle name="_PercentSpace" xfId="66"/>
    <cellStyle name="_PercentSpace 2" xfId="67"/>
    <cellStyle name="_PercentSpace 3" xfId="68"/>
    <cellStyle name="_PercentSpace 3 2" xfId="69"/>
    <cellStyle name="_PercentSpace 4" xfId="70"/>
    <cellStyle name="_PercentSpace_Bal Sheet, P&amp;L v4" xfId="71"/>
    <cellStyle name="_PercentSpace_Market Cap" xfId="72"/>
    <cellStyle name="_PercentSpace_Market Cap 2" xfId="73"/>
    <cellStyle name="_PercentSpace_Market Cap 3" xfId="74"/>
    <cellStyle name="_PercentSpace_Market Cap 3 2" xfId="75"/>
    <cellStyle name="_PercentSpace_Market Cap 4" xfId="76"/>
    <cellStyle name="_R10-Konsolidert_regnskap 2008 03" xfId="77"/>
    <cellStyle name="_RETAIL 2008" xfId="78"/>
    <cellStyle name="_Retail Norge historikk 2008_fra Hilde W 25.sep 09" xfId="79"/>
    <cellStyle name="_Samleoversikt" xfId="80"/>
    <cellStyle name="_style" xfId="81"/>
    <cellStyle name="_SubHeading" xfId="82"/>
    <cellStyle name="_SubHeading_prestemp" xfId="83"/>
    <cellStyle name="_Table" xfId="84"/>
    <cellStyle name="_TableHead" xfId="85"/>
    <cellStyle name="_TableRowHead" xfId="86"/>
    <cellStyle name="_TableSuperHead" xfId="87"/>
    <cellStyle name="_Total" xfId="88"/>
    <cellStyle name="_Vital Total" xfId="89"/>
    <cellStyle name="1 antraštė" xfId="90"/>
    <cellStyle name="1,comma" xfId="91"/>
    <cellStyle name="2 antraštė" xfId="92"/>
    <cellStyle name="20% - Accent1" xfId="93"/>
    <cellStyle name="20% - Accent2" xfId="94"/>
    <cellStyle name="20% - Accent3" xfId="95"/>
    <cellStyle name="20% - Accent4" xfId="96"/>
    <cellStyle name="20% - Accent5" xfId="97"/>
    <cellStyle name="20% - Accent6" xfId="98"/>
    <cellStyle name="20% – paryškinimas 1" xfId="99"/>
    <cellStyle name="20% – paryškinimas 2" xfId="100"/>
    <cellStyle name="20% – paryškinimas 3" xfId="101"/>
    <cellStyle name="20% – paryškinimas 4" xfId="102"/>
    <cellStyle name="20% – paryškinimas 5" xfId="103"/>
    <cellStyle name="20% – paryškinimas 6" xfId="104"/>
    <cellStyle name="20% - uthevingsfarge 1 2" xfId="105"/>
    <cellStyle name="20% - uthevingsfarge 2 2" xfId="106"/>
    <cellStyle name="20% - uthevingsfarge 3 2" xfId="107"/>
    <cellStyle name="20% - uthevingsfarge 4 2" xfId="108"/>
    <cellStyle name="20% - uthevingsfarge 5 2" xfId="109"/>
    <cellStyle name="20% - uthevingsfarge 6 2" xfId="110"/>
    <cellStyle name="3 antraštė" xfId="111"/>
    <cellStyle name="4 antraštė" xfId="112"/>
    <cellStyle name="40% - Accent1" xfId="113"/>
    <cellStyle name="40% - Accent2" xfId="114"/>
    <cellStyle name="40% - Accent3" xfId="115"/>
    <cellStyle name="40% - Accent4" xfId="116"/>
    <cellStyle name="40% - Accent5" xfId="117"/>
    <cellStyle name="40% - Accent6" xfId="118"/>
    <cellStyle name="40% – paryškinimas 1" xfId="119"/>
    <cellStyle name="40% – paryškinimas 2" xfId="120"/>
    <cellStyle name="40% – paryškinimas 3" xfId="121"/>
    <cellStyle name="40% – paryškinimas 4" xfId="122"/>
    <cellStyle name="40% – paryškinimas 5" xfId="123"/>
    <cellStyle name="40% – paryškinimas 6" xfId="124"/>
    <cellStyle name="40% - uthevingsfarge 1 2" xfId="125"/>
    <cellStyle name="40% - uthevingsfarge 2 2" xfId="126"/>
    <cellStyle name="40% - uthevingsfarge 3 2" xfId="127"/>
    <cellStyle name="40% - uthevingsfarge 4 2" xfId="128"/>
    <cellStyle name="40% - uthevingsfarge 5 2" xfId="129"/>
    <cellStyle name="40% - uthevingsfarge 6 2" xfId="130"/>
    <cellStyle name="60% - Accent1" xfId="131"/>
    <cellStyle name="60% - Accent2" xfId="132"/>
    <cellStyle name="60% - Accent3" xfId="133"/>
    <cellStyle name="60% - Accent4" xfId="134"/>
    <cellStyle name="60% - Accent5" xfId="135"/>
    <cellStyle name="60% - Accent6" xfId="136"/>
    <cellStyle name="60% – paryškinimas 1" xfId="137"/>
    <cellStyle name="60% – paryškinimas 2" xfId="138"/>
    <cellStyle name="60% – paryškinimas 3" xfId="139"/>
    <cellStyle name="60% – paryškinimas 4" xfId="140"/>
    <cellStyle name="60% – paryškinimas 5" xfId="141"/>
    <cellStyle name="60% – paryškinimas 6" xfId="142"/>
    <cellStyle name="60% - uthevingsfarge 1 2" xfId="143"/>
    <cellStyle name="60% - uthevingsfarge 2 2" xfId="144"/>
    <cellStyle name="60% - uthevingsfarge 3 2" xfId="145"/>
    <cellStyle name="60% - uthevingsfarge 4 2" xfId="146"/>
    <cellStyle name="60% - uthevingsfarge 5 2" xfId="147"/>
    <cellStyle name="60% - uthevingsfarge 6 2" xfId="148"/>
    <cellStyle name="Accent1" xfId="149"/>
    <cellStyle name="Accent2" xfId="150"/>
    <cellStyle name="Accent3" xfId="151"/>
    <cellStyle name="Accent4" xfId="152"/>
    <cellStyle name="Accent5" xfId="153"/>
    <cellStyle name="Accent6" xfId="154"/>
    <cellStyle name="Actual data" xfId="155"/>
    <cellStyle name="Actual data 2" xfId="156"/>
    <cellStyle name="Actual data 3" xfId="157"/>
    <cellStyle name="Actual data 3 2" xfId="158"/>
    <cellStyle name="Actual year" xfId="159"/>
    <cellStyle name="Actual year 2" xfId="160"/>
    <cellStyle name="Actual year 3" xfId="161"/>
    <cellStyle name="Actual year 3 2" xfId="162"/>
    <cellStyle name="Actuals Cells" xfId="163"/>
    <cellStyle name="Actuals Cells 2" xfId="164"/>
    <cellStyle name="Actuals Cells 3" xfId="165"/>
    <cellStyle name="Actuals Cells 3 2" xfId="166"/>
    <cellStyle name="AFE" xfId="167"/>
    <cellStyle name="Aiškinamasis tekstas" xfId="168"/>
    <cellStyle name="Arial 10" xfId="169"/>
    <cellStyle name="Arial 12" xfId="170"/>
    <cellStyle name="Bad" xfId="171"/>
    <cellStyle name="Beregning 2" xfId="172"/>
    <cellStyle name="BLACK" xfId="173"/>
    <cellStyle name="Blank" xfId="174"/>
    <cellStyle name="BlanketOverskrift" xfId="175"/>
    <cellStyle name="Blankettnamn" xfId="176"/>
    <cellStyle name="Blogas" xfId="177"/>
    <cellStyle name="Body_$Dollars" xfId="178"/>
    <cellStyle name="Border Heavy" xfId="179"/>
    <cellStyle name="Border Thin" xfId="180"/>
    <cellStyle name="British Pound" xfId="181"/>
    <cellStyle name="Calc Cells" xfId="182"/>
    <cellStyle name="Calc Cells 2" xfId="183"/>
    <cellStyle name="Calc Cells 3" xfId="184"/>
    <cellStyle name="Calc Cells 3 2" xfId="185"/>
    <cellStyle name="Calculation" xfId="636"/>
    <cellStyle name="Case" xfId="186"/>
    <cellStyle name="Check" xfId="187"/>
    <cellStyle name="Check Cell" xfId="188"/>
    <cellStyle name="claire" xfId="189"/>
    <cellStyle name="claire 2" xfId="190"/>
    <cellStyle name="claire 3" xfId="191"/>
    <cellStyle name="claire 3 2" xfId="192"/>
    <cellStyle name="claire 4" xfId="193"/>
    <cellStyle name="Column Title" xfId="194"/>
    <cellStyle name="Comma [1]" xfId="195"/>
    <cellStyle name="Comma [3]" xfId="196"/>
    <cellStyle name="Comma 0" xfId="197"/>
    <cellStyle name="Comma 0*" xfId="198"/>
    <cellStyle name="Comma 0_29-04-021" xfId="199"/>
    <cellStyle name="Comma 2" xfId="200"/>
    <cellStyle name="Comma 2 2" xfId="658"/>
    <cellStyle name="Comma 2*" xfId="201"/>
    <cellStyle name="Comma 2_29-04-021" xfId="202"/>
    <cellStyle name="Comma 3" xfId="657"/>
    <cellStyle name="Comma 3*" xfId="203"/>
    <cellStyle name="Comma*" xfId="204"/>
    <cellStyle name="Comma0" xfId="205"/>
    <cellStyle name="Comma0 2" xfId="206"/>
    <cellStyle name="Comma0 3" xfId="207"/>
    <cellStyle name="Comma0 3 2" xfId="208"/>
    <cellStyle name="Company" xfId="209"/>
    <cellStyle name="Company name" xfId="210"/>
    <cellStyle name="Cover Date" xfId="211"/>
    <cellStyle name="Cover Subtitle" xfId="212"/>
    <cellStyle name="Cover Title" xfId="213"/>
    <cellStyle name="Currency ($)" xfId="214"/>
    <cellStyle name="Currency (£)" xfId="215"/>
    <cellStyle name="Currency [1]" xfId="216"/>
    <cellStyle name="Currency 0" xfId="217"/>
    <cellStyle name="Currency 2" xfId="218"/>
    <cellStyle name="Currency 2*" xfId="219"/>
    <cellStyle name="Currency 2_29-04-021" xfId="220"/>
    <cellStyle name="Currency 3*" xfId="221"/>
    <cellStyle name="Currency*" xfId="222"/>
    <cellStyle name="Currency0" xfId="223"/>
    <cellStyle name="Currency2" xfId="224"/>
    <cellStyle name="Data" xfId="225"/>
    <cellStyle name="Date" xfId="226"/>
    <cellStyle name="Date Aligned" xfId="227"/>
    <cellStyle name="Date Aligned*" xfId="228"/>
    <cellStyle name="Date Aligned_Euro Banks Database" xfId="229"/>
    <cellStyle name="Date_Football field" xfId="230"/>
    <cellStyle name="default" xfId="231"/>
    <cellStyle name="default 2" xfId="232"/>
    <cellStyle name="default 3" xfId="233"/>
    <cellStyle name="default 3 2" xfId="234"/>
    <cellStyle name="default 4" xfId="235"/>
    <cellStyle name="Dezimal [0]_050526 Ratios Denmark without banks" xfId="236"/>
    <cellStyle name="Dezimal_050526 Ratios Denmark without banks" xfId="237"/>
    <cellStyle name="Dollar" xfId="238"/>
    <cellStyle name="Dollar 2" xfId="239"/>
    <cellStyle name="Dollar 3" xfId="240"/>
    <cellStyle name="Dollar 3 2" xfId="241"/>
    <cellStyle name="Dotted Line" xfId="242"/>
    <cellStyle name="Double Accounting" xfId="243"/>
    <cellStyle name="DP1" xfId="244"/>
    <cellStyle name="Dziesiętny_Arkusz1" xfId="245"/>
    <cellStyle name="Dårlig 2" xfId="246"/>
    <cellStyle name="Euro" xfId="247"/>
    <cellStyle name="Explanatory Text" xfId="248"/>
    <cellStyle name="External File Cells" xfId="249"/>
    <cellStyle name="External File Cells 2" xfId="250"/>
    <cellStyle name="External File Cells 3" xfId="251"/>
    <cellStyle name="External File Cells 3 2" xfId="252"/>
    <cellStyle name="FeltDataDecimal" xfId="253"/>
    <cellStyle name="FeltDataNormal" xfId="254"/>
    <cellStyle name="FeltID" xfId="255"/>
    <cellStyle name="Followed Hyperlink" xfId="637"/>
    <cellStyle name="Followed Hyperlink 2" xfId="256"/>
    <cellStyle name="Followed Hyperlink 3" xfId="257"/>
    <cellStyle name="Followed Hyperlink 3 2" xfId="258"/>
    <cellStyle name="Footer SBILogo1" xfId="259"/>
    <cellStyle name="Footer SBILogo2" xfId="260"/>
    <cellStyle name="Footnote" xfId="261"/>
    <cellStyle name="Footnote Reference" xfId="262"/>
    <cellStyle name="Footnote_AM Comps M&amp;A JA" xfId="263"/>
    <cellStyle name="Forecast Cells" xfId="264"/>
    <cellStyle name="Forecast Cells 2" xfId="265"/>
    <cellStyle name="Forecast Cells 3" xfId="266"/>
    <cellStyle name="Forecast Cells 3 2" xfId="267"/>
    <cellStyle name="Forklarende tekst 2" xfId="268"/>
    <cellStyle name="FSC Editable amount" xfId="269"/>
    <cellStyle name="G1_1999 figures" xfId="270"/>
    <cellStyle name="Geras" xfId="271"/>
    <cellStyle name="God 2" xfId="272"/>
    <cellStyle name="Good" xfId="638"/>
    <cellStyle name="GruppeOverskrift" xfId="273"/>
    <cellStyle name="GråKant" xfId="274"/>
    <cellStyle name="H_1998_col_head" xfId="275"/>
    <cellStyle name="H_1998_col_head 2" xfId="276"/>
    <cellStyle name="H_1998_col_head 3" xfId="277"/>
    <cellStyle name="H_1998_col_head 3 2" xfId="278"/>
    <cellStyle name="H_1999_col_head" xfId="279"/>
    <cellStyle name="H1_1998 figures" xfId="280"/>
    <cellStyle name="hard no" xfId="281"/>
    <cellStyle name="Hard Percent" xfId="282"/>
    <cellStyle name="hardno" xfId="283"/>
    <cellStyle name="Header" xfId="284"/>
    <cellStyle name="Header Draft Stamp" xfId="285"/>
    <cellStyle name="Header_Balance Sheet" xfId="286"/>
    <cellStyle name="heading" xfId="287"/>
    <cellStyle name="Heading 1" xfId="288"/>
    <cellStyle name="Heading 1 Above" xfId="289"/>
    <cellStyle name="Heading 1_12M Forecast_June_ver01_20080612" xfId="290"/>
    <cellStyle name="Heading 1+" xfId="291"/>
    <cellStyle name="Heading 2" xfId="292"/>
    <cellStyle name="Heading 2 Below" xfId="293"/>
    <cellStyle name="Heading 2_12M Forecast_June_ver01_20080612" xfId="294"/>
    <cellStyle name="Heading 2+" xfId="295"/>
    <cellStyle name="Heading 3" xfId="296"/>
    <cellStyle name="Heading 3+" xfId="297"/>
    <cellStyle name="Heading 4" xfId="298"/>
    <cellStyle name="Heading1" xfId="299"/>
    <cellStyle name="Hyperkobling" xfId="639" builtinId="8"/>
    <cellStyle name="Hyperkobling 2" xfId="635"/>
    <cellStyle name="Hyperkobling 2 2" xfId="649"/>
    <cellStyle name="Hyperlink 2" xfId="300"/>
    <cellStyle name="Hyperlink 3" xfId="301"/>
    <cellStyle name="Hyperlink 3 2" xfId="302"/>
    <cellStyle name="Inndata 2" xfId="303"/>
    <cellStyle name="Input" xfId="640"/>
    <cellStyle name="Input Cells" xfId="304"/>
    <cellStyle name="Input Cells 2" xfId="305"/>
    <cellStyle name="Input Cells 3" xfId="306"/>
    <cellStyle name="Input Cells 3 2" xfId="307"/>
    <cellStyle name="Input Currency" xfId="308"/>
    <cellStyle name="Input Currency 2" xfId="309"/>
    <cellStyle name="Input Currency_bnlfile" xfId="310"/>
    <cellStyle name="Input Multiple" xfId="311"/>
    <cellStyle name="Input Percent" xfId="312"/>
    <cellStyle name="Input_$cell" xfId="641"/>
    <cellStyle name="InputKeepColour" xfId="313"/>
    <cellStyle name="InputVariColour" xfId="314"/>
    <cellStyle name="Įspėjimo tekstas" xfId="315"/>
    <cellStyle name="Išvestis" xfId="316"/>
    <cellStyle name="Įvestis" xfId="317"/>
    <cellStyle name="Koblet celle 2" xfId="318"/>
    <cellStyle name="KolonneOverskrift" xfId="319"/>
    <cellStyle name="Kolumnrubrik" xfId="320"/>
    <cellStyle name="Komma" xfId="321" builtinId="3"/>
    <cellStyle name="Komma [0]_Blad1" xfId="322"/>
    <cellStyle name="Komma 10" xfId="646"/>
    <cellStyle name="Komma 2" xfId="323"/>
    <cellStyle name="Komma 3" xfId="324"/>
    <cellStyle name="Komma 4" xfId="325"/>
    <cellStyle name="Komma 4 2" xfId="647"/>
    <cellStyle name="Komma 5" xfId="642"/>
    <cellStyle name="Kontrollcelle 2" xfId="326"/>
    <cellStyle name="KRADSFI" xfId="327"/>
    <cellStyle name="Linked Cell" xfId="643"/>
    <cellStyle name="Mainhead" xfId="328"/>
    <cellStyle name="Margin" xfId="329"/>
    <cellStyle name="Merknad 2" xfId="330"/>
    <cellStyle name="Migliaia (0)_Costi" xfId="331"/>
    <cellStyle name="Migliaia [0]_INV2" xfId="332"/>
    <cellStyle name="MLComma0" xfId="333"/>
    <cellStyle name="MLPercent0" xfId="334"/>
    <cellStyle name="multiple" xfId="335"/>
    <cellStyle name="Multiple [1]" xfId="336"/>
    <cellStyle name="multiple 10" xfId="337"/>
    <cellStyle name="multiple 11" xfId="338"/>
    <cellStyle name="multiple 12" xfId="339"/>
    <cellStyle name="multiple 13" xfId="340"/>
    <cellStyle name="multiple 14" xfId="341"/>
    <cellStyle name="multiple 15" xfId="342"/>
    <cellStyle name="multiple 2" xfId="343"/>
    <cellStyle name="multiple 3" xfId="344"/>
    <cellStyle name="multiple 3 2" xfId="345"/>
    <cellStyle name="multiple 4" xfId="346"/>
    <cellStyle name="multiple 5" xfId="347"/>
    <cellStyle name="multiple 6" xfId="348"/>
    <cellStyle name="multiple 7" xfId="349"/>
    <cellStyle name="multiple 8" xfId="350"/>
    <cellStyle name="multiple 9" xfId="351"/>
    <cellStyle name="Multiple_03-Egne aksjer 1002" xfId="352"/>
    <cellStyle name="MultipleBelow" xfId="353"/>
    <cellStyle name="Neutral" xfId="354"/>
    <cellStyle name="Neutralus" xfId="355"/>
    <cellStyle name="Nil" xfId="356"/>
    <cellStyle name="Non_definito" xfId="357"/>
    <cellStyle name="nonmultiple" xfId="358"/>
    <cellStyle name="nonmultiple 2" xfId="359"/>
    <cellStyle name="nonmultiple 3" xfId="360"/>
    <cellStyle name="nonmultiple 3 2" xfId="361"/>
    <cellStyle name="nonmultiple 4" xfId="362"/>
    <cellStyle name="NonPrintingArea" xfId="363"/>
    <cellStyle name="Normal" xfId="0" builtinId="0"/>
    <cellStyle name="Normal 10" xfId="364"/>
    <cellStyle name="Normal 11" xfId="365"/>
    <cellStyle name="Normal 12" xfId="366"/>
    <cellStyle name="Normal 13" xfId="367"/>
    <cellStyle name="Normal 14" xfId="368"/>
    <cellStyle name="Normal 15" xfId="369"/>
    <cellStyle name="Normal 16" xfId="370"/>
    <cellStyle name="Normal 17" xfId="371"/>
    <cellStyle name="Normal 18" xfId="372"/>
    <cellStyle name="Normal 19" xfId="373"/>
    <cellStyle name="Normal 2" xfId="374"/>
    <cellStyle name="Normal 2 2" xfId="375"/>
    <cellStyle name="Normal 2 3" xfId="659"/>
    <cellStyle name="Normal 20" xfId="376"/>
    <cellStyle name="Normal 20 2" xfId="648"/>
    <cellStyle name="Normal 21" xfId="634"/>
    <cellStyle name="Normal 3" xfId="377"/>
    <cellStyle name="Normal 3 2" xfId="378"/>
    <cellStyle name="Normal 3 3" xfId="651"/>
    <cellStyle name="Normal 4" xfId="379"/>
    <cellStyle name="Normal 4 2" xfId="380"/>
    <cellStyle name="Normal 5" xfId="381"/>
    <cellStyle name="Normal 5 2" xfId="382"/>
    <cellStyle name="Normal 6" xfId="383"/>
    <cellStyle name="Normal 7" xfId="384"/>
    <cellStyle name="Normal 8" xfId="385"/>
    <cellStyle name="Normal 9" xfId="386"/>
    <cellStyle name="Normal Cells" xfId="387"/>
    <cellStyle name="Normal Cells 2" xfId="388"/>
    <cellStyle name="Normal Cells 3" xfId="389"/>
    <cellStyle name="Normal Cells 3 2" xfId="390"/>
    <cellStyle name="Normal_betty1" xfId="391"/>
    <cellStyle name="Normal_betty1 2" xfId="650"/>
    <cellStyle name="Normal_k_Margrethe" xfId="392"/>
    <cellStyle name="Normal_Kap 2" xfId="393"/>
    <cellStyle name="Normal_Kredittrisiko" xfId="394"/>
    <cellStyle name="Normal_Mal kap 3-DAM" xfId="656"/>
    <cellStyle name="Normal_tabeller.xls" xfId="395"/>
    <cellStyle name="Normal_tabeller.xls 2" xfId="396"/>
    <cellStyle name="Normal_tabeller.xls 2 2" xfId="633"/>
    <cellStyle name="Normal_tabeller.xls 3" xfId="397"/>
    <cellStyle name="Normal_tabeller.xls 3 2" xfId="653"/>
    <cellStyle name="Normal_tabeller.xls 4" xfId="652"/>
    <cellStyle name="Normal_tabeller.xls 5" xfId="398"/>
    <cellStyle name="Normal_tabeller.xls 5 2" xfId="654"/>
    <cellStyle name="Normal_tabeller.xls 6" xfId="655"/>
    <cellStyle name="Normal2" xfId="399"/>
    <cellStyle name="Normale_BP Mod2" xfId="400"/>
    <cellStyle name="NormalGB" xfId="401"/>
    <cellStyle name="Normalny_Forms for budgets 2006" xfId="402"/>
    <cellStyle name="Note" xfId="644"/>
    <cellStyle name="Notes" xfId="403"/>
    <cellStyle name="number" xfId="404"/>
    <cellStyle name="Nøytral 2" xfId="405"/>
    <cellStyle name="Output" xfId="406"/>
    <cellStyle name="Overskrift 1 2" xfId="407"/>
    <cellStyle name="Overskrift 2 2" xfId="408"/>
    <cellStyle name="Overskrift 3 2" xfId="409"/>
    <cellStyle name="Overskrift 4 2" xfId="410"/>
    <cellStyle name="Page header" xfId="411"/>
    <cellStyle name="Page header 2" xfId="412"/>
    <cellStyle name="Page header 3" xfId="413"/>
    <cellStyle name="Page header 3 2" xfId="414"/>
    <cellStyle name="Page Heading Large" xfId="415"/>
    <cellStyle name="Page Heading Small" xfId="416"/>
    <cellStyle name="Page Number" xfId="417"/>
    <cellStyle name="Paryškinimas 1" xfId="418"/>
    <cellStyle name="Paryškinimas 2" xfId="419"/>
    <cellStyle name="Paryškinimas 3" xfId="420"/>
    <cellStyle name="Paryškinimas 4" xfId="421"/>
    <cellStyle name="Paryškinimas 5" xfId="422"/>
    <cellStyle name="Paryškinimas 6" xfId="423"/>
    <cellStyle name="Pastaba" xfId="424"/>
    <cellStyle name="Pastaba 2" xfId="425"/>
    <cellStyle name="Pavadinimas" xfId="426"/>
    <cellStyle name="pb_page_heading_LS" xfId="427"/>
    <cellStyle name="Percent [0]" xfId="428"/>
    <cellStyle name="Percent [1]" xfId="429"/>
    <cellStyle name="Percent [2]" xfId="430"/>
    <cellStyle name="Percent 2" xfId="660"/>
    <cellStyle name="Percent 3" xfId="661"/>
    <cellStyle name="Percent Hard" xfId="431"/>
    <cellStyle name="Percent*" xfId="432"/>
    <cellStyle name="Percentneg" xfId="433"/>
    <cellStyle name="Percentuale_INV2" xfId="434"/>
    <cellStyle name="Price" xfId="435"/>
    <cellStyle name="Profit figure" xfId="436"/>
    <cellStyle name="Prosent" xfId="437" builtinId="5"/>
    <cellStyle name="Prosent 2" xfId="438"/>
    <cellStyle name="Prosent 2 2" xfId="439"/>
    <cellStyle name="Prosent 2 3" xfId="440"/>
    <cellStyle name="Prosent 3" xfId="441"/>
    <cellStyle name="Prosent 3 2" xfId="442"/>
    <cellStyle name="Prosent 4" xfId="443"/>
    <cellStyle name="Prosent 5" xfId="444"/>
    <cellStyle name="Prosent 6" xfId="445"/>
    <cellStyle name="RaekkeNiv1" xfId="446"/>
    <cellStyle name="RaekkeNiv2" xfId="447"/>
    <cellStyle name="RaekkeNiv3" xfId="448"/>
    <cellStyle name="RaekkeNiv4" xfId="449"/>
    <cellStyle name="Ratio" xfId="450"/>
    <cellStyle name="Reuters Cells" xfId="451"/>
    <cellStyle name="Reuters Cells 2" xfId="452"/>
    <cellStyle name="Reuters Cells 3" xfId="453"/>
    <cellStyle name="Reuters Cells 3 2" xfId="454"/>
    <cellStyle name="Salomon Logo" xfId="455"/>
    <cellStyle name="ScotchRule" xfId="456"/>
    <cellStyle name="Shaded" xfId="457"/>
    <cellStyle name="ShadedCells_Database" xfId="458"/>
    <cellStyle name="SimCorp_Data" xfId="459"/>
    <cellStyle name="Single Accounting" xfId="460"/>
    <cellStyle name="Skaičiavimas" xfId="461"/>
    <cellStyle name="Standaard_Blad1" xfId="462"/>
    <cellStyle name="Standard_01d Geographische Märkte" xfId="463"/>
    <cellStyle name="Stil 1" xfId="464"/>
    <cellStyle name="Stil 1 2" xfId="465"/>
    <cellStyle name="Stil 1 3" xfId="466"/>
    <cellStyle name="Stil 1 3 2" xfId="467"/>
    <cellStyle name="Stil 1 4" xfId="468"/>
    <cellStyle name="Stil 10" xfId="469"/>
    <cellStyle name="Stil 11" xfId="470"/>
    <cellStyle name="Stil 12" xfId="471"/>
    <cellStyle name="Stil 13" xfId="472"/>
    <cellStyle name="Stil 14" xfId="473"/>
    <cellStyle name="Stil 15" xfId="474"/>
    <cellStyle name="Stil 16" xfId="475"/>
    <cellStyle name="Stil 17" xfId="476"/>
    <cellStyle name="Stil 18" xfId="477"/>
    <cellStyle name="Stil 19" xfId="478"/>
    <cellStyle name="Stil 2" xfId="479"/>
    <cellStyle name="Stil 20" xfId="480"/>
    <cellStyle name="Stil 21" xfId="481"/>
    <cellStyle name="Stil 22" xfId="482"/>
    <cellStyle name="Stil 23" xfId="483"/>
    <cellStyle name="Stil 24" xfId="484"/>
    <cellStyle name="Stil 25" xfId="485"/>
    <cellStyle name="Stil 26" xfId="486"/>
    <cellStyle name="Stil 27" xfId="487"/>
    <cellStyle name="Stil 28" xfId="488"/>
    <cellStyle name="Stil 29" xfId="489"/>
    <cellStyle name="Stil 3" xfId="490"/>
    <cellStyle name="Stil 30" xfId="491"/>
    <cellStyle name="Stil 31" xfId="492"/>
    <cellStyle name="Stil 32" xfId="493"/>
    <cellStyle name="Stil 33" xfId="494"/>
    <cellStyle name="Stil 34" xfId="495"/>
    <cellStyle name="Stil 35" xfId="496"/>
    <cellStyle name="Stil 36" xfId="497"/>
    <cellStyle name="Stil 37" xfId="498"/>
    <cellStyle name="Stil 38" xfId="499"/>
    <cellStyle name="Stil 39" xfId="500"/>
    <cellStyle name="Stil 4" xfId="501"/>
    <cellStyle name="Stil 40" xfId="502"/>
    <cellStyle name="Stil 41" xfId="503"/>
    <cellStyle name="Stil 42" xfId="504"/>
    <cellStyle name="Stil 43" xfId="505"/>
    <cellStyle name="Stil 44" xfId="506"/>
    <cellStyle name="Stil 45" xfId="507"/>
    <cellStyle name="Stil 46" xfId="508"/>
    <cellStyle name="Stil 47" xfId="509"/>
    <cellStyle name="Stil 48" xfId="510"/>
    <cellStyle name="Stil 49" xfId="511"/>
    <cellStyle name="Stil 5" xfId="512"/>
    <cellStyle name="Stil 50" xfId="513"/>
    <cellStyle name="Stil 51" xfId="514"/>
    <cellStyle name="Stil 52" xfId="515"/>
    <cellStyle name="Stil 53" xfId="516"/>
    <cellStyle name="Stil 54" xfId="517"/>
    <cellStyle name="Stil 55" xfId="518"/>
    <cellStyle name="Stil 56" xfId="519"/>
    <cellStyle name="Stil 57" xfId="520"/>
    <cellStyle name="Stil 58" xfId="521"/>
    <cellStyle name="Stil 6" xfId="522"/>
    <cellStyle name="Stil 7" xfId="523"/>
    <cellStyle name="Stil 8" xfId="524"/>
    <cellStyle name="Stil 9" xfId="525"/>
    <cellStyle name="Style D green" xfId="526"/>
    <cellStyle name="Style E" xfId="527"/>
    <cellStyle name="Style H" xfId="528"/>
    <cellStyle name="Sub total" xfId="529"/>
    <cellStyle name="Sub total 2" xfId="530"/>
    <cellStyle name="Sub total 3" xfId="531"/>
    <cellStyle name="Sub total 3 2" xfId="532"/>
    <cellStyle name="Subtitle" xfId="533"/>
    <cellStyle name="Suma" xfId="534"/>
    <cellStyle name="Summa" xfId="535"/>
    <cellStyle name="Susietas langelis" xfId="536"/>
    <cellStyle name="SwitchCell" xfId="537"/>
    <cellStyle name="Table Col Head" xfId="538"/>
    <cellStyle name="Table end" xfId="539"/>
    <cellStyle name="Table end 2" xfId="540"/>
    <cellStyle name="Table end 3" xfId="541"/>
    <cellStyle name="Table end 3 2" xfId="542"/>
    <cellStyle name="Table head" xfId="543"/>
    <cellStyle name="Table head 2" xfId="544"/>
    <cellStyle name="Table head 3" xfId="545"/>
    <cellStyle name="Table head 3 2" xfId="546"/>
    <cellStyle name="Table Head Aligned" xfId="547"/>
    <cellStyle name="Table Head Blue" xfId="548"/>
    <cellStyle name="Table Head Green" xfId="549"/>
    <cellStyle name="Table Head_03-Egne aksjer 1002" xfId="550"/>
    <cellStyle name="Table Heading" xfId="551"/>
    <cellStyle name="Table Source" xfId="552"/>
    <cellStyle name="Table Sub Head" xfId="553"/>
    <cellStyle name="Table Text" xfId="554"/>
    <cellStyle name="table text bold" xfId="555"/>
    <cellStyle name="table text bold 2" xfId="556"/>
    <cellStyle name="table text bold 3" xfId="557"/>
    <cellStyle name="table text bold 3 2" xfId="558"/>
    <cellStyle name="table text bold green" xfId="559"/>
    <cellStyle name="table text bold green 2" xfId="560"/>
    <cellStyle name="table text light" xfId="561"/>
    <cellStyle name="table text light 2" xfId="562"/>
    <cellStyle name="table text light 3" xfId="563"/>
    <cellStyle name="table text light 3 2" xfId="564"/>
    <cellStyle name="Table Title" xfId="565"/>
    <cellStyle name="Table Units" xfId="566"/>
    <cellStyle name="Table_Header" xfId="567"/>
    <cellStyle name="TableBorder" xfId="568"/>
    <cellStyle name="TableColumnHeader" xfId="569"/>
    <cellStyle name="TableHeading" xfId="570"/>
    <cellStyle name="TableHighlight" xfId="571"/>
    <cellStyle name="TableNote" xfId="572"/>
    <cellStyle name="test a style" xfId="573"/>
    <cellStyle name="Text" xfId="574"/>
    <cellStyle name="Text [3]" xfId="575"/>
    <cellStyle name="Text [5]" xfId="576"/>
    <cellStyle name="Text 1" xfId="577"/>
    <cellStyle name="Text 2" xfId="578"/>
    <cellStyle name="Text Head 1" xfId="579"/>
    <cellStyle name="Text Head 2" xfId="580"/>
    <cellStyle name="Text Indent 1" xfId="581"/>
    <cellStyle name="Text Indent 2" xfId="582"/>
    <cellStyle name="Tikrinimo langelis" xfId="583"/>
    <cellStyle name="Times 10" xfId="584"/>
    <cellStyle name="Times 12" xfId="585"/>
    <cellStyle name="Title" xfId="586"/>
    <cellStyle name="Titles" xfId="587"/>
    <cellStyle name="Tittel 2" xfId="588"/>
    <cellStyle name="TOC" xfId="589"/>
    <cellStyle name="TOC 1" xfId="590"/>
    <cellStyle name="TOC 2" xfId="591"/>
    <cellStyle name="Total" xfId="592"/>
    <cellStyle name="Total Currency" xfId="593"/>
    <cellStyle name="Total Normal" xfId="594"/>
    <cellStyle name="Totalt 2" xfId="595"/>
    <cellStyle name="ts" xfId="596"/>
    <cellStyle name="Tusenskille [0]_Bok2" xfId="597"/>
    <cellStyle name="Tusenskille 10" xfId="598"/>
    <cellStyle name="Tusenskille 11" xfId="599"/>
    <cellStyle name="Tusenskille 12" xfId="600"/>
    <cellStyle name="Tusenskille 13" xfId="601"/>
    <cellStyle name="Tusenskille 14" xfId="602"/>
    <cellStyle name="Tusenskille 15" xfId="603"/>
    <cellStyle name="Tusenskille 16" xfId="604"/>
    <cellStyle name="Tusenskille 17" xfId="605"/>
    <cellStyle name="Tusenskille 2" xfId="606"/>
    <cellStyle name="Tusenskille 3" xfId="607"/>
    <cellStyle name="Tusenskille 4" xfId="608"/>
    <cellStyle name="Tusenskille 5" xfId="609"/>
    <cellStyle name="Tusenskille 6" xfId="610"/>
    <cellStyle name="Tusenskille 7" xfId="611"/>
    <cellStyle name="Tusenskille 8" xfId="612"/>
    <cellStyle name="Tusenskille 9" xfId="613"/>
    <cellStyle name="Underline_Single" xfId="614"/>
    <cellStyle name="Utdata 2" xfId="615"/>
    <cellStyle name="Uthevingsfarge1 2" xfId="616"/>
    <cellStyle name="Uthevingsfarge2 2" xfId="617"/>
    <cellStyle name="Uthevingsfarge3 2" xfId="618"/>
    <cellStyle name="Uthevingsfarge4 2" xfId="619"/>
    <cellStyle name="Uthevingsfarge5 2" xfId="620"/>
    <cellStyle name="Uthevingsfarge6 2" xfId="621"/>
    <cellStyle name="Valuta (0)_Costi" xfId="622"/>
    <cellStyle name="Varseltekst 2" xfId="623"/>
    <cellStyle name="w" xfId="624"/>
    <cellStyle name="Warburg" xfId="625"/>
    <cellStyle name="Warning Text" xfId="645"/>
    <cellStyle name="Währung [0]_050526 Ratios Denmark without banks" xfId="626"/>
    <cellStyle name="Währung_050526 Ratios Denmark without banks" xfId="627"/>
    <cellStyle name="Year" xfId="628"/>
    <cellStyle name="Year 2" xfId="629"/>
    <cellStyle name="Year 3" xfId="630"/>
    <cellStyle name="Year 3 2" xfId="631"/>
    <cellStyle name="Yen" xfId="63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FFFF"/>
      <rgbColor rgb="00AB4800"/>
      <rgbColor rgb="00FFFFFF"/>
      <rgbColor rgb="005FAD42"/>
      <rgbColor rgb="00E9A900"/>
      <rgbColor rgb="00F0F0F0"/>
      <rgbColor rgb="007DB1E4"/>
      <rgbColor rgb="007DB1E4"/>
      <rgbColor rgb="00000080"/>
      <rgbColor rgb="007DB1E4"/>
      <rgbColor rgb="00091C5A"/>
      <rgbColor rgb="00FFFFFF"/>
      <rgbColor rgb="00FFFFFF"/>
      <rgbColor rgb="00FFFFFF"/>
      <rgbColor rgb="00E9A900"/>
      <rgbColor rgb="00008AA3"/>
      <rgbColor rgb="005FAD42"/>
      <rgbColor rgb="00AB4800"/>
      <rgbColor rgb="00F0F0F0"/>
      <rgbColor rgb="00FFFFFF"/>
      <rgbColor rgb="00FFFFFF"/>
      <rgbColor rgb="00FFFFFF"/>
      <rgbColor rgb="00FF3600"/>
      <rgbColor rgb="00FF8C13"/>
      <rgbColor rgb="000061C8"/>
      <rgbColor rgb="003FA6CC"/>
      <rgbColor rgb="007DB1E4"/>
      <rgbColor rgb="0072511D"/>
      <rgbColor rgb="00F7F2D0"/>
      <rgbColor rgb="00FFFFFF"/>
      <rgbColor rgb="00FFFFFF"/>
      <rgbColor rgb="007DB1E4"/>
      <rgbColor rgb="003FA6CC"/>
      <rgbColor rgb="000061C8"/>
      <rgbColor rgb="007DB1E4"/>
      <rgbColor rgb="00FF3600"/>
      <rgbColor rgb="00F7F2D0"/>
      <rgbColor rgb="00FF8C13"/>
      <rgbColor rgb="00FFFF00"/>
      <rgbColor rgb="00FFFFFF"/>
      <rgbColor rgb="00FFFFFF"/>
      <rgbColor rgb="00008AA3"/>
      <rgbColor rgb="00FFFFFF"/>
      <rgbColor rgb="007DB1E4"/>
      <rgbColor rgb="00FFFFFF"/>
      <rgbColor rgb="008E003C"/>
      <rgbColor rgb="00003366"/>
      <rgbColor rgb="00FFFFFF"/>
      <rgbColor rgb="00003300"/>
      <rgbColor rgb="00FF3600"/>
      <rgbColor rgb="00000000"/>
      <rgbColor rgb="00FFFFFF"/>
      <rgbColor rgb="00333399"/>
      <rgbColor rgb="00666666"/>
    </indexedColors>
    <mruColors>
      <color rgb="FFEEE5D2"/>
      <color rgb="FFE9DDC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emf"/><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emf"/><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95250</xdr:rowOff>
    </xdr:from>
    <xdr:to>
      <xdr:col>0</xdr:col>
      <xdr:colOff>7340599</xdr:colOff>
      <xdr:row>61</xdr:row>
      <xdr:rowOff>13710</xdr:rowOff>
    </xdr:to>
    <xdr:pic>
      <xdr:nvPicPr>
        <xdr:cNvPr id="3" name="Bild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12750"/>
          <a:ext cx="7340599" cy="1011021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35</xdr:row>
      <xdr:rowOff>285750</xdr:rowOff>
    </xdr:from>
    <xdr:to>
      <xdr:col>0</xdr:col>
      <xdr:colOff>819150</xdr:colOff>
      <xdr:row>37</xdr:row>
      <xdr:rowOff>36945</xdr:rowOff>
    </xdr:to>
    <xdr:pic>
      <xdr:nvPicPr>
        <xdr:cNvPr id="2" name="Bil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7154333"/>
          <a:ext cx="787400" cy="8201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63500</xdr:rowOff>
    </xdr:from>
    <xdr:to>
      <xdr:col>9</xdr:col>
      <xdr:colOff>357187</xdr:colOff>
      <xdr:row>4</xdr:row>
      <xdr:rowOff>1527082</xdr:rowOff>
    </xdr:to>
    <xdr:pic>
      <xdr:nvPicPr>
        <xdr:cNvPr id="2" name="Bild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58875"/>
          <a:ext cx="6048375" cy="1463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9</xdr:row>
      <xdr:rowOff>44450</xdr:rowOff>
    </xdr:from>
    <xdr:to>
      <xdr:col>0</xdr:col>
      <xdr:colOff>266700</xdr:colOff>
      <xdr:row>9</xdr:row>
      <xdr:rowOff>177800</xdr:rowOff>
    </xdr:to>
    <xdr:sp macro="" textlink="">
      <xdr:nvSpPr>
        <xdr:cNvPr id="3" name="Rektangel 6"/>
        <xdr:cNvSpPr/>
      </xdr:nvSpPr>
      <xdr:spPr>
        <a:xfrm>
          <a:off x="38100" y="5187950"/>
          <a:ext cx="228600" cy="133350"/>
        </a:xfrm>
        <a:prstGeom prst="rect">
          <a:avLst/>
        </a:prstGeom>
        <a:solidFill>
          <a:schemeClr val="accent2"/>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nb-NO" sz="1100"/>
        </a:p>
      </xdr:txBody>
    </xdr:sp>
    <xdr:clientData/>
  </xdr:twoCellAnchor>
  <xdr:twoCellAnchor editAs="oneCell">
    <xdr:from>
      <xdr:col>0</xdr:col>
      <xdr:colOff>0</xdr:colOff>
      <xdr:row>7</xdr:row>
      <xdr:rowOff>1</xdr:rowOff>
    </xdr:from>
    <xdr:to>
      <xdr:col>9</xdr:col>
      <xdr:colOff>345281</xdr:colOff>
      <xdr:row>7</xdr:row>
      <xdr:rowOff>1466101</xdr:rowOff>
    </xdr:to>
    <xdr:pic>
      <xdr:nvPicPr>
        <xdr:cNvPr id="4" name="Bild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345657"/>
          <a:ext cx="6036469" cy="146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42</xdr:row>
      <xdr:rowOff>0</xdr:rowOff>
    </xdr:from>
    <xdr:to>
      <xdr:col>0</xdr:col>
      <xdr:colOff>6181343</xdr:colOff>
      <xdr:row>103</xdr:row>
      <xdr:rowOff>0</xdr:rowOff>
    </xdr:to>
    <xdr:pic>
      <xdr:nvPicPr>
        <xdr:cNvPr id="2" name="Bild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6868583"/>
          <a:ext cx="6181342" cy="9038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107</xdr:row>
      <xdr:rowOff>17318</xdr:rowOff>
    </xdr:from>
    <xdr:to>
      <xdr:col>0</xdr:col>
      <xdr:colOff>6160099</xdr:colOff>
      <xdr:row>156</xdr:row>
      <xdr:rowOff>21167</xdr:rowOff>
    </xdr:to>
    <xdr:pic>
      <xdr:nvPicPr>
        <xdr:cNvPr id="3" name="Bild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16749568"/>
          <a:ext cx="6160098" cy="726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7696</xdr:rowOff>
    </xdr:from>
    <xdr:to>
      <xdr:col>0</xdr:col>
      <xdr:colOff>6180667</xdr:colOff>
      <xdr:row>38</xdr:row>
      <xdr:rowOff>3513</xdr:rowOff>
    </xdr:to>
    <xdr:pic>
      <xdr:nvPicPr>
        <xdr:cNvPr id="4" name="Bild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85029"/>
          <a:ext cx="6180667" cy="5181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30</xdr:row>
      <xdr:rowOff>12700</xdr:rowOff>
    </xdr:from>
    <xdr:to>
      <xdr:col>2</xdr:col>
      <xdr:colOff>1542750</xdr:colOff>
      <xdr:row>40</xdr:row>
      <xdr:rowOff>276002</xdr:rowOff>
    </xdr:to>
    <xdr:pic>
      <xdr:nvPicPr>
        <xdr:cNvPr id="2" name="Bild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051425"/>
          <a:ext cx="6210000" cy="3120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19</xdr:row>
      <xdr:rowOff>51298</xdr:rowOff>
    </xdr:from>
    <xdr:to>
      <xdr:col>6</xdr:col>
      <xdr:colOff>563881</xdr:colOff>
      <xdr:row>19</xdr:row>
      <xdr:rowOff>3868424</xdr:rowOff>
    </xdr:to>
    <xdr:pic>
      <xdr:nvPicPr>
        <xdr:cNvPr id="2" name="Bild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4166098"/>
          <a:ext cx="6183630" cy="3817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150494</xdr:rowOff>
    </xdr:from>
    <xdr:to>
      <xdr:col>6</xdr:col>
      <xdr:colOff>542925</xdr:colOff>
      <xdr:row>25</xdr:row>
      <xdr:rowOff>2965452</xdr:rowOff>
    </xdr:to>
    <xdr:pic>
      <xdr:nvPicPr>
        <xdr:cNvPr id="3" name="Bilde 2"/>
        <xdr:cNvPicPr>
          <a:picLocks noChangeAspect="1"/>
        </xdr:cNvPicPr>
      </xdr:nvPicPr>
      <xdr:blipFill rotWithShape="1">
        <a:blip xmlns:r="http://schemas.openxmlformats.org/officeDocument/2006/relationships" r:embed="rId2"/>
        <a:srcRect l="1" r="290"/>
        <a:stretch/>
      </xdr:blipFill>
      <xdr:spPr>
        <a:xfrm>
          <a:off x="0" y="9056369"/>
          <a:ext cx="6162675" cy="2967358"/>
        </a:xfrm>
        <a:prstGeom prst="rect">
          <a:avLst/>
        </a:prstGeom>
      </xdr:spPr>
    </xdr:pic>
    <xdr:clientData/>
  </xdr:twoCellAnchor>
  <xdr:twoCellAnchor editAs="oneCell">
    <xdr:from>
      <xdr:col>0</xdr:col>
      <xdr:colOff>16</xdr:colOff>
      <xdr:row>44</xdr:row>
      <xdr:rowOff>10</xdr:rowOff>
    </xdr:from>
    <xdr:to>
      <xdr:col>0</xdr:col>
      <xdr:colOff>2700016</xdr:colOff>
      <xdr:row>44</xdr:row>
      <xdr:rowOff>2379610</xdr:rowOff>
    </xdr:to>
    <xdr:pic>
      <xdr:nvPicPr>
        <xdr:cNvPr id="4" name="Bild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 y="15430510"/>
          <a:ext cx="2700000" cy="237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63503</xdr:colOff>
      <xdr:row>44</xdr:row>
      <xdr:rowOff>10</xdr:rowOff>
    </xdr:from>
    <xdr:to>
      <xdr:col>6</xdr:col>
      <xdr:colOff>447023</xdr:colOff>
      <xdr:row>44</xdr:row>
      <xdr:rowOff>2379610</xdr:rowOff>
    </xdr:to>
    <xdr:pic>
      <xdr:nvPicPr>
        <xdr:cNvPr id="5" name="Bild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59153" y="15430510"/>
          <a:ext cx="2707620" cy="237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xdr:colOff>
      <xdr:row>91</xdr:row>
      <xdr:rowOff>111760</xdr:rowOff>
    </xdr:from>
    <xdr:to>
      <xdr:col>6</xdr:col>
      <xdr:colOff>533400</xdr:colOff>
      <xdr:row>92</xdr:row>
      <xdr:rowOff>2852219</xdr:rowOff>
    </xdr:to>
    <xdr:pic>
      <xdr:nvPicPr>
        <xdr:cNvPr id="6" name="Bilde 6"/>
        <xdr:cNvPicPr>
          <a:picLocks noChangeAspect="1"/>
        </xdr:cNvPicPr>
      </xdr:nvPicPr>
      <xdr:blipFill>
        <a:blip xmlns:r="http://schemas.openxmlformats.org/officeDocument/2006/relationships" r:embed="rId5"/>
        <a:stretch>
          <a:fillRect/>
        </a:stretch>
      </xdr:blipFill>
      <xdr:spPr>
        <a:xfrm>
          <a:off x="7620" y="25772110"/>
          <a:ext cx="6145530" cy="2892859"/>
        </a:xfrm>
        <a:prstGeom prst="rect">
          <a:avLst/>
        </a:prstGeom>
      </xdr:spPr>
    </xdr:pic>
    <xdr:clientData/>
  </xdr:twoCellAnchor>
  <xdr:twoCellAnchor editAs="oneCell">
    <xdr:from>
      <xdr:col>0</xdr:col>
      <xdr:colOff>0</xdr:colOff>
      <xdr:row>97</xdr:row>
      <xdr:rowOff>111760</xdr:rowOff>
    </xdr:from>
    <xdr:to>
      <xdr:col>7</xdr:col>
      <xdr:colOff>0</xdr:colOff>
      <xdr:row>98</xdr:row>
      <xdr:rowOff>2816602</xdr:rowOff>
    </xdr:to>
    <xdr:pic>
      <xdr:nvPicPr>
        <xdr:cNvPr id="7" name="Bilde 7"/>
        <xdr:cNvPicPr>
          <a:picLocks noChangeAspect="1"/>
        </xdr:cNvPicPr>
      </xdr:nvPicPr>
      <xdr:blipFill>
        <a:blip xmlns:r="http://schemas.openxmlformats.org/officeDocument/2006/relationships" r:embed="rId6"/>
        <a:stretch>
          <a:fillRect/>
        </a:stretch>
      </xdr:blipFill>
      <xdr:spPr>
        <a:xfrm>
          <a:off x="0" y="29801185"/>
          <a:ext cx="6200775" cy="2857242"/>
        </a:xfrm>
        <a:prstGeom prst="rect">
          <a:avLst/>
        </a:prstGeom>
      </xdr:spPr>
    </xdr:pic>
    <xdr:clientData/>
  </xdr:twoCellAnchor>
  <xdr:twoCellAnchor editAs="oneCell">
    <xdr:from>
      <xdr:col>0</xdr:col>
      <xdr:colOff>15241</xdr:colOff>
      <xdr:row>110</xdr:row>
      <xdr:rowOff>13972</xdr:rowOff>
    </xdr:from>
    <xdr:to>
      <xdr:col>6</xdr:col>
      <xdr:colOff>563881</xdr:colOff>
      <xdr:row>110</xdr:row>
      <xdr:rowOff>2794432</xdr:rowOff>
    </xdr:to>
    <xdr:pic>
      <xdr:nvPicPr>
        <xdr:cNvPr id="8" name="Bilde 8"/>
        <xdr:cNvPicPr>
          <a:picLocks noChangeAspect="1"/>
        </xdr:cNvPicPr>
      </xdr:nvPicPr>
      <xdr:blipFill rotWithShape="1">
        <a:blip xmlns:r="http://schemas.openxmlformats.org/officeDocument/2006/relationships" r:embed="rId7"/>
        <a:srcRect r="469"/>
        <a:stretch/>
      </xdr:blipFill>
      <xdr:spPr>
        <a:xfrm>
          <a:off x="15241" y="37790122"/>
          <a:ext cx="6168390" cy="2780460"/>
        </a:xfrm>
        <a:prstGeom prst="rect">
          <a:avLst/>
        </a:prstGeom>
      </xdr:spPr>
    </xdr:pic>
    <xdr:clientData/>
  </xdr:twoCellAnchor>
  <xdr:twoCellAnchor editAs="oneCell">
    <xdr:from>
      <xdr:col>0</xdr:col>
      <xdr:colOff>0</xdr:colOff>
      <xdr:row>103</xdr:row>
      <xdr:rowOff>142240</xdr:rowOff>
    </xdr:from>
    <xdr:to>
      <xdr:col>6</xdr:col>
      <xdr:colOff>542925</xdr:colOff>
      <xdr:row>104</xdr:row>
      <xdr:rowOff>2727691</xdr:rowOff>
    </xdr:to>
    <xdr:pic>
      <xdr:nvPicPr>
        <xdr:cNvPr id="9" name="Bilde 9"/>
        <xdr:cNvPicPr>
          <a:picLocks noChangeAspect="1"/>
        </xdr:cNvPicPr>
      </xdr:nvPicPr>
      <xdr:blipFill>
        <a:blip xmlns:r="http://schemas.openxmlformats.org/officeDocument/2006/relationships" r:embed="rId8"/>
        <a:stretch>
          <a:fillRect/>
        </a:stretch>
      </xdr:blipFill>
      <xdr:spPr>
        <a:xfrm>
          <a:off x="0" y="33832165"/>
          <a:ext cx="6162675" cy="27378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APSRAP\ENGTAP\REGN09-3\NOTER\Hvitbok\Resultat\Write-downs%20split%203Q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rite-downs med splitt"/>
      <sheetName val="Write-downs"/>
      <sheetName val="FORDELT PÅ OMRÅDE "/>
      <sheetName val="FORDELT PÅ OMRÅDE  regnskap"/>
      <sheetName val="FORDELT PÅ OMRÅDE  30.09.09"/>
      <sheetName val="FORDELT PÅ OMRÅDE 3Q08"/>
      <sheetName val="IFRSRES3(0909,HOLDING,HOLDING,R"/>
      <sheetName val="IFRSRES3(0906,HOLDING,HOLDING,R"/>
      <sheetName val="IFRSRES3(0909,NORD,HOLDING,RHP,"/>
      <sheetName val="TAPSOVERS(0809,1,NOK,TAP,DIF)"/>
      <sheetName val="TAPSOVERS2(0909,1,NOK,TAP,DIF)"/>
      <sheetName val="NOTE"/>
    </sheetNames>
    <sheetDataSet>
      <sheetData sheetId="0"/>
      <sheetData sheetId="1" refreshError="1"/>
      <sheetData sheetId="2">
        <row r="7">
          <cell r="L7">
            <v>73.2</v>
          </cell>
        </row>
        <row r="8">
          <cell r="L8">
            <v>0</v>
          </cell>
        </row>
        <row r="9">
          <cell r="L9">
            <v>40.700000000000003</v>
          </cell>
        </row>
        <row r="10">
          <cell r="L10">
            <v>61.5</v>
          </cell>
        </row>
        <row r="11">
          <cell r="F11">
            <v>0.4</v>
          </cell>
          <cell r="I11">
            <v>0</v>
          </cell>
          <cell r="J11">
            <v>0</v>
          </cell>
          <cell r="K11">
            <v>0</v>
          </cell>
        </row>
        <row r="12">
          <cell r="F12">
            <v>0</v>
          </cell>
          <cell r="I12">
            <v>-2</v>
          </cell>
          <cell r="J12">
            <v>-1</v>
          </cell>
          <cell r="K12">
            <v>-4</v>
          </cell>
        </row>
        <row r="13">
          <cell r="F13">
            <v>26</v>
          </cell>
          <cell r="I13">
            <v>15.4</v>
          </cell>
          <cell r="J13">
            <v>30.7</v>
          </cell>
          <cell r="K13">
            <v>36</v>
          </cell>
        </row>
        <row r="14">
          <cell r="F14">
            <v>13</v>
          </cell>
          <cell r="I14">
            <v>3.5</v>
          </cell>
          <cell r="J14">
            <v>0.5</v>
          </cell>
          <cell r="K14">
            <v>75</v>
          </cell>
        </row>
        <row r="15">
          <cell r="F15">
            <v>4.3899999999999997</v>
          </cell>
          <cell r="I15">
            <v>-7</v>
          </cell>
          <cell r="J15">
            <v>60.9</v>
          </cell>
          <cell r="K15">
            <v>29</v>
          </cell>
        </row>
        <row r="16">
          <cell r="F16">
            <v>205</v>
          </cell>
          <cell r="I16">
            <v>-14</v>
          </cell>
          <cell r="J16">
            <v>72.8</v>
          </cell>
          <cell r="K16">
            <v>23</v>
          </cell>
        </row>
        <row r="17">
          <cell r="F17">
            <v>16.399999999999999</v>
          </cell>
          <cell r="I17">
            <v>7.8</v>
          </cell>
          <cell r="J17">
            <v>-19</v>
          </cell>
          <cell r="K17">
            <v>57</v>
          </cell>
        </row>
        <row r="18">
          <cell r="F18">
            <v>42.800000000000004</v>
          </cell>
          <cell r="I18">
            <v>29</v>
          </cell>
          <cell r="J18">
            <v>36.5</v>
          </cell>
          <cell r="K18">
            <v>25</v>
          </cell>
        </row>
        <row r="19">
          <cell r="F19">
            <v>4.5600000000000005</v>
          </cell>
          <cell r="I19">
            <v>24</v>
          </cell>
          <cell r="J19">
            <v>20.9</v>
          </cell>
          <cell r="K19">
            <v>84</v>
          </cell>
        </row>
        <row r="20">
          <cell r="F20">
            <v>91</v>
          </cell>
          <cell r="I20">
            <v>105.3</v>
          </cell>
          <cell r="J20">
            <v>101.8</v>
          </cell>
          <cell r="K20">
            <v>207.56</v>
          </cell>
          <cell r="L20">
            <v>58.4</v>
          </cell>
        </row>
        <row r="21">
          <cell r="L21">
            <v>6.2170000000000023</v>
          </cell>
        </row>
        <row r="22">
          <cell r="L22">
            <v>6.4509999999999996</v>
          </cell>
        </row>
        <row r="23">
          <cell r="L23">
            <v>341.06799999999998</v>
          </cell>
        </row>
        <row r="25">
          <cell r="F25">
            <v>31.4</v>
          </cell>
          <cell r="I25">
            <v>99</v>
          </cell>
          <cell r="J25">
            <v>265.5</v>
          </cell>
          <cell r="L25">
            <v>7</v>
          </cell>
        </row>
        <row r="26">
          <cell r="F26">
            <v>-3</v>
          </cell>
          <cell r="I26">
            <v>97</v>
          </cell>
          <cell r="J26">
            <v>-21.439999999999998</v>
          </cell>
          <cell r="L26">
            <v>75.64</v>
          </cell>
        </row>
        <row r="27">
          <cell r="F27">
            <v>243</v>
          </cell>
          <cell r="I27">
            <v>201</v>
          </cell>
          <cell r="J27">
            <v>-23</v>
          </cell>
          <cell r="L27">
            <v>0</v>
          </cell>
        </row>
        <row r="31">
          <cell r="F31">
            <v>949</v>
          </cell>
          <cell r="I31">
            <v>1143</v>
          </cell>
          <cell r="J31">
            <v>487.3</v>
          </cell>
          <cell r="K31">
            <v>907</v>
          </cell>
          <cell r="L31">
            <v>201</v>
          </cell>
        </row>
        <row r="36">
          <cell r="I36">
            <v>158</v>
          </cell>
          <cell r="J36">
            <v>272</v>
          </cell>
          <cell r="K36">
            <v>462</v>
          </cell>
          <cell r="L36">
            <v>77</v>
          </cell>
        </row>
        <row r="37">
          <cell r="I37">
            <v>-2</v>
          </cell>
          <cell r="J37">
            <v>14.227975600799999</v>
          </cell>
          <cell r="K37">
            <v>7</v>
          </cell>
          <cell r="L37">
            <v>0</v>
          </cell>
        </row>
        <row r="38">
          <cell r="F38">
            <v>92.4</v>
          </cell>
          <cell r="I38">
            <v>309.7</v>
          </cell>
          <cell r="J38">
            <v>103.75893790000001</v>
          </cell>
          <cell r="K38">
            <v>146</v>
          </cell>
          <cell r="L38">
            <v>49</v>
          </cell>
        </row>
      </sheetData>
      <sheetData sheetId="3"/>
      <sheetData sheetId="4">
        <row r="7">
          <cell r="F7">
            <v>-13</v>
          </cell>
          <cell r="G7">
            <v>0.29999999999999716</v>
          </cell>
          <cell r="I7">
            <v>-28</v>
          </cell>
          <cell r="J7">
            <v>41.3</v>
          </cell>
          <cell r="K7">
            <v>3</v>
          </cell>
          <cell r="L7">
            <v>73.2</v>
          </cell>
        </row>
        <row r="8">
          <cell r="F8">
            <v>-21</v>
          </cell>
          <cell r="G8">
            <v>3.5</v>
          </cell>
          <cell r="I8">
            <v>15</v>
          </cell>
          <cell r="J8">
            <v>9.5</v>
          </cell>
          <cell r="K8">
            <v>17.2</v>
          </cell>
          <cell r="L8">
            <v>0</v>
          </cell>
        </row>
        <row r="9">
          <cell r="F9">
            <v>25</v>
          </cell>
          <cell r="G9">
            <v>12</v>
          </cell>
          <cell r="I9">
            <v>-2.8</v>
          </cell>
          <cell r="J9">
            <v>-10.199999999999999</v>
          </cell>
          <cell r="K9">
            <v>6</v>
          </cell>
          <cell r="L9">
            <v>40.700000000000003</v>
          </cell>
        </row>
        <row r="10">
          <cell r="F10">
            <v>53</v>
          </cell>
          <cell r="G10">
            <v>278.358</v>
          </cell>
          <cell r="I10">
            <v>114.958</v>
          </cell>
          <cell r="J10">
            <v>110.4</v>
          </cell>
          <cell r="K10">
            <v>70.3</v>
          </cell>
          <cell r="L10">
            <v>61.5</v>
          </cell>
        </row>
        <row r="11">
          <cell r="F11">
            <v>0.4</v>
          </cell>
          <cell r="G11">
            <v>0.4</v>
          </cell>
          <cell r="I11">
            <v>0</v>
          </cell>
          <cell r="J11">
            <v>0</v>
          </cell>
          <cell r="K11">
            <v>0</v>
          </cell>
          <cell r="L11">
            <v>0</v>
          </cell>
        </row>
        <row r="21">
          <cell r="F21">
            <v>28</v>
          </cell>
          <cell r="G21">
            <v>78.5</v>
          </cell>
          <cell r="I21">
            <v>30.9</v>
          </cell>
          <cell r="J21">
            <v>19.600000000000001</v>
          </cell>
          <cell r="K21">
            <v>17</v>
          </cell>
          <cell r="L21">
            <v>6.2170000000000023</v>
          </cell>
        </row>
        <row r="22">
          <cell r="F22">
            <v>-0.5</v>
          </cell>
          <cell r="G22">
            <v>0.26800000000000002</v>
          </cell>
          <cell r="I22">
            <v>-0.23199999999999998</v>
          </cell>
          <cell r="J22">
            <v>1</v>
          </cell>
          <cell r="K22">
            <v>-2</v>
          </cell>
          <cell r="L22">
            <v>6.4509999999999996</v>
          </cell>
        </row>
        <row r="25">
          <cell r="K25">
            <v>9.8000000000000007</v>
          </cell>
        </row>
        <row r="26">
          <cell r="K26">
            <v>66.94</v>
          </cell>
        </row>
        <row r="27">
          <cell r="K27">
            <v>3</v>
          </cell>
        </row>
        <row r="28">
          <cell r="F28">
            <v>9</v>
          </cell>
          <cell r="G28">
            <v>47.8</v>
          </cell>
          <cell r="I28">
            <v>15</v>
          </cell>
          <cell r="J28">
            <v>23.799999999999997</v>
          </cell>
          <cell r="K28">
            <v>50.5</v>
          </cell>
          <cell r="L28">
            <v>2.5802447859999997</v>
          </cell>
        </row>
        <row r="29">
          <cell r="G29">
            <v>0</v>
          </cell>
          <cell r="I29">
            <v>0</v>
          </cell>
          <cell r="J29">
            <v>0</v>
          </cell>
          <cell r="K29">
            <v>0</v>
          </cell>
          <cell r="L29">
            <v>-28.6</v>
          </cell>
        </row>
        <row r="32">
          <cell r="F32">
            <v>0</v>
          </cell>
          <cell r="G32">
            <v>0</v>
          </cell>
          <cell r="K32">
            <v>0</v>
          </cell>
          <cell r="L32">
            <v>0</v>
          </cell>
        </row>
        <row r="34">
          <cell r="F34">
            <v>0</v>
          </cell>
          <cell r="G34">
            <v>5.1369999999999996</v>
          </cell>
          <cell r="K34">
            <v>18</v>
          </cell>
          <cell r="L34">
            <v>0.46</v>
          </cell>
        </row>
      </sheetData>
      <sheetData sheetId="5">
        <row r="7">
          <cell r="G7">
            <v>124.01</v>
          </cell>
        </row>
        <row r="8">
          <cell r="G8">
            <v>73.156999999999996</v>
          </cell>
        </row>
        <row r="9">
          <cell r="G9">
            <v>118.372</v>
          </cell>
        </row>
        <row r="10">
          <cell r="G10">
            <v>10.993</v>
          </cell>
        </row>
        <row r="13">
          <cell r="G13">
            <v>1.2380000000000004</v>
          </cell>
        </row>
        <row r="14">
          <cell r="G14">
            <v>79.365000000000023</v>
          </cell>
        </row>
        <row r="15">
          <cell r="G15">
            <v>-1.0541469999999997</v>
          </cell>
        </row>
        <row r="16">
          <cell r="G16">
            <v>71.73899999999999</v>
          </cell>
        </row>
        <row r="17">
          <cell r="G17">
            <v>100.71000000000001</v>
          </cell>
        </row>
        <row r="18">
          <cell r="G18">
            <v>6.2485497860000008</v>
          </cell>
        </row>
        <row r="19">
          <cell r="G19">
            <v>122.54900000000001</v>
          </cell>
        </row>
        <row r="20">
          <cell r="G20">
            <v>-7.7260000000000026</v>
          </cell>
        </row>
        <row r="21">
          <cell r="G21">
            <v>9.6530000000000022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DNBGrafer8">
  <a:themeElements>
    <a:clrScheme name="DNB_grafer_8f">
      <a:dk1>
        <a:srgbClr val="333333"/>
      </a:dk1>
      <a:lt1>
        <a:srgbClr val="FFFFFF"/>
      </a:lt1>
      <a:dk2>
        <a:srgbClr val="820C8E"/>
      </a:dk2>
      <a:lt2>
        <a:srgbClr val="F9D616"/>
      </a:lt2>
      <a:accent1>
        <a:srgbClr val="DCDCDC"/>
      </a:accent1>
      <a:accent2>
        <a:srgbClr val="007272"/>
      </a:accent2>
      <a:accent3>
        <a:srgbClr val="8C8279"/>
      </a:accent3>
      <a:accent4>
        <a:srgbClr val="EE7F06"/>
      </a:accent4>
      <a:accent5>
        <a:srgbClr val="D4181F"/>
      </a:accent5>
      <a:accent6>
        <a:srgbClr val="57BFE5"/>
      </a:accent6>
      <a:hlink>
        <a:srgbClr val="0000FF"/>
      </a:hlink>
      <a:folHlink>
        <a:srgbClr val="00FF0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64"/>
  <sheetViews>
    <sheetView showGridLines="0" zoomScale="60" zoomScaleNormal="60" workbookViewId="0"/>
  </sheetViews>
  <sheetFormatPr baseColWidth="10" defaultColWidth="11.42578125" defaultRowHeight="12.75"/>
  <cols>
    <col min="1" max="1" width="110.140625" customWidth="1"/>
  </cols>
  <sheetData>
    <row r="1" spans="1:1">
      <c r="A1" s="797"/>
    </row>
    <row r="2" spans="1:1">
      <c r="A2" s="797"/>
    </row>
    <row r="3" spans="1:1">
      <c r="A3" s="797"/>
    </row>
    <row r="4" spans="1:1">
      <c r="A4" s="797"/>
    </row>
    <row r="5" spans="1:1">
      <c r="A5" s="797"/>
    </row>
    <row r="6" spans="1:1">
      <c r="A6" s="797"/>
    </row>
    <row r="7" spans="1:1">
      <c r="A7" s="797"/>
    </row>
    <row r="8" spans="1:1">
      <c r="A8" s="797"/>
    </row>
    <row r="9" spans="1:1">
      <c r="A9" s="797"/>
    </row>
    <row r="10" spans="1:1">
      <c r="A10" s="797"/>
    </row>
    <row r="11" spans="1:1">
      <c r="A11" s="797"/>
    </row>
    <row r="12" spans="1:1" ht="78" customHeight="1">
      <c r="A12" s="797"/>
    </row>
    <row r="13" spans="1:1">
      <c r="A13" s="797"/>
    </row>
    <row r="14" spans="1:1">
      <c r="A14" s="797"/>
    </row>
    <row r="15" spans="1:1">
      <c r="A15" s="797"/>
    </row>
    <row r="16" spans="1:1">
      <c r="A16" s="797"/>
    </row>
    <row r="17" spans="1:1">
      <c r="A17" s="797"/>
    </row>
    <row r="18" spans="1:1">
      <c r="A18" s="797"/>
    </row>
    <row r="19" spans="1:1">
      <c r="A19" s="797"/>
    </row>
    <row r="20" spans="1:1">
      <c r="A20" s="797"/>
    </row>
    <row r="21" spans="1:1">
      <c r="A21" s="797"/>
    </row>
    <row r="22" spans="1:1">
      <c r="A22" s="797"/>
    </row>
    <row r="23" spans="1:1">
      <c r="A23" s="797"/>
    </row>
    <row r="24" spans="1:1">
      <c r="A24" s="797"/>
    </row>
    <row r="25" spans="1:1">
      <c r="A25" s="797"/>
    </row>
    <row r="26" spans="1:1">
      <c r="A26" s="797"/>
    </row>
    <row r="27" spans="1:1">
      <c r="A27" s="797"/>
    </row>
    <row r="28" spans="1:1">
      <c r="A28" s="797"/>
    </row>
    <row r="29" spans="1:1">
      <c r="A29" s="797"/>
    </row>
    <row r="30" spans="1:1">
      <c r="A30" s="797"/>
    </row>
    <row r="31" spans="1:1">
      <c r="A31" s="797"/>
    </row>
    <row r="32" spans="1:1">
      <c r="A32" s="797"/>
    </row>
    <row r="33" spans="1:1">
      <c r="A33" s="797"/>
    </row>
    <row r="34" spans="1:1">
      <c r="A34" s="797"/>
    </row>
    <row r="35" spans="1:1">
      <c r="A35" s="797"/>
    </row>
    <row r="36" spans="1:1">
      <c r="A36" s="797"/>
    </row>
    <row r="37" spans="1:1">
      <c r="A37" s="797"/>
    </row>
    <row r="38" spans="1:1">
      <c r="A38" s="797"/>
    </row>
    <row r="39" spans="1:1">
      <c r="A39" s="797"/>
    </row>
    <row r="40" spans="1:1">
      <c r="A40" s="797"/>
    </row>
    <row r="41" spans="1:1">
      <c r="A41" s="797"/>
    </row>
    <row r="42" spans="1:1">
      <c r="A42" s="797"/>
    </row>
    <row r="43" spans="1:1">
      <c r="A43" s="797"/>
    </row>
    <row r="44" spans="1:1">
      <c r="A44" s="797"/>
    </row>
    <row r="45" spans="1:1">
      <c r="A45" s="797"/>
    </row>
    <row r="46" spans="1:1">
      <c r="A46" s="797"/>
    </row>
    <row r="47" spans="1:1">
      <c r="A47" s="797"/>
    </row>
    <row r="48" spans="1:1">
      <c r="A48" s="797"/>
    </row>
    <row r="49" spans="1:1">
      <c r="A49" s="797"/>
    </row>
    <row r="50" spans="1:1">
      <c r="A50" s="797"/>
    </row>
    <row r="51" spans="1:1">
      <c r="A51" s="797"/>
    </row>
    <row r="52" spans="1:1">
      <c r="A52" s="797"/>
    </row>
    <row r="53" spans="1:1">
      <c r="A53" s="797"/>
    </row>
    <row r="54" spans="1:1">
      <c r="A54" s="797"/>
    </row>
    <row r="55" spans="1:1">
      <c r="A55" s="797"/>
    </row>
    <row r="56" spans="1:1">
      <c r="A56" s="797"/>
    </row>
    <row r="57" spans="1:1">
      <c r="A57" s="797"/>
    </row>
    <row r="58" spans="1:1">
      <c r="A58" s="797"/>
    </row>
    <row r="59" spans="1:1">
      <c r="A59" s="797"/>
    </row>
    <row r="60" spans="1:1">
      <c r="A60" s="797"/>
    </row>
    <row r="61" spans="1:1">
      <c r="A61" s="797"/>
    </row>
    <row r="62" spans="1:1">
      <c r="A62" s="797"/>
    </row>
    <row r="63" spans="1:1">
      <c r="A63" s="797"/>
    </row>
    <row r="64" spans="1:1">
      <c r="A64" s="797"/>
    </row>
  </sheetData>
  <printOptions horizontalCentered="1"/>
  <pageMargins left="0" right="0" top="0" bottom="0" header="0" footer="0"/>
  <pageSetup paperSize="9" scale="9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N62"/>
  <sheetViews>
    <sheetView showGridLines="0" zoomScale="150" zoomScaleNormal="150" zoomScaleSheetLayoutView="90" workbookViewId="0"/>
  </sheetViews>
  <sheetFormatPr baseColWidth="10" defaultColWidth="9.140625" defaultRowHeight="22.5" customHeight="1"/>
  <cols>
    <col min="1" max="1" width="35.28515625" style="64" customWidth="1"/>
    <col min="2" max="2" width="6.42578125" style="101" customWidth="1"/>
    <col min="3" max="4" width="6.42578125" style="64" customWidth="1"/>
    <col min="5" max="8" width="6.42578125" style="101" customWidth="1"/>
    <col min="9" max="9" width="6.42578125" style="64" customWidth="1"/>
    <col min="10" max="10" width="6.42578125" style="101" customWidth="1"/>
    <col min="11" max="11" width="10.85546875" style="64" customWidth="1"/>
    <col min="12" max="18" width="10.42578125" style="64" customWidth="1"/>
    <col min="19" max="19" width="10.85546875" style="64" customWidth="1"/>
    <col min="20" max="20" width="49" style="64" customWidth="1"/>
    <col min="21" max="27" width="10.42578125" style="64" customWidth="1"/>
    <col min="28" max="16384" width="9.140625" style="64"/>
  </cols>
  <sheetData>
    <row r="1" spans="1:10" s="101" customFormat="1" ht="22.5" customHeight="1">
      <c r="A1" s="872"/>
      <c r="B1" s="873"/>
      <c r="C1" s="873"/>
      <c r="D1" s="873"/>
      <c r="E1" s="873"/>
      <c r="F1" s="873"/>
      <c r="G1" s="873"/>
      <c r="H1" s="873"/>
      <c r="I1" s="873"/>
      <c r="J1" s="873"/>
    </row>
    <row r="2" spans="1:10" s="582" customFormat="1" ht="18.75" customHeight="1">
      <c r="A2" s="581" t="s">
        <v>906</v>
      </c>
    </row>
    <row r="3" spans="1:10" s="50" customFormat="1" ht="12.75" customHeight="1"/>
    <row r="4" spans="1:10" s="53" customFormat="1" ht="13.5" customHeight="1">
      <c r="A4" s="70" t="s">
        <v>1</v>
      </c>
      <c r="B4" s="344" t="s">
        <v>784</v>
      </c>
      <c r="C4" s="344" t="s">
        <v>367</v>
      </c>
      <c r="D4" s="344" t="s">
        <v>331</v>
      </c>
      <c r="E4" s="344" t="s">
        <v>246</v>
      </c>
      <c r="F4" s="344" t="s">
        <v>239</v>
      </c>
      <c r="G4" s="344" t="s">
        <v>234</v>
      </c>
      <c r="H4" s="344" t="s">
        <v>516</v>
      </c>
      <c r="I4" s="52"/>
    </row>
    <row r="5" spans="1:10" s="53" customFormat="1" ht="12" customHeight="1">
      <c r="A5" s="390" t="s">
        <v>228</v>
      </c>
      <c r="B5" s="394">
        <v>207.48423751000001</v>
      </c>
      <c r="C5" s="394">
        <v>415.18126169999999</v>
      </c>
      <c r="D5" s="394">
        <v>139.03252779000002</v>
      </c>
      <c r="E5" s="455">
        <v>231.11725941999995</v>
      </c>
      <c r="F5" s="395">
        <v>123.46611165000002</v>
      </c>
      <c r="G5" s="395">
        <v>136.14628958</v>
      </c>
      <c r="H5" s="395">
        <v>168.10327424000002</v>
      </c>
      <c r="I5" s="52"/>
    </row>
    <row r="6" spans="1:10" s="53" customFormat="1" ht="12" customHeight="1">
      <c r="A6" s="456" t="s">
        <v>303</v>
      </c>
      <c r="B6" s="426">
        <v>753.1279854899999</v>
      </c>
      <c r="C6" s="426">
        <v>720.96079029999999</v>
      </c>
      <c r="D6" s="426">
        <v>996.25454821000005</v>
      </c>
      <c r="E6" s="457">
        <v>983.19976857999995</v>
      </c>
      <c r="F6" s="409">
        <v>852.38073835</v>
      </c>
      <c r="G6" s="409">
        <v>730.91341641999998</v>
      </c>
      <c r="H6" s="409">
        <v>918.89672575999998</v>
      </c>
      <c r="I6" s="52"/>
    </row>
    <row r="7" spans="1:10" s="53" customFormat="1" ht="12" customHeight="1">
      <c r="A7" s="390" t="s">
        <v>304</v>
      </c>
      <c r="B7" s="391">
        <v>960.61222299999997</v>
      </c>
      <c r="C7" s="391">
        <v>1136.1420519999999</v>
      </c>
      <c r="D7" s="391">
        <v>1135.2870760000001</v>
      </c>
      <c r="E7" s="391">
        <v>1214.3170279999999</v>
      </c>
      <c r="F7" s="391">
        <v>975.84685000000002</v>
      </c>
      <c r="G7" s="391">
        <v>867.05970600000001</v>
      </c>
      <c r="H7" s="391">
        <v>1087</v>
      </c>
      <c r="I7" s="113"/>
    </row>
    <row r="8" spans="1:10" s="53" customFormat="1" ht="12" customHeight="1">
      <c r="A8" s="393" t="s">
        <v>305</v>
      </c>
      <c r="B8" s="394">
        <v>167.103353</v>
      </c>
      <c r="C8" s="394">
        <v>236.65290200000001</v>
      </c>
      <c r="D8" s="394">
        <v>405.61905400000001</v>
      </c>
      <c r="E8" s="394">
        <v>157.80363299999999</v>
      </c>
      <c r="F8" s="394">
        <v>199.5</v>
      </c>
      <c r="G8" s="394">
        <v>162.650183</v>
      </c>
      <c r="H8" s="394">
        <v>297.7</v>
      </c>
      <c r="I8" s="113"/>
    </row>
    <row r="9" spans="1:10" s="56" customFormat="1" ht="12" customHeight="1">
      <c r="A9" s="465" t="s">
        <v>326</v>
      </c>
      <c r="B9" s="408">
        <v>118.70130399999999</v>
      </c>
      <c r="C9" s="408">
        <v>108.410163</v>
      </c>
      <c r="D9" s="408">
        <v>113.213747</v>
      </c>
      <c r="E9" s="408">
        <v>107.895602</v>
      </c>
      <c r="F9" s="408">
        <v>106.8</v>
      </c>
      <c r="G9" s="408">
        <v>95.188098999999994</v>
      </c>
      <c r="H9" s="408">
        <v>101.8</v>
      </c>
      <c r="I9" s="466"/>
    </row>
    <row r="10" spans="1:10" s="53" customFormat="1" ht="12" customHeight="1">
      <c r="A10" s="390" t="s">
        <v>306</v>
      </c>
      <c r="B10" s="391">
        <v>673.80756599999995</v>
      </c>
      <c r="C10" s="391">
        <v>791.07898699999987</v>
      </c>
      <c r="D10" s="391">
        <v>616.45427500000005</v>
      </c>
      <c r="E10" s="391">
        <v>948.61779299999989</v>
      </c>
      <c r="F10" s="391">
        <v>669.54685000000006</v>
      </c>
      <c r="G10" s="391">
        <v>609.22142400000007</v>
      </c>
      <c r="H10" s="391">
        <v>687.5</v>
      </c>
      <c r="I10" s="113"/>
    </row>
    <row r="11" spans="1:10" s="53" customFormat="1" ht="12" customHeight="1">
      <c r="A11" s="456" t="s">
        <v>288</v>
      </c>
      <c r="B11" s="426">
        <v>-199.46409399999999</v>
      </c>
      <c r="C11" s="426">
        <v>145.79359299999999</v>
      </c>
      <c r="D11" s="426">
        <v>121.028122</v>
      </c>
      <c r="E11" s="457">
        <v>241.30273299999999</v>
      </c>
      <c r="F11" s="409">
        <v>-148.49261899999999</v>
      </c>
      <c r="G11" s="409">
        <v>75.625158999999996</v>
      </c>
      <c r="H11" s="409">
        <v>96</v>
      </c>
      <c r="I11" s="52"/>
    </row>
    <row r="12" spans="1:10" s="96" customFormat="1" ht="12" customHeight="1">
      <c r="A12" s="401" t="s">
        <v>289</v>
      </c>
      <c r="B12" s="458">
        <v>475.34347199999996</v>
      </c>
      <c r="C12" s="458">
        <v>936.87257999999986</v>
      </c>
      <c r="D12" s="458">
        <v>737.48239699999999</v>
      </c>
      <c r="E12" s="458">
        <v>1189.9205259999999</v>
      </c>
      <c r="F12" s="458">
        <v>521.05423100000007</v>
      </c>
      <c r="G12" s="458">
        <v>684.84658300000001</v>
      </c>
      <c r="H12" s="458">
        <v>783.5</v>
      </c>
      <c r="I12" s="114"/>
    </row>
    <row r="13" spans="1:10" s="53" customFormat="1" ht="12" customHeight="1">
      <c r="A13" s="261" t="s">
        <v>550</v>
      </c>
      <c r="B13" s="459">
        <v>0.1419</v>
      </c>
      <c r="C13" s="459">
        <v>0.28610000000000002</v>
      </c>
      <c r="D13" s="459">
        <v>0.22950000000000004</v>
      </c>
      <c r="E13" s="459">
        <v>0.36180000000000001</v>
      </c>
      <c r="F13" s="459">
        <v>0.15809999999999999</v>
      </c>
      <c r="G13" s="459">
        <v>0.21210000000000001</v>
      </c>
      <c r="H13" s="459">
        <v>0.25</v>
      </c>
      <c r="I13" s="52"/>
    </row>
    <row r="14" spans="1:10" s="56" customFormat="1" ht="12" customHeight="1">
      <c r="A14" s="460" t="s">
        <v>350</v>
      </c>
      <c r="B14" s="459">
        <v>9.7600000000000006E-2</v>
      </c>
      <c r="C14" s="459">
        <v>0.27850000000000003</v>
      </c>
      <c r="D14" s="459">
        <v>0.21779999999999997</v>
      </c>
      <c r="E14" s="459">
        <v>0.36560000000000004</v>
      </c>
      <c r="F14" s="461">
        <v>0.1467</v>
      </c>
      <c r="G14" s="461">
        <v>0.1893</v>
      </c>
      <c r="H14" s="461">
        <v>0.24</v>
      </c>
      <c r="I14" s="55"/>
    </row>
    <row r="15" spans="1:10" s="220" customFormat="1" ht="12" customHeight="1">
      <c r="A15" s="462" t="s">
        <v>351</v>
      </c>
      <c r="B15" s="463">
        <v>1.1761999999999999</v>
      </c>
      <c r="C15" s="463">
        <v>0.4667</v>
      </c>
      <c r="D15" s="463">
        <v>0.50670000000000004</v>
      </c>
      <c r="E15" s="463">
        <v>0.27100000000000002</v>
      </c>
      <c r="F15" s="464">
        <v>0.43030000000000002</v>
      </c>
      <c r="G15" s="464">
        <v>0.7419</v>
      </c>
      <c r="H15" s="464">
        <v>0.47</v>
      </c>
      <c r="I15" s="219"/>
    </row>
    <row r="16" spans="1:10" s="101" customFormat="1" ht="22.5" customHeight="1">
      <c r="A16" s="801"/>
      <c r="B16" s="802"/>
      <c r="C16" s="802"/>
      <c r="D16" s="802"/>
      <c r="E16" s="802"/>
      <c r="F16" s="802"/>
      <c r="G16" s="802"/>
      <c r="H16" s="802"/>
    </row>
    <row r="17" spans="1:10" s="582" customFormat="1" ht="18.75" customHeight="1">
      <c r="A17" s="581" t="s">
        <v>907</v>
      </c>
    </row>
    <row r="18" spans="1:10" s="50" customFormat="1" ht="12.75" customHeight="1"/>
    <row r="19" spans="1:10" s="53" customFormat="1" ht="13.5" customHeight="1">
      <c r="A19" s="70" t="s">
        <v>1</v>
      </c>
      <c r="B19" s="467" t="s">
        <v>784</v>
      </c>
      <c r="C19" s="467" t="s">
        <v>367</v>
      </c>
      <c r="D19" s="467" t="s">
        <v>331</v>
      </c>
      <c r="E19" s="467" t="s">
        <v>246</v>
      </c>
      <c r="F19" s="467" t="s">
        <v>239</v>
      </c>
      <c r="G19" s="467" t="s">
        <v>234</v>
      </c>
      <c r="H19" s="344" t="s">
        <v>516</v>
      </c>
      <c r="I19" s="96"/>
      <c r="J19" s="96"/>
    </row>
    <row r="20" spans="1:10" s="53" customFormat="1" ht="13.5" customHeight="1">
      <c r="A20" s="468" t="s">
        <v>302</v>
      </c>
      <c r="B20" s="469"/>
      <c r="C20" s="469"/>
      <c r="D20" s="469"/>
      <c r="E20" s="469"/>
      <c r="F20" s="469"/>
      <c r="G20" s="469"/>
      <c r="H20" s="469"/>
      <c r="I20" s="96"/>
      <c r="J20" s="96"/>
    </row>
    <row r="21" spans="1:10" s="53" customFormat="1" ht="12" customHeight="1">
      <c r="A21" s="385" t="s">
        <v>772</v>
      </c>
      <c r="B21" s="470"/>
      <c r="C21" s="470"/>
      <c r="D21" s="470"/>
      <c r="E21" s="470"/>
      <c r="F21" s="470"/>
      <c r="G21" s="470"/>
      <c r="H21" s="470"/>
      <c r="I21" s="96"/>
      <c r="J21" s="96"/>
    </row>
    <row r="22" spans="1:10" s="53" customFormat="1" ht="12" customHeight="1">
      <c r="A22" s="474" t="s">
        <v>684</v>
      </c>
      <c r="B22" s="470">
        <v>15.073999999999991</v>
      </c>
      <c r="C22" s="470">
        <v>17.109998999999931</v>
      </c>
      <c r="D22" s="470">
        <v>9.2679989999999304</v>
      </c>
      <c r="E22" s="470">
        <v>7</v>
      </c>
      <c r="F22" s="470">
        <v>38</v>
      </c>
      <c r="G22" s="470">
        <v>7</v>
      </c>
      <c r="H22" s="470">
        <v>59</v>
      </c>
      <c r="I22" s="96"/>
      <c r="J22" s="96"/>
    </row>
    <row r="23" spans="1:10" s="53" customFormat="1" ht="12" customHeight="1">
      <c r="A23" s="710" t="s">
        <v>685</v>
      </c>
      <c r="B23" s="475">
        <v>38.033283999999995</v>
      </c>
      <c r="C23" s="475">
        <v>121.43363016324116</v>
      </c>
      <c r="D23" s="475">
        <v>88.145984250772102</v>
      </c>
      <c r="E23" s="475">
        <v>74.369048360368197</v>
      </c>
      <c r="F23" s="475">
        <v>62.3813838005549</v>
      </c>
      <c r="G23" s="475">
        <v>115</v>
      </c>
      <c r="H23" s="475">
        <v>80.72704064514032</v>
      </c>
      <c r="I23" s="96"/>
      <c r="J23" s="96"/>
    </row>
    <row r="24" spans="1:10" s="53" customFormat="1" ht="12" customHeight="1">
      <c r="A24" s="385" t="s">
        <v>702</v>
      </c>
      <c r="B24" s="470">
        <v>119.367</v>
      </c>
      <c r="C24" s="470">
        <v>156.09428007675885</v>
      </c>
      <c r="D24" s="470">
        <v>81.847141429227889</v>
      </c>
      <c r="E24" s="470">
        <v>220.6412002696319</v>
      </c>
      <c r="F24" s="470">
        <v>98.000541529445087</v>
      </c>
      <c r="G24" s="470">
        <v>90.773501438592092</v>
      </c>
      <c r="H24" s="470">
        <v>130.58545040485967</v>
      </c>
      <c r="I24" s="96"/>
      <c r="J24" s="96"/>
    </row>
    <row r="25" spans="1:10" s="56" customFormat="1" ht="12" customHeight="1">
      <c r="A25" s="472" t="s">
        <v>703</v>
      </c>
      <c r="B25" s="473"/>
      <c r="C25" s="473"/>
      <c r="D25" s="473"/>
      <c r="E25" s="473"/>
      <c r="F25" s="473"/>
      <c r="G25" s="473"/>
      <c r="H25" s="473"/>
      <c r="I25" s="96"/>
      <c r="J25" s="96"/>
    </row>
    <row r="26" spans="1:10" s="53" customFormat="1" ht="12" customHeight="1">
      <c r="A26" s="474" t="s">
        <v>177</v>
      </c>
      <c r="B26" s="470">
        <v>32.170355999999998</v>
      </c>
      <c r="C26" s="470">
        <v>60.997931000000001</v>
      </c>
      <c r="D26" s="470">
        <v>-24.486000000000001</v>
      </c>
      <c r="E26" s="470">
        <v>26.709000000000003</v>
      </c>
      <c r="F26" s="470">
        <v>-13.601506036193385</v>
      </c>
      <c r="G26" s="470">
        <v>-21.661939722507384</v>
      </c>
      <c r="H26" s="470">
        <v>-12</v>
      </c>
      <c r="I26" s="96"/>
      <c r="J26" s="96"/>
    </row>
    <row r="27" spans="1:10" s="53" customFormat="1" ht="12" customHeight="1">
      <c r="A27" s="474" t="s">
        <v>178</v>
      </c>
      <c r="B27" s="475">
        <v>51.246406</v>
      </c>
      <c r="C27" s="475">
        <v>82.180481</v>
      </c>
      <c r="D27" s="475">
        <v>8.1470460000000031</v>
      </c>
      <c r="E27" s="475">
        <v>-18.107382999999999</v>
      </c>
      <c r="F27" s="475">
        <v>12.4</v>
      </c>
      <c r="G27" s="475">
        <v>143.69999999999999</v>
      </c>
      <c r="H27" s="475">
        <v>4</v>
      </c>
      <c r="I27" s="96"/>
      <c r="J27" s="96"/>
    </row>
    <row r="28" spans="1:10" s="53" customFormat="1" ht="12" customHeight="1">
      <c r="A28" s="471" t="s">
        <v>186</v>
      </c>
      <c r="B28" s="476">
        <v>225.26973099999998</v>
      </c>
      <c r="C28" s="476">
        <v>198.41288199999997</v>
      </c>
      <c r="D28" s="476">
        <v>346.75987600000002</v>
      </c>
      <c r="E28" s="476">
        <v>314.698533</v>
      </c>
      <c r="F28" s="476">
        <v>293.39999999999998</v>
      </c>
      <c r="G28" s="476">
        <v>141.90940894999997</v>
      </c>
      <c r="H28" s="476">
        <v>195</v>
      </c>
      <c r="I28" s="96"/>
      <c r="J28" s="96"/>
    </row>
    <row r="29" spans="1:10" s="53" customFormat="1" ht="12" customHeight="1">
      <c r="A29" s="477" t="s">
        <v>176</v>
      </c>
      <c r="B29" s="475">
        <v>2.168574</v>
      </c>
      <c r="C29" s="475">
        <v>66.092633759999998</v>
      </c>
      <c r="D29" s="475">
        <v>1.0125883199999999</v>
      </c>
      <c r="E29" s="475">
        <v>191.62069636999996</v>
      </c>
      <c r="F29" s="475">
        <v>3.8192346700000073</v>
      </c>
      <c r="G29" s="475">
        <v>-3.4414074200000044</v>
      </c>
      <c r="H29" s="475">
        <v>38.443001950000003</v>
      </c>
      <c r="I29" s="96"/>
      <c r="J29" s="96"/>
    </row>
    <row r="30" spans="1:10" s="53" customFormat="1" ht="12" customHeight="1">
      <c r="A30" s="477" t="s">
        <v>596</v>
      </c>
      <c r="B30" s="475">
        <v>189.43716399999997</v>
      </c>
      <c r="C30" s="475">
        <v>83</v>
      </c>
      <c r="D30" s="475">
        <v>105.12165899999999</v>
      </c>
      <c r="E30" s="475">
        <v>133.31895299999999</v>
      </c>
      <c r="F30" s="475">
        <v>175.2</v>
      </c>
      <c r="G30" s="475">
        <v>136.37361048750736</v>
      </c>
      <c r="H30" s="475">
        <v>190.6</v>
      </c>
      <c r="I30" s="96"/>
      <c r="J30" s="96"/>
    </row>
    <row r="31" spans="1:10" s="53" customFormat="1" ht="12" customHeight="1">
      <c r="A31" s="477" t="s">
        <v>347</v>
      </c>
      <c r="B31" s="475">
        <v>1.448</v>
      </c>
      <c r="C31" s="475">
        <v>5.5946769999999999</v>
      </c>
      <c r="D31" s="475">
        <v>0</v>
      </c>
      <c r="E31" s="475">
        <v>-1.708</v>
      </c>
      <c r="F31" s="475">
        <v>0</v>
      </c>
      <c r="G31" s="475">
        <v>0</v>
      </c>
      <c r="H31" s="475">
        <v>2</v>
      </c>
      <c r="I31" s="96"/>
      <c r="J31" s="96"/>
    </row>
    <row r="32" spans="1:10" s="96" customFormat="1" ht="12" customHeight="1">
      <c r="A32" s="480" t="s">
        <v>307</v>
      </c>
      <c r="B32" s="481">
        <v>674.21451499999989</v>
      </c>
      <c r="C32" s="481">
        <v>790.91651399999989</v>
      </c>
      <c r="D32" s="481">
        <v>616</v>
      </c>
      <c r="E32" s="481">
        <v>949</v>
      </c>
      <c r="F32" s="481">
        <v>670</v>
      </c>
      <c r="G32" s="481">
        <v>609</v>
      </c>
      <c r="H32" s="481">
        <v>688</v>
      </c>
      <c r="I32" s="113" t="s">
        <v>0</v>
      </c>
    </row>
    <row r="33" spans="1:11" s="53" customFormat="1" ht="13.5" customHeight="1">
      <c r="A33" s="482" t="s">
        <v>298</v>
      </c>
      <c r="B33" s="478"/>
      <c r="C33" s="478"/>
      <c r="D33" s="478"/>
      <c r="E33" s="478"/>
      <c r="F33" s="478"/>
      <c r="G33" s="478"/>
      <c r="H33" s="478"/>
      <c r="I33" s="113"/>
    </row>
    <row r="34" spans="1:11" s="53" customFormat="1" ht="12" customHeight="1">
      <c r="A34" s="483" t="s">
        <v>636</v>
      </c>
      <c r="B34" s="476">
        <v>-174</v>
      </c>
      <c r="C34" s="476">
        <v>173</v>
      </c>
      <c r="D34" s="476">
        <v>159</v>
      </c>
      <c r="E34" s="476">
        <v>280</v>
      </c>
      <c r="F34" s="476">
        <v>-90.4</v>
      </c>
      <c r="G34" s="476">
        <v>107.90564107300001</v>
      </c>
      <c r="H34" s="476">
        <v>138</v>
      </c>
      <c r="I34" s="112"/>
    </row>
    <row r="35" spans="1:11" s="53" customFormat="1" ht="12" customHeight="1">
      <c r="A35" s="479" t="s">
        <v>611</v>
      </c>
      <c r="B35" s="484">
        <v>-25</v>
      </c>
      <c r="C35" s="484">
        <v>-27</v>
      </c>
      <c r="D35" s="484">
        <v>-38</v>
      </c>
      <c r="E35" s="484">
        <v>-39</v>
      </c>
      <c r="F35" s="484">
        <v>-57.809150987000002</v>
      </c>
      <c r="G35" s="484">
        <v>-32.280482167999999</v>
      </c>
      <c r="H35" s="484">
        <v>-42</v>
      </c>
      <c r="I35" s="114"/>
    </row>
    <row r="36" spans="1:11" s="96" customFormat="1" ht="12" customHeight="1">
      <c r="A36" s="480" t="s">
        <v>290</v>
      </c>
      <c r="B36" s="481">
        <v>-199</v>
      </c>
      <c r="C36" s="481">
        <v>146</v>
      </c>
      <c r="D36" s="481">
        <v>121</v>
      </c>
      <c r="E36" s="481">
        <v>241</v>
      </c>
      <c r="F36" s="481">
        <v>-148</v>
      </c>
      <c r="G36" s="481">
        <v>76</v>
      </c>
      <c r="H36" s="481">
        <v>96</v>
      </c>
      <c r="I36" s="114"/>
    </row>
    <row r="37" spans="1:11" s="96" customFormat="1" ht="12" customHeight="1">
      <c r="A37" s="480" t="s">
        <v>291</v>
      </c>
      <c r="B37" s="481">
        <v>475.21451499999989</v>
      </c>
      <c r="C37" s="481">
        <v>936.72766999999999</v>
      </c>
      <c r="D37" s="481">
        <v>737</v>
      </c>
      <c r="E37" s="481">
        <v>1190</v>
      </c>
      <c r="F37" s="481">
        <v>521</v>
      </c>
      <c r="G37" s="481">
        <v>685</v>
      </c>
      <c r="H37" s="481">
        <v>784</v>
      </c>
      <c r="I37" s="115"/>
    </row>
    <row r="38" spans="1:11" s="96" customFormat="1" ht="22.5" customHeight="1">
      <c r="A38" s="217"/>
      <c r="B38" s="116"/>
      <c r="C38" s="116"/>
      <c r="D38" s="116"/>
      <c r="E38" s="116"/>
      <c r="F38" s="116"/>
      <c r="G38" s="116"/>
      <c r="H38" s="116"/>
      <c r="I38" s="116"/>
      <c r="J38" s="116"/>
      <c r="K38" s="115"/>
    </row>
    <row r="39" spans="1:11" s="582" customFormat="1" ht="18.75" customHeight="1">
      <c r="A39" s="581" t="s">
        <v>908</v>
      </c>
    </row>
    <row r="40" spans="1:11" s="50" customFormat="1" ht="12.75" customHeight="1"/>
    <row r="41" spans="1:11" s="53" customFormat="1" ht="13.5" customHeight="1">
      <c r="A41" s="70" t="s">
        <v>1</v>
      </c>
      <c r="B41" s="467" t="s">
        <v>784</v>
      </c>
      <c r="C41" s="467" t="s">
        <v>367</v>
      </c>
      <c r="D41" s="467" t="s">
        <v>331</v>
      </c>
      <c r="E41" s="467" t="s">
        <v>246</v>
      </c>
      <c r="F41" s="467" t="s">
        <v>239</v>
      </c>
      <c r="G41" s="467" t="s">
        <v>234</v>
      </c>
      <c r="H41" s="344" t="s">
        <v>516</v>
      </c>
    </row>
    <row r="42" spans="1:11" s="53" customFormat="1" ht="12" customHeight="1">
      <c r="A42" s="390" t="s">
        <v>157</v>
      </c>
      <c r="B42" s="485">
        <v>95</v>
      </c>
      <c r="C42" s="485">
        <v>152.6</v>
      </c>
      <c r="D42" s="485">
        <v>136.660841</v>
      </c>
      <c r="E42" s="485">
        <v>146.88819699999993</v>
      </c>
      <c r="F42" s="485">
        <v>134.4</v>
      </c>
      <c r="G42" s="486">
        <v>181.87963299999998</v>
      </c>
      <c r="H42" s="486">
        <v>164</v>
      </c>
    </row>
    <row r="43" spans="1:11" s="53" customFormat="1" ht="12" customHeight="1">
      <c r="A43" s="492" t="s">
        <v>224</v>
      </c>
      <c r="B43" s="487">
        <v>226</v>
      </c>
      <c r="C43" s="487">
        <v>235.6</v>
      </c>
      <c r="D43" s="487">
        <v>356.72936499999997</v>
      </c>
      <c r="E43" s="487">
        <v>345.31459899999993</v>
      </c>
      <c r="F43" s="487">
        <v>341.442249</v>
      </c>
      <c r="G43" s="488">
        <v>258.62830700000006</v>
      </c>
      <c r="H43" s="488">
        <v>197</v>
      </c>
    </row>
    <row r="44" spans="1:11" s="53" customFormat="1" ht="12" customHeight="1">
      <c r="A44" s="393" t="s">
        <v>72</v>
      </c>
      <c r="B44" s="487">
        <v>146</v>
      </c>
      <c r="C44" s="487">
        <v>100</v>
      </c>
      <c r="D44" s="487">
        <v>-4.9990610000000002</v>
      </c>
      <c r="E44" s="487">
        <v>72.260419999999954</v>
      </c>
      <c r="F44" s="487">
        <v>101.24283500000001</v>
      </c>
      <c r="G44" s="488">
        <v>139.46098599999999</v>
      </c>
      <c r="H44" s="488">
        <v>121</v>
      </c>
    </row>
    <row r="45" spans="1:11" s="53" customFormat="1" ht="12" customHeight="1">
      <c r="A45" s="393" t="s">
        <v>82</v>
      </c>
      <c r="B45" s="487">
        <v>59</v>
      </c>
      <c r="C45" s="487">
        <v>-60</v>
      </c>
      <c r="D45" s="487">
        <v>-87.778947000000002</v>
      </c>
      <c r="E45" s="487">
        <v>-58.993926999999999</v>
      </c>
      <c r="F45" s="487">
        <v>-5.0507629999999999</v>
      </c>
      <c r="G45" s="488">
        <v>-47.254752000000003</v>
      </c>
      <c r="H45" s="488">
        <v>40</v>
      </c>
    </row>
    <row r="46" spans="1:11" s="94" customFormat="1" ht="12" customHeight="1">
      <c r="A46" s="393" t="s">
        <v>248</v>
      </c>
      <c r="B46" s="487">
        <v>28</v>
      </c>
      <c r="C46" s="487">
        <v>50</v>
      </c>
      <c r="D46" s="487">
        <v>22.782841999999999</v>
      </c>
      <c r="E46" s="487">
        <v>86.791563999999994</v>
      </c>
      <c r="F46" s="487">
        <v>33.887183000000007</v>
      </c>
      <c r="G46" s="488">
        <v>-1.0658130000000021</v>
      </c>
      <c r="H46" s="488">
        <v>28</v>
      </c>
    </row>
    <row r="47" spans="1:11" s="94" customFormat="1" ht="12" customHeight="1">
      <c r="A47" s="393" t="s">
        <v>83</v>
      </c>
      <c r="B47" s="487">
        <v>0</v>
      </c>
      <c r="C47" s="487">
        <v>46</v>
      </c>
      <c r="D47" s="487">
        <v>14.194953</v>
      </c>
      <c r="E47" s="487">
        <v>80.277979999999985</v>
      </c>
      <c r="F47" s="487">
        <v>73.302595999999994</v>
      </c>
      <c r="G47" s="488">
        <v>-62.786247000000003</v>
      </c>
      <c r="H47" s="488">
        <v>48</v>
      </c>
    </row>
    <row r="48" spans="1:11" s="94" customFormat="1" ht="12" customHeight="1">
      <c r="A48" s="393" t="s">
        <v>84</v>
      </c>
      <c r="B48" s="487">
        <v>2</v>
      </c>
      <c r="C48" s="487">
        <v>8</v>
      </c>
      <c r="D48" s="487">
        <v>0.02</v>
      </c>
      <c r="E48" s="487">
        <v>4.5000000000001705E-2</v>
      </c>
      <c r="F48" s="487">
        <v>4.9999999999997158E-2</v>
      </c>
      <c r="G48" s="488">
        <v>4.2000000000001592E-2</v>
      </c>
      <c r="H48" s="488">
        <v>35</v>
      </c>
    </row>
    <row r="49" spans="1:14" s="94" customFormat="1" ht="12" customHeight="1">
      <c r="A49" s="393" t="s">
        <v>85</v>
      </c>
      <c r="B49" s="487">
        <v>87</v>
      </c>
      <c r="C49" s="487">
        <v>54</v>
      </c>
      <c r="D49" s="487">
        <v>61.168607000000002</v>
      </c>
      <c r="E49" s="487">
        <v>32.090382000000005</v>
      </c>
      <c r="F49" s="487">
        <v>22.029232999999998</v>
      </c>
      <c r="G49" s="488">
        <v>28.951095000000002</v>
      </c>
      <c r="H49" s="488">
        <v>13</v>
      </c>
    </row>
    <row r="50" spans="1:14" s="94" customFormat="1" ht="12" customHeight="1">
      <c r="A50" s="393" t="s">
        <v>86</v>
      </c>
      <c r="B50" s="487">
        <v>39</v>
      </c>
      <c r="C50" s="487">
        <v>146</v>
      </c>
      <c r="D50" s="487">
        <v>104.783829</v>
      </c>
      <c r="E50" s="487">
        <v>128.41207200000002</v>
      </c>
      <c r="F50" s="487">
        <v>-34.487362000000005</v>
      </c>
      <c r="G50" s="488">
        <v>71.415232000000003</v>
      </c>
      <c r="H50" s="488">
        <v>43</v>
      </c>
    </row>
    <row r="51" spans="1:14" s="94" customFormat="1" ht="12" customHeight="1">
      <c r="A51" s="393" t="s">
        <v>87</v>
      </c>
      <c r="B51" s="487">
        <v>-18</v>
      </c>
      <c r="C51" s="487">
        <v>54</v>
      </c>
      <c r="D51" s="487">
        <v>5.9952639999999997</v>
      </c>
      <c r="E51" s="487">
        <v>96.205887000000004</v>
      </c>
      <c r="F51" s="487">
        <v>6.8823000000000079E-2</v>
      </c>
      <c r="G51" s="488">
        <v>0.59284899999999996</v>
      </c>
      <c r="H51" s="488">
        <v>1</v>
      </c>
    </row>
    <row r="52" spans="1:14" s="94" customFormat="1" ht="12" customHeight="1">
      <c r="A52" s="393" t="s">
        <v>132</v>
      </c>
      <c r="B52" s="487">
        <v>2</v>
      </c>
      <c r="C52" s="487">
        <v>7</v>
      </c>
      <c r="D52" s="487">
        <v>3.0562520000000002</v>
      </c>
      <c r="E52" s="487">
        <v>0</v>
      </c>
      <c r="F52" s="487">
        <v>6.6627719999999995</v>
      </c>
      <c r="G52" s="488">
        <v>0.60860700000000001</v>
      </c>
      <c r="H52" s="488">
        <v>-2</v>
      </c>
    </row>
    <row r="53" spans="1:14" s="94" customFormat="1" ht="12" customHeight="1">
      <c r="A53" s="393" t="s">
        <v>88</v>
      </c>
      <c r="B53" s="487">
        <v>-7</v>
      </c>
      <c r="C53" s="487">
        <v>5</v>
      </c>
      <c r="D53" s="487">
        <v>-1.9934639999999999</v>
      </c>
      <c r="E53" s="487">
        <v>12.833333999999997</v>
      </c>
      <c r="F53" s="487">
        <v>-7.6939659999999996</v>
      </c>
      <c r="G53" s="488">
        <v>23.147023000000001</v>
      </c>
      <c r="H53" s="488">
        <v>6</v>
      </c>
      <c r="I53" s="108"/>
      <c r="J53" s="108"/>
      <c r="K53" s="108"/>
      <c r="L53" s="108"/>
      <c r="M53" s="108"/>
      <c r="N53" s="108"/>
    </row>
    <row r="54" spans="1:14" s="94" customFormat="1" ht="12" customHeight="1">
      <c r="A54" s="393" t="s">
        <v>89</v>
      </c>
      <c r="B54" s="487">
        <v>6</v>
      </c>
      <c r="C54" s="487">
        <v>-15</v>
      </c>
      <c r="D54" s="487">
        <v>-1.8362130000000001</v>
      </c>
      <c r="E54" s="487">
        <v>6.222035</v>
      </c>
      <c r="F54" s="487">
        <v>6.2258490000000002</v>
      </c>
      <c r="G54" s="488">
        <v>-1.9858599999999997</v>
      </c>
      <c r="H54" s="488">
        <v>-5</v>
      </c>
      <c r="I54" s="108"/>
      <c r="J54" s="108"/>
      <c r="K54" s="108"/>
      <c r="L54" s="108"/>
      <c r="M54" s="108"/>
      <c r="N54" s="108"/>
    </row>
    <row r="55" spans="1:14" s="94" customFormat="1" ht="12" customHeight="1">
      <c r="A55" s="456" t="s">
        <v>90</v>
      </c>
      <c r="B55" s="487">
        <v>8</v>
      </c>
      <c r="C55" s="487">
        <v>8</v>
      </c>
      <c r="D55" s="487">
        <v>7.6710069999999995</v>
      </c>
      <c r="E55" s="489">
        <v>-0.64138700000000215</v>
      </c>
      <c r="F55" s="489">
        <v>-2.1354209999999982</v>
      </c>
      <c r="G55" s="490">
        <v>17.249305</v>
      </c>
      <c r="H55" s="488">
        <v>2</v>
      </c>
      <c r="I55" s="108"/>
      <c r="J55" s="108"/>
      <c r="K55" s="108"/>
      <c r="L55" s="108"/>
      <c r="M55" s="108"/>
      <c r="N55" s="108"/>
    </row>
    <row r="56" spans="1:14" s="94" customFormat="1" ht="12" customHeight="1">
      <c r="A56" s="390" t="s">
        <v>134</v>
      </c>
      <c r="B56" s="485">
        <v>674</v>
      </c>
      <c r="C56" s="485">
        <v>791.2</v>
      </c>
      <c r="D56" s="485">
        <v>616.45527499999992</v>
      </c>
      <c r="E56" s="485">
        <v>947.70615599999985</v>
      </c>
      <c r="F56" s="485">
        <v>669.94402800000012</v>
      </c>
      <c r="G56" s="485">
        <v>608.88236499999994</v>
      </c>
      <c r="H56" s="485">
        <v>691</v>
      </c>
      <c r="I56" s="108"/>
      <c r="J56" s="108"/>
      <c r="K56" s="108"/>
      <c r="L56" s="108"/>
      <c r="M56" s="108"/>
      <c r="N56" s="108"/>
    </row>
    <row r="57" spans="1:14" s="94" customFormat="1" ht="12" customHeight="1">
      <c r="A57" s="393" t="s">
        <v>135</v>
      </c>
      <c r="B57" s="487">
        <v>0</v>
      </c>
      <c r="C57" s="487">
        <v>0</v>
      </c>
      <c r="D57" s="487">
        <v>0</v>
      </c>
      <c r="E57" s="487">
        <v>0.9870000000000001</v>
      </c>
      <c r="F57" s="487">
        <v>-0.91100000000000003</v>
      </c>
      <c r="G57" s="488">
        <v>0.9</v>
      </c>
      <c r="H57" s="488">
        <v>-3</v>
      </c>
      <c r="I57" s="108"/>
      <c r="J57" s="108"/>
      <c r="K57" s="108"/>
      <c r="L57" s="108"/>
      <c r="M57" s="108"/>
      <c r="N57" s="108"/>
    </row>
    <row r="58" spans="1:14" s="94" customFormat="1" ht="12" customHeight="1">
      <c r="A58" s="456" t="s">
        <v>288</v>
      </c>
      <c r="B58" s="487">
        <v>-199.46409399999999</v>
      </c>
      <c r="C58" s="487">
        <v>145.79359299999999</v>
      </c>
      <c r="D58" s="487">
        <v>121.028122</v>
      </c>
      <c r="E58" s="490">
        <v>241.30273399999999</v>
      </c>
      <c r="F58" s="490">
        <v>-148.49262000000002</v>
      </c>
      <c r="G58" s="490">
        <v>75.625159000000011</v>
      </c>
      <c r="H58" s="488">
        <v>96</v>
      </c>
    </row>
    <row r="59" spans="1:14" s="96" customFormat="1" ht="12" customHeight="1">
      <c r="A59" s="429" t="s">
        <v>551</v>
      </c>
      <c r="B59" s="491">
        <v>474.53590600000001</v>
      </c>
      <c r="C59" s="491">
        <v>936.99359300000003</v>
      </c>
      <c r="D59" s="491">
        <v>737.48339699999997</v>
      </c>
      <c r="E59" s="491">
        <v>1189.9958899999997</v>
      </c>
      <c r="F59" s="491">
        <v>520.54040800000018</v>
      </c>
      <c r="G59" s="491">
        <v>685.40752399999997</v>
      </c>
      <c r="H59" s="491">
        <v>784</v>
      </c>
    </row>
    <row r="60" spans="1:14" s="71" customFormat="1" ht="12" customHeight="1">
      <c r="A60" s="257" t="s">
        <v>293</v>
      </c>
      <c r="B60" s="493">
        <v>21.373187000000001</v>
      </c>
      <c r="C60" s="493">
        <v>14.108366</v>
      </c>
      <c r="D60" s="493">
        <v>75</v>
      </c>
      <c r="E60" s="493">
        <v>0</v>
      </c>
      <c r="F60" s="493">
        <v>4</v>
      </c>
      <c r="G60" s="494">
        <v>10.303008</v>
      </c>
      <c r="H60" s="494">
        <v>49</v>
      </c>
    </row>
    <row r="61" spans="1:14" ht="7.5" customHeight="1">
      <c r="E61" s="64"/>
      <c r="F61" s="64"/>
      <c r="G61" s="64"/>
      <c r="H61" s="64"/>
      <c r="J61" s="64"/>
    </row>
    <row r="62" spans="1:14" s="334" customFormat="1" ht="12.75" customHeight="1">
      <c r="A62" s="1503" t="s">
        <v>773</v>
      </c>
      <c r="B62" s="1503"/>
      <c r="C62" s="1503"/>
      <c r="D62" s="1503"/>
      <c r="E62" s="1503"/>
      <c r="F62" s="1503"/>
      <c r="G62" s="1503"/>
      <c r="H62" s="1503"/>
      <c r="I62" s="1503"/>
      <c r="J62" s="1503"/>
    </row>
  </sheetData>
  <mergeCells count="1">
    <mergeCell ref="A62:J62"/>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- 3Q13&amp;C&amp;8CHAPTER 1&amp;R&amp;8FINANCIAL RESULTS DNB GROUP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showGridLines="0" zoomScale="130" zoomScaleNormal="130" zoomScaleSheetLayoutView="90" workbookViewId="0"/>
  </sheetViews>
  <sheetFormatPr baseColWidth="10" defaultColWidth="9.140625" defaultRowHeight="22.5" customHeight="1"/>
  <cols>
    <col min="1" max="1" width="35.28515625" style="151" customWidth="1"/>
    <col min="2" max="10" width="6.42578125" style="151" customWidth="1"/>
    <col min="11" max="16384" width="9.140625" style="151"/>
  </cols>
  <sheetData>
    <row r="1" spans="1:10" s="101" customFormat="1" ht="22.5" customHeight="1">
      <c r="A1" s="801"/>
      <c r="B1" s="802"/>
      <c r="C1" s="802"/>
      <c r="D1" s="802"/>
      <c r="E1" s="802"/>
      <c r="F1" s="802"/>
      <c r="G1" s="802"/>
      <c r="H1" s="802"/>
      <c r="I1" s="802"/>
      <c r="J1" s="802"/>
    </row>
    <row r="2" spans="1:10" s="582" customFormat="1" ht="18.75" customHeight="1">
      <c r="A2" s="581" t="s">
        <v>957</v>
      </c>
    </row>
    <row r="3" spans="1:10" s="50" customFormat="1" ht="12.75" customHeight="1"/>
    <row r="4" spans="1:10" s="148" customFormat="1" ht="12" customHeight="1">
      <c r="A4" s="363"/>
      <c r="B4" s="364" t="s">
        <v>6</v>
      </c>
      <c r="C4" s="364" t="s">
        <v>2</v>
      </c>
      <c r="D4" s="365" t="s">
        <v>5</v>
      </c>
      <c r="E4" s="364" t="s">
        <v>3</v>
      </c>
      <c r="F4" s="364" t="s">
        <v>6</v>
      </c>
      <c r="G4" s="364" t="s">
        <v>2</v>
      </c>
      <c r="H4" s="365" t="s">
        <v>5</v>
      </c>
    </row>
    <row r="5" spans="1:10" s="148" customFormat="1" ht="12" customHeight="1">
      <c r="A5" s="366" t="s">
        <v>11</v>
      </c>
      <c r="B5" s="367" t="s">
        <v>235</v>
      </c>
      <c r="C5" s="367" t="s">
        <v>235</v>
      </c>
      <c r="D5" s="367" t="s">
        <v>235</v>
      </c>
      <c r="E5" s="367" t="s">
        <v>231</v>
      </c>
      <c r="F5" s="367" t="s">
        <v>231</v>
      </c>
      <c r="G5" s="367" t="s">
        <v>231</v>
      </c>
      <c r="H5" s="367" t="s">
        <v>231</v>
      </c>
    </row>
    <row r="6" spans="1:10" s="149" customFormat="1" ht="12" customHeight="1">
      <c r="A6" s="369" t="s">
        <v>547</v>
      </c>
      <c r="B6" s="438">
        <v>1332.9451384589379</v>
      </c>
      <c r="C6" s="438">
        <v>1330</v>
      </c>
      <c r="D6" s="438">
        <v>1315.10449778767</v>
      </c>
      <c r="E6" s="438">
        <v>1298</v>
      </c>
      <c r="F6" s="438">
        <v>1307.046766532352</v>
      </c>
      <c r="G6" s="438">
        <v>1309</v>
      </c>
      <c r="H6" s="438">
        <v>1284.5255646855201</v>
      </c>
    </row>
    <row r="7" spans="1:10" s="148" customFormat="1" ht="12" customHeight="1">
      <c r="A7" s="374" t="s">
        <v>548</v>
      </c>
      <c r="B7" s="439">
        <v>1313.7626913599775</v>
      </c>
      <c r="C7" s="439">
        <v>1313.6710757812023</v>
      </c>
      <c r="D7" s="439">
        <v>1312.1595886733658</v>
      </c>
      <c r="E7" s="439">
        <v>1305.8616970475721</v>
      </c>
      <c r="F7" s="439">
        <v>1309.204753266079</v>
      </c>
      <c r="G7" s="440">
        <v>1302.0260507456078</v>
      </c>
      <c r="H7" s="439">
        <v>1285.3352282744411</v>
      </c>
    </row>
    <row r="8" spans="1:10" s="148" customFormat="1" ht="7.5" customHeight="1">
      <c r="A8" s="371"/>
      <c r="B8" s="899"/>
      <c r="C8" s="899"/>
      <c r="D8" s="899"/>
      <c r="E8" s="899"/>
      <c r="F8" s="899"/>
      <c r="G8" s="900"/>
      <c r="H8" s="899"/>
    </row>
    <row r="9" spans="1:10" s="64" customFormat="1" ht="12.2" customHeight="1">
      <c r="A9" s="1504" t="s">
        <v>958</v>
      </c>
      <c r="B9" s="1504"/>
      <c r="C9" s="1504"/>
      <c r="D9" s="1504"/>
      <c r="E9" s="1504"/>
      <c r="F9" s="1504"/>
      <c r="G9" s="1504"/>
      <c r="H9" s="1504"/>
      <c r="I9" s="1504"/>
      <c r="J9" s="1504"/>
    </row>
    <row r="10" spans="1:10" s="64" customFormat="1" ht="22.5" customHeight="1">
      <c r="A10" s="1489"/>
      <c r="B10" s="1489"/>
      <c r="C10" s="1489"/>
      <c r="D10" s="1489"/>
      <c r="E10" s="1489"/>
      <c r="F10" s="1489"/>
      <c r="G10" s="1489"/>
      <c r="H10" s="1489"/>
      <c r="I10" s="1489"/>
      <c r="J10" s="1489"/>
    </row>
    <row r="11" spans="1:10" s="582" customFormat="1" ht="18.75" customHeight="1">
      <c r="A11" s="581" t="s">
        <v>909</v>
      </c>
    </row>
    <row r="12" spans="1:10" s="50" customFormat="1" ht="12.75" customHeight="1"/>
    <row r="13" spans="1:10" s="53" customFormat="1" ht="11.25" customHeight="1">
      <c r="A13" s="415"/>
      <c r="B13" s="364" t="s">
        <v>6</v>
      </c>
      <c r="C13" s="364" t="s">
        <v>2</v>
      </c>
      <c r="D13" s="365" t="s">
        <v>5</v>
      </c>
      <c r="E13" s="364" t="s">
        <v>3</v>
      </c>
      <c r="F13" s="364" t="s">
        <v>6</v>
      </c>
      <c r="G13" s="364" t="s">
        <v>2</v>
      </c>
      <c r="H13" s="365" t="s">
        <v>5</v>
      </c>
    </row>
    <row r="14" spans="1:10" s="53" customFormat="1" ht="11.25" customHeight="1">
      <c r="A14" s="70" t="s">
        <v>11</v>
      </c>
      <c r="B14" s="367" t="s">
        <v>235</v>
      </c>
      <c r="C14" s="367" t="s">
        <v>235</v>
      </c>
      <c r="D14" s="367" t="s">
        <v>235</v>
      </c>
      <c r="E14" s="367" t="s">
        <v>231</v>
      </c>
      <c r="F14" s="367" t="s">
        <v>231</v>
      </c>
      <c r="G14" s="367" t="s">
        <v>231</v>
      </c>
      <c r="H14" s="367" t="s">
        <v>231</v>
      </c>
    </row>
    <row r="15" spans="1:10" s="53" customFormat="1" ht="12" customHeight="1">
      <c r="A15" s="181" t="s">
        <v>157</v>
      </c>
      <c r="B15" s="441">
        <v>675.60000508499991</v>
      </c>
      <c r="C15" s="441">
        <v>668.75081220900006</v>
      </c>
      <c r="D15" s="441">
        <v>655.28897085799997</v>
      </c>
      <c r="E15" s="441">
        <v>647.58651384799998</v>
      </c>
      <c r="F15" s="441">
        <v>636.39397099799999</v>
      </c>
      <c r="G15" s="441">
        <v>624.60435376500004</v>
      </c>
      <c r="H15" s="441">
        <v>610.207163122</v>
      </c>
    </row>
    <row r="16" spans="1:10" s="53" customFormat="1" ht="12" customHeight="1">
      <c r="A16" s="185" t="s">
        <v>224</v>
      </c>
      <c r="B16" s="442">
        <v>125.442433119</v>
      </c>
      <c r="C16" s="442">
        <v>129.61509368399999</v>
      </c>
      <c r="D16" s="442">
        <v>132.246958681</v>
      </c>
      <c r="E16" s="442">
        <v>126.99153505899999</v>
      </c>
      <c r="F16" s="442">
        <v>130.874854043</v>
      </c>
      <c r="G16" s="442">
        <v>139.527710826</v>
      </c>
      <c r="H16" s="442">
        <v>135.53575870500001</v>
      </c>
    </row>
    <row r="17" spans="1:8" s="53" customFormat="1" ht="12" customHeight="1">
      <c r="A17" s="185" t="s">
        <v>72</v>
      </c>
      <c r="B17" s="442">
        <v>185.38267952200002</v>
      </c>
      <c r="C17" s="442">
        <v>184.21997654500001</v>
      </c>
      <c r="D17" s="442">
        <v>183.30609141400001</v>
      </c>
      <c r="E17" s="442">
        <v>184.906179756</v>
      </c>
      <c r="F17" s="442">
        <v>191.21270623699999</v>
      </c>
      <c r="G17" s="442">
        <v>190.22684424599998</v>
      </c>
      <c r="H17" s="442">
        <v>189.589274647</v>
      </c>
    </row>
    <row r="18" spans="1:8" s="53" customFormat="1" ht="12" customHeight="1">
      <c r="A18" s="185" t="s">
        <v>82</v>
      </c>
      <c r="B18" s="442">
        <v>51.090302362000003</v>
      </c>
      <c r="C18" s="442">
        <v>51.142917209000004</v>
      </c>
      <c r="D18" s="442">
        <v>47.313632955000003</v>
      </c>
      <c r="E18" s="442">
        <v>45.009253931000003</v>
      </c>
      <c r="F18" s="442">
        <v>47.901063026999999</v>
      </c>
      <c r="G18" s="442">
        <v>48.562931253999999</v>
      </c>
      <c r="H18" s="442">
        <v>50.028310171999998</v>
      </c>
    </row>
    <row r="19" spans="1:8" s="94" customFormat="1" ht="12" customHeight="1">
      <c r="A19" s="185" t="s">
        <v>248</v>
      </c>
      <c r="B19" s="442">
        <v>73.839458298000011</v>
      </c>
      <c r="C19" s="442">
        <v>79.542659858999997</v>
      </c>
      <c r="D19" s="442">
        <v>78.615095323000006</v>
      </c>
      <c r="E19" s="442">
        <v>77.177462004999995</v>
      </c>
      <c r="F19" s="442">
        <v>79.919018778999998</v>
      </c>
      <c r="G19" s="442">
        <v>83.858008855000008</v>
      </c>
      <c r="H19" s="442">
        <v>87.550495413999997</v>
      </c>
    </row>
    <row r="20" spans="1:8" s="94" customFormat="1" ht="12" customHeight="1">
      <c r="A20" s="185" t="s">
        <v>83</v>
      </c>
      <c r="B20" s="442">
        <v>34.230643216999994</v>
      </c>
      <c r="C20" s="442">
        <v>34.860746993999996</v>
      </c>
      <c r="D20" s="442">
        <v>35.204466240000002</v>
      </c>
      <c r="E20" s="442">
        <v>35.703497957000003</v>
      </c>
      <c r="F20" s="442">
        <v>36.676460207000005</v>
      </c>
      <c r="G20" s="442">
        <v>39.880357740999997</v>
      </c>
      <c r="H20" s="442">
        <v>36.287461168</v>
      </c>
    </row>
    <row r="21" spans="1:8" s="94" customFormat="1" ht="12" customHeight="1">
      <c r="A21" s="185" t="s">
        <v>84</v>
      </c>
      <c r="B21" s="442">
        <v>25.269947675000001</v>
      </c>
      <c r="C21" s="442">
        <v>25.460421547000003</v>
      </c>
      <c r="D21" s="442">
        <v>24.945504726999999</v>
      </c>
      <c r="E21" s="442">
        <v>22.164072379</v>
      </c>
      <c r="F21" s="442">
        <v>26.371389857000004</v>
      </c>
      <c r="G21" s="442">
        <v>27.880863513000001</v>
      </c>
      <c r="H21" s="442">
        <v>22.711961108000001</v>
      </c>
    </row>
    <row r="22" spans="1:8" s="94" customFormat="1" ht="12" customHeight="1">
      <c r="A22" s="185" t="s">
        <v>85</v>
      </c>
      <c r="B22" s="442">
        <v>32.389295795000002</v>
      </c>
      <c r="C22" s="442">
        <v>30.810916486999997</v>
      </c>
      <c r="D22" s="442">
        <v>31.524633076999997</v>
      </c>
      <c r="E22" s="442">
        <v>31.727445146000001</v>
      </c>
      <c r="F22" s="442">
        <v>31.350338985</v>
      </c>
      <c r="G22" s="442">
        <v>30.533796365000001</v>
      </c>
      <c r="H22" s="442">
        <v>31.527394077</v>
      </c>
    </row>
    <row r="23" spans="1:8" s="94" customFormat="1" ht="12" customHeight="1">
      <c r="A23" s="185" t="s">
        <v>86</v>
      </c>
      <c r="B23" s="442">
        <v>47.393402864999999</v>
      </c>
      <c r="C23" s="442">
        <v>44.324439724000001</v>
      </c>
      <c r="D23" s="442">
        <v>42.731106926000002</v>
      </c>
      <c r="E23" s="442">
        <v>42.657382841999997</v>
      </c>
      <c r="F23" s="442">
        <v>44.938858809999999</v>
      </c>
      <c r="G23" s="442">
        <v>43.64587788</v>
      </c>
      <c r="H23" s="442">
        <v>44.717677168000002</v>
      </c>
    </row>
    <row r="24" spans="1:8" s="94" customFormat="1" ht="12" customHeight="1">
      <c r="A24" s="185" t="s">
        <v>87</v>
      </c>
      <c r="B24" s="442">
        <v>31.857917968000002</v>
      </c>
      <c r="C24" s="442">
        <v>31.301213524999998</v>
      </c>
      <c r="D24" s="442">
        <v>30.942516770999998</v>
      </c>
      <c r="E24" s="442">
        <v>29.835579216000003</v>
      </c>
      <c r="F24" s="442">
        <v>32.188078336000004</v>
      </c>
      <c r="G24" s="442">
        <v>31.733339336</v>
      </c>
      <c r="H24" s="442">
        <v>27.697504910999999</v>
      </c>
    </row>
    <row r="25" spans="1:8" s="94" customFormat="1" ht="12" customHeight="1">
      <c r="A25" s="185" t="s">
        <v>132</v>
      </c>
      <c r="B25" s="442">
        <v>18.940484514000001</v>
      </c>
      <c r="C25" s="442">
        <v>17.854281672999999</v>
      </c>
      <c r="D25" s="442">
        <v>18.568175938</v>
      </c>
      <c r="E25" s="442">
        <v>18.490424986000001</v>
      </c>
      <c r="F25" s="442">
        <v>17.8</v>
      </c>
      <c r="G25" s="442">
        <v>17.659129068999999</v>
      </c>
      <c r="H25" s="442">
        <v>17.204448421999999</v>
      </c>
    </row>
    <row r="26" spans="1:8" s="94" customFormat="1" ht="12" customHeight="1">
      <c r="A26" s="443" t="s">
        <v>88</v>
      </c>
      <c r="B26" s="442">
        <v>7.6080858280000001</v>
      </c>
      <c r="C26" s="442">
        <v>6.6749432019999997</v>
      </c>
      <c r="D26" s="442">
        <v>6.8208772319999991</v>
      </c>
      <c r="E26" s="442">
        <v>6.554691676</v>
      </c>
      <c r="F26" s="442">
        <v>4.5868600409999996</v>
      </c>
      <c r="G26" s="442">
        <v>4.2979560430000001</v>
      </c>
      <c r="H26" s="442">
        <v>4.1103749140000003</v>
      </c>
    </row>
    <row r="27" spans="1:8" s="94" customFormat="1" ht="12" customHeight="1">
      <c r="A27" s="443" t="s">
        <v>89</v>
      </c>
      <c r="B27" s="442">
        <v>7.8399972610000006</v>
      </c>
      <c r="C27" s="442">
        <v>7.8887115859999994</v>
      </c>
      <c r="D27" s="442">
        <v>10.092021789</v>
      </c>
      <c r="E27" s="442">
        <v>9.5970646449999997</v>
      </c>
      <c r="F27" s="442">
        <v>9.02</v>
      </c>
      <c r="G27" s="442">
        <v>8.6892429240000002</v>
      </c>
      <c r="H27" s="442">
        <v>7.8820930730000001</v>
      </c>
    </row>
    <row r="28" spans="1:8" s="94" customFormat="1" ht="12" customHeight="1">
      <c r="A28" s="443" t="s">
        <v>96</v>
      </c>
      <c r="B28" s="442">
        <v>4.6975155059999993</v>
      </c>
      <c r="C28" s="442">
        <v>4.543556605</v>
      </c>
      <c r="D28" s="442">
        <v>4.1233003989999997</v>
      </c>
      <c r="E28" s="442">
        <v>7.1343166990000002</v>
      </c>
      <c r="F28" s="442">
        <v>4.4773337629999999</v>
      </c>
      <c r="G28" s="442">
        <v>4.6036618799999998</v>
      </c>
      <c r="H28" s="442">
        <v>5.6448631120000003</v>
      </c>
    </row>
    <row r="29" spans="1:8" s="94" customFormat="1" ht="12" customHeight="1">
      <c r="A29" s="444" t="s">
        <v>90</v>
      </c>
      <c r="B29" s="442">
        <v>10.464789948</v>
      </c>
      <c r="C29" s="442">
        <v>11.475188625000001</v>
      </c>
      <c r="D29" s="442">
        <v>11.8</v>
      </c>
      <c r="E29" s="442">
        <v>11.252043382</v>
      </c>
      <c r="F29" s="442">
        <v>11.535195850999999</v>
      </c>
      <c r="G29" s="442">
        <v>12.30195269</v>
      </c>
      <c r="H29" s="442">
        <v>13.440696967999999</v>
      </c>
    </row>
    <row r="30" spans="1:8" s="53" customFormat="1" ht="12" customHeight="1">
      <c r="A30" s="668" t="s">
        <v>134</v>
      </c>
      <c r="B30" s="669">
        <v>1332.046958963</v>
      </c>
      <c r="C30" s="669">
        <v>1328.4658794740001</v>
      </c>
      <c r="D30" s="669">
        <v>1313.5233523300003</v>
      </c>
      <c r="E30" s="669">
        <v>1296.7874635270002</v>
      </c>
      <c r="F30" s="669">
        <v>1305.2461289339999</v>
      </c>
      <c r="G30" s="669">
        <v>1308.0060263869996</v>
      </c>
      <c r="H30" s="669">
        <v>1284.135476981</v>
      </c>
    </row>
    <row r="31" spans="1:8" s="94" customFormat="1" ht="12" customHeight="1">
      <c r="A31" s="444" t="s">
        <v>135</v>
      </c>
      <c r="B31" s="666">
        <v>16.717239788821001</v>
      </c>
      <c r="C31" s="666">
        <v>36.454873999999997</v>
      </c>
      <c r="D31" s="666">
        <v>36.799999999999997</v>
      </c>
      <c r="E31" s="666">
        <v>23.4</v>
      </c>
      <c r="F31" s="666">
        <v>28.33333</v>
      </c>
      <c r="G31" s="666">
        <v>17.100000000000001</v>
      </c>
      <c r="H31" s="666">
        <v>19.100000000000001</v>
      </c>
    </row>
    <row r="32" spans="1:8" s="96" customFormat="1" ht="12" customHeight="1">
      <c r="A32" s="445" t="s">
        <v>638</v>
      </c>
      <c r="B32" s="446">
        <v>1348.7641987518209</v>
      </c>
      <c r="C32" s="446">
        <v>1364.9207534740001</v>
      </c>
      <c r="D32" s="446">
        <v>1350.3233523300003</v>
      </c>
      <c r="E32" s="446">
        <v>1320.1874635270003</v>
      </c>
      <c r="F32" s="446">
        <v>1333.5794589339998</v>
      </c>
      <c r="G32" s="446">
        <v>1325.1060263869995</v>
      </c>
      <c r="H32" s="446">
        <v>1303.2354769809999</v>
      </c>
    </row>
    <row r="33" spans="1:10" s="64" customFormat="1" ht="7.5" customHeight="1"/>
    <row r="34" spans="1:10" s="64" customFormat="1" ht="21.75" customHeight="1">
      <c r="A34" s="1504" t="s">
        <v>779</v>
      </c>
      <c r="B34" s="1504"/>
      <c r="C34" s="1504"/>
      <c r="D34" s="1504"/>
      <c r="E34" s="1504"/>
      <c r="F34" s="1504"/>
      <c r="G34" s="1504"/>
      <c r="H34" s="1504"/>
      <c r="I34" s="1504"/>
      <c r="J34" s="1504"/>
    </row>
  </sheetData>
  <mergeCells count="2">
    <mergeCell ref="A34:J34"/>
    <mergeCell ref="A9:J9"/>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- 3Q13&amp;C&amp;8CHAPTER 1&amp;R&amp;8FINANCIAL RESULTS DNB GROUP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IY145"/>
  <sheetViews>
    <sheetView showGridLines="0" zoomScale="140" zoomScaleNormal="140" zoomScaleSheetLayoutView="90" workbookViewId="0"/>
  </sheetViews>
  <sheetFormatPr baseColWidth="10" defaultColWidth="9.140625" defaultRowHeight="22.5" customHeight="1"/>
  <cols>
    <col min="1" max="1" width="35.28515625" style="64" customWidth="1"/>
    <col min="2" max="10" width="6.42578125" style="64" customWidth="1"/>
    <col min="11" max="16384" width="9.140625" style="64"/>
  </cols>
  <sheetData>
    <row r="1" spans="1:10" s="101" customFormat="1" ht="22.5" customHeight="1">
      <c r="A1" s="801"/>
      <c r="B1" s="802"/>
      <c r="C1" s="802"/>
      <c r="D1" s="802"/>
      <c r="E1" s="802"/>
      <c r="F1" s="802"/>
      <c r="G1" s="802"/>
      <c r="H1" s="802"/>
      <c r="I1" s="802"/>
      <c r="J1" s="802"/>
    </row>
    <row r="2" spans="1:10" s="582" customFormat="1" ht="18.75" customHeight="1">
      <c r="A2" s="581" t="s">
        <v>910</v>
      </c>
    </row>
    <row r="3" spans="1:10" s="50" customFormat="1" ht="12.75" customHeight="1"/>
    <row r="4" spans="1:10" s="53" customFormat="1" ht="11.25" customHeight="1">
      <c r="A4" s="415"/>
      <c r="B4" s="169" t="s">
        <v>6</v>
      </c>
      <c r="C4" s="170" t="s">
        <v>2</v>
      </c>
      <c r="D4" s="169" t="s">
        <v>5</v>
      </c>
      <c r="E4" s="169" t="s">
        <v>3</v>
      </c>
      <c r="F4" s="169" t="s">
        <v>6</v>
      </c>
      <c r="G4" s="170" t="s">
        <v>2</v>
      </c>
      <c r="H4" s="169" t="s">
        <v>5</v>
      </c>
    </row>
    <row r="5" spans="1:10" s="53" customFormat="1" ht="12" customHeight="1">
      <c r="A5" s="70" t="s">
        <v>1</v>
      </c>
      <c r="B5" s="416" t="s">
        <v>235</v>
      </c>
      <c r="C5" s="416" t="s">
        <v>235</v>
      </c>
      <c r="D5" s="416" t="s">
        <v>235</v>
      </c>
      <c r="E5" s="416" t="s">
        <v>231</v>
      </c>
      <c r="F5" s="416" t="s">
        <v>231</v>
      </c>
      <c r="G5" s="416" t="s">
        <v>231</v>
      </c>
      <c r="H5" s="416" t="s">
        <v>231</v>
      </c>
    </row>
    <row r="6" spans="1:10" s="53" customFormat="1" ht="12" customHeight="1">
      <c r="A6" s="181" t="s">
        <v>300</v>
      </c>
      <c r="B6" s="806">
        <v>17666.178028999999</v>
      </c>
      <c r="C6" s="495">
        <v>19647.461866000001</v>
      </c>
      <c r="D6" s="392">
        <v>17094.989045999999</v>
      </c>
      <c r="E6" s="392">
        <v>16515.405499</v>
      </c>
      <c r="F6" s="392">
        <v>16804.112884999999</v>
      </c>
      <c r="G6" s="392">
        <v>16281.594422</v>
      </c>
      <c r="H6" s="392">
        <v>16965</v>
      </c>
    </row>
    <row r="7" spans="1:10" s="53" customFormat="1" ht="12" customHeight="1">
      <c r="A7" s="182" t="s">
        <v>301</v>
      </c>
      <c r="B7" s="807">
        <v>15836.790858</v>
      </c>
      <c r="C7" s="496">
        <v>14096.123664000001</v>
      </c>
      <c r="D7" s="409">
        <v>12784.929312</v>
      </c>
      <c r="E7" s="409">
        <v>12696.793884999999</v>
      </c>
      <c r="F7" s="409">
        <v>12436.213255000001</v>
      </c>
      <c r="G7" s="409">
        <v>12433.017610999999</v>
      </c>
      <c r="H7" s="409">
        <v>12621</v>
      </c>
    </row>
    <row r="8" spans="1:10" s="53" customFormat="1" ht="12" customHeight="1">
      <c r="A8" s="497" t="s">
        <v>593</v>
      </c>
      <c r="B8" s="808">
        <v>33502.968887000003</v>
      </c>
      <c r="C8" s="500">
        <v>33743.38553</v>
      </c>
      <c r="D8" s="394">
        <v>29879.918357999999</v>
      </c>
      <c r="E8" s="394">
        <v>29212.199384</v>
      </c>
      <c r="F8" s="394">
        <v>29240.326141000001</v>
      </c>
      <c r="G8" s="394">
        <v>28714.612032999998</v>
      </c>
      <c r="H8" s="394">
        <v>29586</v>
      </c>
    </row>
    <row r="9" spans="1:10" s="53" customFormat="1" ht="12" customHeight="1">
      <c r="A9" s="182" t="s">
        <v>302</v>
      </c>
      <c r="B9" s="807">
        <v>10595.966032</v>
      </c>
      <c r="C9" s="496">
        <v>10457.103453</v>
      </c>
      <c r="D9" s="426">
        <v>9961.7224590000005</v>
      </c>
      <c r="E9" s="426">
        <v>9471.7414320000007</v>
      </c>
      <c r="F9" s="426">
        <v>9614.4689460000009</v>
      </c>
      <c r="G9" s="409">
        <v>9454.6490379999996</v>
      </c>
      <c r="H9" s="426">
        <v>9289</v>
      </c>
    </row>
    <row r="10" spans="1:10" s="256" customFormat="1" ht="21" customHeight="1">
      <c r="A10" s="749" t="s">
        <v>594</v>
      </c>
      <c r="B10" s="809">
        <v>22907.002854999999</v>
      </c>
      <c r="C10" s="498">
        <v>23286.482077000001</v>
      </c>
      <c r="D10" s="499">
        <v>19918.195899999999</v>
      </c>
      <c r="E10" s="499">
        <v>19740.457952000001</v>
      </c>
      <c r="F10" s="499">
        <v>19625.857195000001</v>
      </c>
      <c r="G10" s="499">
        <v>19259.762995000001</v>
      </c>
      <c r="H10" s="499">
        <v>20297</v>
      </c>
    </row>
    <row r="11" spans="1:10" s="53" customFormat="1" ht="12" customHeight="1">
      <c r="A11" s="185" t="s">
        <v>298</v>
      </c>
      <c r="B11" s="808">
        <v>2491.7331250000002</v>
      </c>
      <c r="C11" s="500">
        <v>2680.27603</v>
      </c>
      <c r="D11" s="394">
        <v>2476.4414149999998</v>
      </c>
      <c r="E11" s="394">
        <v>2320.8691319999998</v>
      </c>
      <c r="F11" s="394">
        <v>2104.3894289999998</v>
      </c>
      <c r="G11" s="395">
        <v>2289.0680579999998</v>
      </c>
      <c r="H11" s="394">
        <v>2175</v>
      </c>
    </row>
    <row r="12" spans="1:10" s="96" customFormat="1" ht="12" customHeight="1">
      <c r="A12" s="424" t="s">
        <v>878</v>
      </c>
      <c r="B12" s="501">
        <v>39.1</v>
      </c>
      <c r="C12" s="501">
        <v>38.9</v>
      </c>
      <c r="D12" s="501">
        <v>41.6</v>
      </c>
      <c r="E12" s="501">
        <v>40.4</v>
      </c>
      <c r="F12" s="501">
        <v>40.1</v>
      </c>
      <c r="G12" s="501">
        <v>40.9</v>
      </c>
      <c r="H12" s="501">
        <v>38.700000000000003</v>
      </c>
    </row>
    <row r="13" spans="1:10" s="96" customFormat="1" ht="7.5" customHeight="1">
      <c r="A13" s="424"/>
      <c r="B13" s="502"/>
      <c r="C13" s="502"/>
      <c r="D13" s="503"/>
      <c r="E13" s="503"/>
      <c r="F13" s="503"/>
      <c r="G13" s="504"/>
      <c r="H13" s="503"/>
    </row>
    <row r="14" spans="1:10" s="53" customFormat="1" ht="12" customHeight="1">
      <c r="A14" s="273" t="s">
        <v>595</v>
      </c>
      <c r="B14" s="808">
        <v>21857.710391000001</v>
      </c>
      <c r="C14" s="500">
        <v>21845.042705</v>
      </c>
      <c r="D14" s="394">
        <v>18844.222399999999</v>
      </c>
      <c r="E14" s="395">
        <v>19147.764456000001</v>
      </c>
      <c r="F14" s="395">
        <v>18454.970049</v>
      </c>
      <c r="G14" s="395">
        <v>18955.574675</v>
      </c>
      <c r="H14" s="395">
        <v>19425</v>
      </c>
    </row>
    <row r="15" spans="1:10" s="96" customFormat="1" ht="12" customHeight="1">
      <c r="A15" s="425" t="s">
        <v>120</v>
      </c>
      <c r="B15" s="505">
        <v>104.3</v>
      </c>
      <c r="C15" s="505">
        <v>103.7</v>
      </c>
      <c r="D15" s="505">
        <v>104.7</v>
      </c>
      <c r="E15" s="505">
        <v>105.9</v>
      </c>
      <c r="F15" s="505">
        <v>103.2</v>
      </c>
      <c r="G15" s="505">
        <v>106.9</v>
      </c>
      <c r="H15" s="505">
        <v>104.4</v>
      </c>
    </row>
    <row r="16" spans="1:10" s="96" customFormat="1" ht="7.5" customHeight="1">
      <c r="A16" s="105"/>
      <c r="B16" s="106"/>
      <c r="C16" s="107"/>
      <c r="D16" s="106"/>
      <c r="E16" s="106"/>
      <c r="F16" s="106"/>
      <c r="G16" s="106"/>
      <c r="H16" s="106"/>
      <c r="I16" s="106"/>
      <c r="J16" s="106"/>
    </row>
    <row r="17" spans="1:257" ht="21.75" customHeight="1">
      <c r="A17" s="1503" t="s">
        <v>452</v>
      </c>
      <c r="B17" s="1503"/>
      <c r="C17" s="1503"/>
      <c r="D17" s="1503"/>
      <c r="E17" s="1503"/>
      <c r="F17" s="1503"/>
      <c r="G17" s="1503"/>
      <c r="H17" s="1503"/>
      <c r="I17" s="1503"/>
      <c r="J17" s="1503"/>
    </row>
    <row r="19" spans="1:257" s="582" customFormat="1" ht="18.75" customHeight="1">
      <c r="A19" s="1495" t="s">
        <v>911</v>
      </c>
      <c r="B19" s="1495"/>
      <c r="C19" s="1495"/>
      <c r="D19" s="1495"/>
      <c r="E19" s="1495"/>
      <c r="F19" s="1495"/>
      <c r="G19" s="1495"/>
      <c r="H19" s="1495"/>
      <c r="I19" s="1495"/>
      <c r="J19" s="1495"/>
    </row>
    <row r="20" spans="1:257" s="50" customFormat="1" ht="12.75" customHeight="1"/>
    <row r="21" spans="1:257" s="98" customFormat="1" ht="13.5" customHeight="1">
      <c r="A21" s="526" t="s">
        <v>1</v>
      </c>
      <c r="B21" s="467" t="s">
        <v>784</v>
      </c>
      <c r="C21" s="467" t="s">
        <v>367</v>
      </c>
      <c r="D21" s="467" t="s">
        <v>331</v>
      </c>
      <c r="E21" s="467" t="s">
        <v>246</v>
      </c>
      <c r="F21" s="467" t="s">
        <v>239</v>
      </c>
      <c r="G21" s="467" t="s">
        <v>234</v>
      </c>
      <c r="H21" s="344" t="s">
        <v>516</v>
      </c>
      <c r="I21" s="103"/>
      <c r="J21" s="103"/>
    </row>
    <row r="22" spans="1:257" s="98" customFormat="1" ht="21" customHeight="1">
      <c r="A22" s="530" t="s">
        <v>553</v>
      </c>
      <c r="B22" s="527">
        <v>23286</v>
      </c>
      <c r="C22" s="527">
        <v>19918</v>
      </c>
      <c r="D22" s="259">
        <v>19740</v>
      </c>
      <c r="E22" s="259">
        <v>19625.903982999997</v>
      </c>
      <c r="F22" s="259">
        <v>19259.659237</v>
      </c>
      <c r="G22" s="259">
        <v>20296.858079000001</v>
      </c>
      <c r="H22" s="259">
        <v>19465</v>
      </c>
      <c r="I22" s="99"/>
      <c r="J22" s="99"/>
    </row>
    <row r="23" spans="1:257" s="98" customFormat="1" ht="12" customHeight="1">
      <c r="A23" s="602" t="s">
        <v>554</v>
      </c>
      <c r="B23" s="603">
        <v>2649</v>
      </c>
      <c r="C23" s="603">
        <v>5553</v>
      </c>
      <c r="D23" s="604">
        <v>2163.8919249999999</v>
      </c>
      <c r="E23" s="604">
        <v>3684.1841020000002</v>
      </c>
      <c r="F23" s="604">
        <v>3623.9454001120002</v>
      </c>
      <c r="G23" s="604">
        <v>3914.9313950000001</v>
      </c>
      <c r="H23" s="604">
        <v>3940</v>
      </c>
      <c r="I23" s="119"/>
      <c r="J23" s="119"/>
    </row>
    <row r="24" spans="1:257" s="98" customFormat="1" ht="12" customHeight="1">
      <c r="A24" s="531" t="s">
        <v>555</v>
      </c>
      <c r="B24" s="528">
        <v>2845</v>
      </c>
      <c r="C24" s="528">
        <v>1822</v>
      </c>
      <c r="D24" s="260">
        <v>1801.6896509999999</v>
      </c>
      <c r="E24" s="260">
        <v>3201.2905899999996</v>
      </c>
      <c r="F24" s="260">
        <v>3053.5</v>
      </c>
      <c r="G24" s="260">
        <v>4807.809518</v>
      </c>
      <c r="H24" s="260">
        <v>2907</v>
      </c>
      <c r="I24" s="99"/>
      <c r="J24" s="99"/>
    </row>
    <row r="25" spans="1:257" s="98" customFormat="1" ht="12" customHeight="1">
      <c r="A25" s="532" t="s">
        <v>229</v>
      </c>
      <c r="B25" s="529">
        <v>183</v>
      </c>
      <c r="C25" s="529">
        <v>363</v>
      </c>
      <c r="D25" s="262">
        <v>184</v>
      </c>
      <c r="E25" s="262">
        <v>368.91598399999998</v>
      </c>
      <c r="F25" s="262">
        <v>204.4</v>
      </c>
      <c r="G25" s="262">
        <v>144.320719</v>
      </c>
      <c r="H25" s="262">
        <v>201</v>
      </c>
      <c r="I25" s="99"/>
      <c r="J25" s="99"/>
    </row>
    <row r="26" spans="1:257" s="98" customFormat="1" ht="21" customHeight="1">
      <c r="A26" s="530" t="s">
        <v>556</v>
      </c>
      <c r="B26" s="259">
        <v>22907</v>
      </c>
      <c r="C26" s="259">
        <v>23286</v>
      </c>
      <c r="D26" s="259">
        <v>19918.202273999999</v>
      </c>
      <c r="E26" s="259">
        <v>19739.881510999996</v>
      </c>
      <c r="F26" s="259">
        <v>19625.704637111998</v>
      </c>
      <c r="G26" s="259">
        <v>19259.659237000003</v>
      </c>
      <c r="H26" s="259">
        <v>20297</v>
      </c>
      <c r="I26" s="100"/>
      <c r="J26" s="99"/>
    </row>
    <row r="27" spans="1:257" s="101" customFormat="1" ht="22.5" customHeight="1">
      <c r="A27" s="801"/>
      <c r="B27" s="802"/>
      <c r="C27" s="802"/>
      <c r="D27" s="802"/>
      <c r="E27" s="802"/>
      <c r="F27" s="802"/>
      <c r="G27" s="802"/>
      <c r="H27" s="802"/>
      <c r="I27" s="802"/>
      <c r="J27" s="802"/>
    </row>
    <row r="28" spans="1:257" s="582" customFormat="1" ht="36" customHeight="1">
      <c r="A28" s="1513" t="s">
        <v>912</v>
      </c>
      <c r="B28" s="1513"/>
      <c r="C28" s="1513"/>
      <c r="D28" s="1513"/>
      <c r="E28" s="1513"/>
      <c r="F28" s="1513"/>
      <c r="G28" s="1513"/>
      <c r="H28" s="1513"/>
      <c r="I28" s="1513"/>
      <c r="J28" s="1513"/>
    </row>
    <row r="29" spans="1:257" s="50" customFormat="1" ht="12.75" customHeight="1"/>
    <row r="30" spans="1:257" customFormat="1" ht="11.25" customHeight="1">
      <c r="A30" s="515"/>
      <c r="B30" s="1514" t="s">
        <v>312</v>
      </c>
      <c r="C30" s="1515"/>
      <c r="D30" s="1516"/>
      <c r="E30" s="1517"/>
      <c r="F30" s="1518"/>
      <c r="G30" s="1519"/>
      <c r="H30" s="1514" t="s">
        <v>314</v>
      </c>
      <c r="I30" s="1515"/>
      <c r="J30" s="1516"/>
      <c r="K30" s="1509"/>
      <c r="L30" s="1509"/>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0"/>
      <c r="BC30" s="250"/>
      <c r="BD30" s="250"/>
      <c r="BE30" s="250"/>
      <c r="BF30" s="250"/>
      <c r="BG30" s="250"/>
      <c r="BH30" s="250"/>
      <c r="BI30" s="250"/>
      <c r="BJ30" s="250"/>
      <c r="BK30" s="250"/>
      <c r="BL30" s="250"/>
      <c r="BM30" s="250"/>
      <c r="BN30" s="250"/>
      <c r="BO30" s="250"/>
      <c r="BP30" s="250"/>
      <c r="BQ30" s="250"/>
      <c r="BR30" s="250"/>
      <c r="BS30" s="250"/>
      <c r="BT30" s="250"/>
      <c r="BU30" s="250"/>
      <c r="BV30" s="250"/>
      <c r="BW30" s="250"/>
      <c r="BX30" s="250"/>
      <c r="BY30" s="250"/>
      <c r="BZ30" s="250"/>
      <c r="CA30" s="250"/>
      <c r="CB30" s="250"/>
      <c r="CC30" s="250"/>
      <c r="CD30" s="250"/>
      <c r="CE30" s="250"/>
      <c r="CF30" s="250"/>
      <c r="CG30" s="250"/>
      <c r="CH30" s="250"/>
      <c r="CI30" s="250"/>
      <c r="CJ30" s="250"/>
      <c r="CK30" s="250"/>
      <c r="CL30" s="250"/>
      <c r="CM30" s="250"/>
      <c r="CN30" s="250"/>
      <c r="CO30" s="250"/>
      <c r="CP30" s="250"/>
      <c r="CQ30" s="250"/>
      <c r="CR30" s="250"/>
      <c r="CS30" s="250"/>
      <c r="CT30" s="250"/>
      <c r="CU30" s="250"/>
      <c r="CV30" s="250"/>
      <c r="CW30" s="250"/>
      <c r="CX30" s="250"/>
      <c r="CY30" s="250"/>
      <c r="CZ30" s="250"/>
      <c r="DA30" s="250"/>
      <c r="DB30" s="250"/>
      <c r="DC30" s="250"/>
      <c r="DD30" s="250"/>
      <c r="DE30" s="250"/>
      <c r="DF30" s="250"/>
      <c r="DG30" s="250"/>
      <c r="DH30" s="250"/>
      <c r="DI30" s="250"/>
      <c r="DJ30" s="250"/>
      <c r="DK30" s="250"/>
      <c r="DL30" s="250"/>
      <c r="DM30" s="250"/>
      <c r="DN30" s="250"/>
      <c r="DO30" s="250"/>
      <c r="DP30" s="250"/>
      <c r="DQ30" s="250"/>
      <c r="DR30" s="250"/>
      <c r="DS30" s="250"/>
      <c r="DT30" s="250"/>
      <c r="DU30" s="250"/>
      <c r="DV30" s="250"/>
      <c r="DW30" s="250"/>
      <c r="DX30" s="250"/>
      <c r="DY30" s="250"/>
      <c r="DZ30" s="250"/>
      <c r="EA30" s="250"/>
      <c r="EB30" s="250"/>
      <c r="EC30" s="250"/>
      <c r="ED30" s="250"/>
      <c r="EE30" s="250"/>
      <c r="EF30" s="250"/>
      <c r="EG30" s="250"/>
      <c r="EH30" s="250"/>
      <c r="EI30" s="250"/>
      <c r="EJ30" s="250"/>
      <c r="EK30" s="250"/>
      <c r="EL30" s="250"/>
      <c r="EM30" s="250"/>
      <c r="EN30" s="250"/>
      <c r="EO30" s="250"/>
      <c r="EP30" s="250"/>
      <c r="EQ30" s="250"/>
      <c r="ER30" s="250"/>
      <c r="ES30" s="250"/>
      <c r="ET30" s="250"/>
      <c r="EU30" s="250"/>
      <c r="EV30" s="250"/>
      <c r="EW30" s="250"/>
      <c r="EX30" s="250"/>
      <c r="EY30" s="250"/>
      <c r="EZ30" s="250"/>
      <c r="FA30" s="250"/>
      <c r="FB30" s="250"/>
      <c r="FC30" s="250"/>
      <c r="FD30" s="250"/>
      <c r="FE30" s="250"/>
      <c r="FF30" s="250"/>
      <c r="FG30" s="250"/>
      <c r="FH30" s="250"/>
      <c r="FI30" s="250"/>
      <c r="FJ30" s="250"/>
      <c r="FK30" s="250"/>
      <c r="FL30" s="250"/>
      <c r="FM30" s="250"/>
      <c r="FN30" s="250"/>
      <c r="FO30" s="250"/>
      <c r="FP30" s="250"/>
      <c r="FQ30" s="250"/>
      <c r="FR30" s="250"/>
      <c r="FS30" s="250"/>
      <c r="FT30" s="250"/>
      <c r="FU30" s="250"/>
      <c r="FV30" s="250"/>
      <c r="FW30" s="250"/>
      <c r="FX30" s="250"/>
      <c r="FY30" s="250"/>
      <c r="FZ30" s="250"/>
      <c r="GA30" s="250"/>
      <c r="GB30" s="250"/>
      <c r="GC30" s="250"/>
      <c r="GD30" s="250"/>
      <c r="GE30" s="250"/>
      <c r="GF30" s="250"/>
      <c r="GG30" s="250"/>
      <c r="GH30" s="250"/>
      <c r="GI30" s="250"/>
      <c r="GJ30" s="250"/>
      <c r="GK30" s="250"/>
      <c r="GL30" s="250"/>
      <c r="GM30" s="250"/>
      <c r="GN30" s="250"/>
      <c r="GO30" s="250"/>
      <c r="GP30" s="250"/>
      <c r="GQ30" s="250"/>
      <c r="GR30" s="250"/>
      <c r="GS30" s="250"/>
      <c r="GT30" s="250"/>
      <c r="GU30" s="250"/>
      <c r="GV30" s="250"/>
      <c r="GW30" s="250"/>
      <c r="GX30" s="250"/>
      <c r="GY30" s="250"/>
      <c r="GZ30" s="250"/>
      <c r="HA30" s="250"/>
      <c r="HB30" s="250"/>
      <c r="HC30" s="250"/>
      <c r="HD30" s="250"/>
      <c r="HE30" s="250"/>
      <c r="HF30" s="250"/>
      <c r="HG30" s="250"/>
      <c r="HH30" s="250"/>
      <c r="HI30" s="250"/>
      <c r="HJ30" s="250"/>
      <c r="HK30" s="250"/>
      <c r="HL30" s="250"/>
      <c r="HM30" s="250"/>
      <c r="HN30" s="250"/>
      <c r="HO30" s="250"/>
      <c r="HP30" s="250"/>
      <c r="HQ30" s="250"/>
      <c r="HR30" s="250"/>
      <c r="HS30" s="250"/>
      <c r="HT30" s="250"/>
      <c r="HU30" s="250"/>
      <c r="HV30" s="250"/>
      <c r="HW30" s="250"/>
      <c r="HX30" s="250"/>
      <c r="HY30" s="250"/>
      <c r="HZ30" s="250"/>
      <c r="IA30" s="250"/>
      <c r="IB30" s="250"/>
      <c r="IC30" s="250"/>
      <c r="ID30" s="250"/>
      <c r="IE30" s="250"/>
      <c r="IF30" s="250"/>
      <c r="IG30" s="250"/>
      <c r="IH30" s="250"/>
      <c r="II30" s="250"/>
      <c r="IJ30" s="250"/>
      <c r="IK30" s="250"/>
      <c r="IL30" s="250"/>
      <c r="IM30" s="250"/>
      <c r="IN30" s="250"/>
      <c r="IO30" s="250"/>
      <c r="IP30" s="250"/>
      <c r="IQ30" s="250"/>
      <c r="IR30" s="250"/>
      <c r="IS30" s="250"/>
      <c r="IT30" s="250"/>
      <c r="IU30" s="250"/>
      <c r="IV30" s="250"/>
      <c r="IW30" s="138"/>
    </row>
    <row r="31" spans="1:257" customFormat="1" ht="11.25" customHeight="1">
      <c r="A31" s="515"/>
      <c r="B31" s="1510" t="s">
        <v>311</v>
      </c>
      <c r="C31" s="1511"/>
      <c r="D31" s="1512"/>
      <c r="E31" s="1510" t="s">
        <v>309</v>
      </c>
      <c r="F31" s="1511"/>
      <c r="G31" s="1512"/>
      <c r="H31" s="1510" t="s">
        <v>313</v>
      </c>
      <c r="I31" s="1511"/>
      <c r="J31" s="1512"/>
      <c r="K31" s="1509"/>
      <c r="L31" s="1509"/>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c r="BS31" s="250"/>
      <c r="BT31" s="250"/>
      <c r="BU31" s="250"/>
      <c r="BV31" s="250"/>
      <c r="BW31" s="250"/>
      <c r="BX31" s="250"/>
      <c r="BY31" s="250"/>
      <c r="BZ31" s="250"/>
      <c r="CA31" s="250"/>
      <c r="CB31" s="250"/>
      <c r="CC31" s="250"/>
      <c r="CD31" s="250"/>
      <c r="CE31" s="250"/>
      <c r="CF31" s="250"/>
      <c r="CG31" s="250"/>
      <c r="CH31" s="250"/>
      <c r="CI31" s="250"/>
      <c r="CJ31" s="250"/>
      <c r="CK31" s="250"/>
      <c r="CL31" s="250"/>
      <c r="CM31" s="250"/>
      <c r="CN31" s="250"/>
      <c r="CO31" s="250"/>
      <c r="CP31" s="250"/>
      <c r="CQ31" s="250"/>
      <c r="CR31" s="250"/>
      <c r="CS31" s="250"/>
      <c r="CT31" s="250"/>
      <c r="CU31" s="250"/>
      <c r="CV31" s="250"/>
      <c r="CW31" s="250"/>
      <c r="CX31" s="250"/>
      <c r="CY31" s="250"/>
      <c r="CZ31" s="250"/>
      <c r="DA31" s="250"/>
      <c r="DB31" s="250"/>
      <c r="DC31" s="250"/>
      <c r="DD31" s="250"/>
      <c r="DE31" s="250"/>
      <c r="DF31" s="250"/>
      <c r="DG31" s="250"/>
      <c r="DH31" s="250"/>
      <c r="DI31" s="250"/>
      <c r="DJ31" s="250"/>
      <c r="DK31" s="250"/>
      <c r="DL31" s="250"/>
      <c r="DM31" s="250"/>
      <c r="DN31" s="250"/>
      <c r="DO31" s="250"/>
      <c r="DP31" s="250"/>
      <c r="DQ31" s="250"/>
      <c r="DR31" s="250"/>
      <c r="DS31" s="250"/>
      <c r="DT31" s="250"/>
      <c r="DU31" s="250"/>
      <c r="DV31" s="250"/>
      <c r="DW31" s="250"/>
      <c r="DX31" s="250"/>
      <c r="DY31" s="250"/>
      <c r="DZ31" s="250"/>
      <c r="EA31" s="250"/>
      <c r="EB31" s="250"/>
      <c r="EC31" s="250"/>
      <c r="ED31" s="250"/>
      <c r="EE31" s="250"/>
      <c r="EF31" s="250"/>
      <c r="EG31" s="250"/>
      <c r="EH31" s="250"/>
      <c r="EI31" s="250"/>
      <c r="EJ31" s="250"/>
      <c r="EK31" s="250"/>
      <c r="EL31" s="250"/>
      <c r="EM31" s="250"/>
      <c r="EN31" s="250"/>
      <c r="EO31" s="250"/>
      <c r="EP31" s="250"/>
      <c r="EQ31" s="250"/>
      <c r="ER31" s="250"/>
      <c r="ES31" s="250"/>
      <c r="ET31" s="250"/>
      <c r="EU31" s="250"/>
      <c r="EV31" s="250"/>
      <c r="EW31" s="250"/>
      <c r="EX31" s="250"/>
      <c r="EY31" s="250"/>
      <c r="EZ31" s="250"/>
      <c r="FA31" s="250"/>
      <c r="FB31" s="250"/>
      <c r="FC31" s="250"/>
      <c r="FD31" s="250"/>
      <c r="FE31" s="250"/>
      <c r="FF31" s="250"/>
      <c r="FG31" s="250"/>
      <c r="FH31" s="250"/>
      <c r="FI31" s="250"/>
      <c r="FJ31" s="250"/>
      <c r="FK31" s="250"/>
      <c r="FL31" s="250"/>
      <c r="FM31" s="250"/>
      <c r="FN31" s="250"/>
      <c r="FO31" s="250"/>
      <c r="FP31" s="250"/>
      <c r="FQ31" s="250"/>
      <c r="FR31" s="250"/>
      <c r="FS31" s="250"/>
      <c r="FT31" s="250"/>
      <c r="FU31" s="250"/>
      <c r="FV31" s="250"/>
      <c r="FW31" s="250"/>
      <c r="FX31" s="250"/>
      <c r="FY31" s="250"/>
      <c r="FZ31" s="250"/>
      <c r="GA31" s="250"/>
      <c r="GB31" s="250"/>
      <c r="GC31" s="250"/>
      <c r="GD31" s="250"/>
      <c r="GE31" s="250"/>
      <c r="GF31" s="250"/>
      <c r="GG31" s="250"/>
      <c r="GH31" s="250"/>
      <c r="GI31" s="250"/>
      <c r="GJ31" s="250"/>
      <c r="GK31" s="250"/>
      <c r="GL31" s="250"/>
      <c r="GM31" s="250"/>
      <c r="GN31" s="250"/>
      <c r="GO31" s="250"/>
      <c r="GP31" s="250"/>
      <c r="GQ31" s="250"/>
      <c r="GR31" s="250"/>
      <c r="GS31" s="250"/>
      <c r="GT31" s="250"/>
      <c r="GU31" s="250"/>
      <c r="GV31" s="250"/>
      <c r="GW31" s="250"/>
      <c r="GX31" s="250"/>
      <c r="GY31" s="250"/>
      <c r="GZ31" s="250"/>
      <c r="HA31" s="250"/>
      <c r="HB31" s="250"/>
      <c r="HC31" s="250"/>
      <c r="HD31" s="250"/>
      <c r="HE31" s="250"/>
      <c r="HF31" s="250"/>
      <c r="HG31" s="250"/>
      <c r="HH31" s="250"/>
      <c r="HI31" s="250"/>
      <c r="HJ31" s="250"/>
      <c r="HK31" s="250"/>
      <c r="HL31" s="250"/>
      <c r="HM31" s="250"/>
      <c r="HN31" s="250"/>
      <c r="HO31" s="250"/>
      <c r="HP31" s="250"/>
      <c r="HQ31" s="250"/>
      <c r="HR31" s="250"/>
      <c r="HS31" s="250"/>
      <c r="HT31" s="250"/>
      <c r="HU31" s="250"/>
      <c r="HV31" s="250"/>
      <c r="HW31" s="250"/>
      <c r="HX31" s="250"/>
      <c r="HY31" s="250"/>
      <c r="HZ31" s="250"/>
      <c r="IA31" s="250"/>
      <c r="IB31" s="250"/>
      <c r="IC31" s="250"/>
      <c r="ID31" s="250"/>
      <c r="IE31" s="250"/>
      <c r="IF31" s="250"/>
      <c r="IG31" s="250"/>
      <c r="IH31" s="250"/>
      <c r="II31" s="250"/>
      <c r="IJ31" s="250"/>
      <c r="IK31" s="250"/>
      <c r="IL31" s="250"/>
      <c r="IM31" s="250"/>
      <c r="IN31" s="250"/>
      <c r="IO31" s="250"/>
      <c r="IP31" s="250"/>
      <c r="IQ31" s="250"/>
      <c r="IR31" s="250"/>
      <c r="IS31" s="250"/>
      <c r="IT31" s="250"/>
      <c r="IU31" s="250"/>
      <c r="IV31" s="250"/>
      <c r="IW31" s="138"/>
    </row>
    <row r="32" spans="1:257" customFormat="1" ht="11.25" customHeight="1">
      <c r="A32" s="515"/>
      <c r="B32" s="1506" t="s">
        <v>315</v>
      </c>
      <c r="C32" s="1507"/>
      <c r="D32" s="1508"/>
      <c r="E32" s="1506" t="s">
        <v>316</v>
      </c>
      <c r="F32" s="1507"/>
      <c r="G32" s="1508"/>
      <c r="H32" s="1506" t="s">
        <v>315</v>
      </c>
      <c r="I32" s="1507"/>
      <c r="J32" s="1508"/>
      <c r="K32" s="1509"/>
      <c r="L32" s="1509"/>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c r="BS32" s="250"/>
      <c r="BT32" s="250"/>
      <c r="BU32" s="250"/>
      <c r="BV32" s="250"/>
      <c r="BW32" s="250"/>
      <c r="BX32" s="250"/>
      <c r="BY32" s="250"/>
      <c r="BZ32" s="250"/>
      <c r="CA32" s="250"/>
      <c r="CB32" s="250"/>
      <c r="CC32" s="250"/>
      <c r="CD32" s="250"/>
      <c r="CE32" s="250"/>
      <c r="CF32" s="250"/>
      <c r="CG32" s="250"/>
      <c r="CH32" s="250"/>
      <c r="CI32" s="250"/>
      <c r="CJ32" s="250"/>
      <c r="CK32" s="250"/>
      <c r="CL32" s="250"/>
      <c r="CM32" s="250"/>
      <c r="CN32" s="250"/>
      <c r="CO32" s="250"/>
      <c r="CP32" s="250"/>
      <c r="CQ32" s="250"/>
      <c r="CR32" s="250"/>
      <c r="CS32" s="250"/>
      <c r="CT32" s="250"/>
      <c r="CU32" s="250"/>
      <c r="CV32" s="250"/>
      <c r="CW32" s="250"/>
      <c r="CX32" s="250"/>
      <c r="CY32" s="250"/>
      <c r="CZ32" s="250"/>
      <c r="DA32" s="250"/>
      <c r="DB32" s="250"/>
      <c r="DC32" s="250"/>
      <c r="DD32" s="250"/>
      <c r="DE32" s="250"/>
      <c r="DF32" s="250"/>
      <c r="DG32" s="250"/>
      <c r="DH32" s="250"/>
      <c r="DI32" s="250"/>
      <c r="DJ32" s="250"/>
      <c r="DK32" s="250"/>
      <c r="DL32" s="250"/>
      <c r="DM32" s="250"/>
      <c r="DN32" s="250"/>
      <c r="DO32" s="250"/>
      <c r="DP32" s="250"/>
      <c r="DQ32" s="250"/>
      <c r="DR32" s="250"/>
      <c r="DS32" s="250"/>
      <c r="DT32" s="250"/>
      <c r="DU32" s="250"/>
      <c r="DV32" s="250"/>
      <c r="DW32" s="250"/>
      <c r="DX32" s="250"/>
      <c r="DY32" s="250"/>
      <c r="DZ32" s="250"/>
      <c r="EA32" s="250"/>
      <c r="EB32" s="250"/>
      <c r="EC32" s="250"/>
      <c r="ED32" s="250"/>
      <c r="EE32" s="250"/>
      <c r="EF32" s="250"/>
      <c r="EG32" s="250"/>
      <c r="EH32" s="250"/>
      <c r="EI32" s="250"/>
      <c r="EJ32" s="250"/>
      <c r="EK32" s="250"/>
      <c r="EL32" s="250"/>
      <c r="EM32" s="250"/>
      <c r="EN32" s="250"/>
      <c r="EO32" s="250"/>
      <c r="EP32" s="250"/>
      <c r="EQ32" s="250"/>
      <c r="ER32" s="250"/>
      <c r="ES32" s="250"/>
      <c r="ET32" s="250"/>
      <c r="EU32" s="250"/>
      <c r="EV32" s="250"/>
      <c r="EW32" s="250"/>
      <c r="EX32" s="250"/>
      <c r="EY32" s="250"/>
      <c r="EZ32" s="250"/>
      <c r="FA32" s="250"/>
      <c r="FB32" s="250"/>
      <c r="FC32" s="250"/>
      <c r="FD32" s="250"/>
      <c r="FE32" s="250"/>
      <c r="FF32" s="250"/>
      <c r="FG32" s="250"/>
      <c r="FH32" s="250"/>
      <c r="FI32" s="250"/>
      <c r="FJ32" s="250"/>
      <c r="FK32" s="250"/>
      <c r="FL32" s="250"/>
      <c r="FM32" s="250"/>
      <c r="FN32" s="250"/>
      <c r="FO32" s="250"/>
      <c r="FP32" s="250"/>
      <c r="FQ32" s="250"/>
      <c r="FR32" s="250"/>
      <c r="FS32" s="250"/>
      <c r="FT32" s="250"/>
      <c r="FU32" s="250"/>
      <c r="FV32" s="250"/>
      <c r="FW32" s="250"/>
      <c r="FX32" s="250"/>
      <c r="FY32" s="250"/>
      <c r="FZ32" s="250"/>
      <c r="GA32" s="250"/>
      <c r="GB32" s="250"/>
      <c r="GC32" s="250"/>
      <c r="GD32" s="250"/>
      <c r="GE32" s="250"/>
      <c r="GF32" s="250"/>
      <c r="GG32" s="250"/>
      <c r="GH32" s="250"/>
      <c r="GI32" s="250"/>
      <c r="GJ32" s="250"/>
      <c r="GK32" s="250"/>
      <c r="GL32" s="250"/>
      <c r="GM32" s="250"/>
      <c r="GN32" s="250"/>
      <c r="GO32" s="250"/>
      <c r="GP32" s="250"/>
      <c r="GQ32" s="250"/>
      <c r="GR32" s="250"/>
      <c r="GS32" s="250"/>
      <c r="GT32" s="250"/>
      <c r="GU32" s="250"/>
      <c r="GV32" s="250"/>
      <c r="GW32" s="250"/>
      <c r="GX32" s="250"/>
      <c r="GY32" s="250"/>
      <c r="GZ32" s="250"/>
      <c r="HA32" s="250"/>
      <c r="HB32" s="250"/>
      <c r="HC32" s="250"/>
      <c r="HD32" s="250"/>
      <c r="HE32" s="250"/>
      <c r="HF32" s="250"/>
      <c r="HG32" s="250"/>
      <c r="HH32" s="250"/>
      <c r="HI32" s="250"/>
      <c r="HJ32" s="250"/>
      <c r="HK32" s="250"/>
      <c r="HL32" s="250"/>
      <c r="HM32" s="250"/>
      <c r="HN32" s="250"/>
      <c r="HO32" s="250"/>
      <c r="HP32" s="250"/>
      <c r="HQ32" s="250"/>
      <c r="HR32" s="250"/>
      <c r="HS32" s="250"/>
      <c r="HT32" s="250"/>
      <c r="HU32" s="250"/>
      <c r="HV32" s="250"/>
      <c r="HW32" s="250"/>
      <c r="HX32" s="250"/>
      <c r="HY32" s="250"/>
      <c r="HZ32" s="250"/>
      <c r="IA32" s="250"/>
      <c r="IB32" s="250"/>
      <c r="IC32" s="250"/>
      <c r="ID32" s="250"/>
      <c r="IE32" s="250"/>
      <c r="IF32" s="250"/>
      <c r="IG32" s="250"/>
      <c r="IH32" s="250"/>
      <c r="II32" s="250"/>
      <c r="IJ32" s="250"/>
      <c r="IK32" s="250"/>
      <c r="IL32" s="250"/>
      <c r="IM32" s="250"/>
      <c r="IN32" s="250"/>
      <c r="IO32" s="250"/>
      <c r="IP32" s="250"/>
      <c r="IQ32" s="250"/>
      <c r="IR32" s="250"/>
      <c r="IS32" s="250"/>
      <c r="IT32" s="250"/>
      <c r="IU32" s="250"/>
      <c r="IV32" s="250"/>
      <c r="IW32" s="138"/>
    </row>
    <row r="33" spans="1:257" customFormat="1" ht="12" customHeight="1">
      <c r="A33" s="516"/>
      <c r="B33" s="884" t="s">
        <v>6</v>
      </c>
      <c r="C33" s="572" t="s">
        <v>2</v>
      </c>
      <c r="D33" s="572" t="s">
        <v>6</v>
      </c>
      <c r="E33" s="884" t="s">
        <v>6</v>
      </c>
      <c r="F33" s="572" t="s">
        <v>2</v>
      </c>
      <c r="G33" s="572" t="s">
        <v>6</v>
      </c>
      <c r="H33" s="884" t="s">
        <v>6</v>
      </c>
      <c r="I33" s="572" t="s">
        <v>2</v>
      </c>
      <c r="J33" s="572" t="s">
        <v>6</v>
      </c>
      <c r="K33" s="251"/>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c r="BS33" s="250"/>
      <c r="BT33" s="250"/>
      <c r="BU33" s="250"/>
      <c r="BV33" s="250"/>
      <c r="BW33" s="250"/>
      <c r="BX33" s="250"/>
      <c r="BY33" s="250"/>
      <c r="BZ33" s="250"/>
      <c r="CA33" s="250"/>
      <c r="CB33" s="250"/>
      <c r="CC33" s="250"/>
      <c r="CD33" s="250"/>
      <c r="CE33" s="250"/>
      <c r="CF33" s="250"/>
      <c r="CG33" s="250"/>
      <c r="CH33" s="250"/>
      <c r="CI33" s="250"/>
      <c r="CJ33" s="250"/>
      <c r="CK33" s="250"/>
      <c r="CL33" s="250"/>
      <c r="CM33" s="250"/>
      <c r="CN33" s="250"/>
      <c r="CO33" s="250"/>
      <c r="CP33" s="250"/>
      <c r="CQ33" s="250"/>
      <c r="CR33" s="250"/>
      <c r="CS33" s="250"/>
      <c r="CT33" s="250"/>
      <c r="CU33" s="250"/>
      <c r="CV33" s="250"/>
      <c r="CW33" s="250"/>
      <c r="CX33" s="250"/>
      <c r="CY33" s="250"/>
      <c r="CZ33" s="250"/>
      <c r="DA33" s="250"/>
      <c r="DB33" s="250"/>
      <c r="DC33" s="250"/>
      <c r="DD33" s="250"/>
      <c r="DE33" s="250"/>
      <c r="DF33" s="250"/>
      <c r="DG33" s="250"/>
      <c r="DH33" s="250"/>
      <c r="DI33" s="250"/>
      <c r="DJ33" s="250"/>
      <c r="DK33" s="250"/>
      <c r="DL33" s="250"/>
      <c r="DM33" s="250"/>
      <c r="DN33" s="250"/>
      <c r="DO33" s="250"/>
      <c r="DP33" s="250"/>
      <c r="DQ33" s="250"/>
      <c r="DR33" s="250"/>
      <c r="DS33" s="250"/>
      <c r="DT33" s="250"/>
      <c r="DU33" s="250"/>
      <c r="DV33" s="250"/>
      <c r="DW33" s="250"/>
      <c r="DX33" s="250"/>
      <c r="DY33" s="250"/>
      <c r="DZ33" s="250"/>
      <c r="EA33" s="250"/>
      <c r="EB33" s="250"/>
      <c r="EC33" s="250"/>
      <c r="ED33" s="250"/>
      <c r="EE33" s="250"/>
      <c r="EF33" s="250"/>
      <c r="EG33" s="250"/>
      <c r="EH33" s="250"/>
      <c r="EI33" s="250"/>
      <c r="EJ33" s="250"/>
      <c r="EK33" s="250"/>
      <c r="EL33" s="250"/>
      <c r="EM33" s="250"/>
      <c r="EN33" s="250"/>
      <c r="EO33" s="250"/>
      <c r="EP33" s="250"/>
      <c r="EQ33" s="250"/>
      <c r="ER33" s="250"/>
      <c r="ES33" s="250"/>
      <c r="ET33" s="250"/>
      <c r="EU33" s="250"/>
      <c r="EV33" s="250"/>
      <c r="EW33" s="250"/>
      <c r="EX33" s="250"/>
      <c r="EY33" s="250"/>
      <c r="EZ33" s="250"/>
      <c r="FA33" s="250"/>
      <c r="FB33" s="250"/>
      <c r="FC33" s="250"/>
      <c r="FD33" s="250"/>
      <c r="FE33" s="250"/>
      <c r="FF33" s="250"/>
      <c r="FG33" s="250"/>
      <c r="FH33" s="250"/>
      <c r="FI33" s="250"/>
      <c r="FJ33" s="250"/>
      <c r="FK33" s="250"/>
      <c r="FL33" s="250"/>
      <c r="FM33" s="250"/>
      <c r="FN33" s="250"/>
      <c r="FO33" s="250"/>
      <c r="FP33" s="250"/>
      <c r="FQ33" s="250"/>
      <c r="FR33" s="250"/>
      <c r="FS33" s="250"/>
      <c r="FT33" s="250"/>
      <c r="FU33" s="250"/>
      <c r="FV33" s="250"/>
      <c r="FW33" s="250"/>
      <c r="FX33" s="250"/>
      <c r="FY33" s="250"/>
      <c r="FZ33" s="250"/>
      <c r="GA33" s="250"/>
      <c r="GB33" s="250"/>
      <c r="GC33" s="250"/>
      <c r="GD33" s="250"/>
      <c r="GE33" s="250"/>
      <c r="GF33" s="250"/>
      <c r="GG33" s="250"/>
      <c r="GH33" s="250"/>
      <c r="GI33" s="250"/>
      <c r="GJ33" s="250"/>
      <c r="GK33" s="250"/>
      <c r="GL33" s="250"/>
      <c r="GM33" s="250"/>
      <c r="GN33" s="250"/>
      <c r="GO33" s="250"/>
      <c r="GP33" s="250"/>
      <c r="GQ33" s="250"/>
      <c r="GR33" s="250"/>
      <c r="GS33" s="250"/>
      <c r="GT33" s="250"/>
      <c r="GU33" s="250"/>
      <c r="GV33" s="250"/>
      <c r="GW33" s="250"/>
      <c r="GX33" s="250"/>
      <c r="GY33" s="250"/>
      <c r="GZ33" s="250"/>
      <c r="HA33" s="250"/>
      <c r="HB33" s="250"/>
      <c r="HC33" s="250"/>
      <c r="HD33" s="250"/>
      <c r="HE33" s="250"/>
      <c r="HF33" s="250"/>
      <c r="HG33" s="250"/>
      <c r="HH33" s="250"/>
      <c r="HI33" s="250"/>
      <c r="HJ33" s="250"/>
      <c r="HK33" s="250"/>
      <c r="HL33" s="250"/>
      <c r="HM33" s="250"/>
      <c r="HN33" s="250"/>
      <c r="HO33" s="250"/>
      <c r="HP33" s="250"/>
      <c r="HQ33" s="250"/>
      <c r="HR33" s="250"/>
      <c r="HS33" s="250"/>
      <c r="HT33" s="250"/>
      <c r="HU33" s="250"/>
      <c r="HV33" s="250"/>
      <c r="HW33" s="250"/>
      <c r="HX33" s="250"/>
      <c r="HY33" s="250"/>
      <c r="HZ33" s="250"/>
      <c r="IA33" s="250"/>
      <c r="IB33" s="250"/>
      <c r="IC33" s="250"/>
      <c r="ID33" s="250"/>
      <c r="IE33" s="250"/>
      <c r="IF33" s="250"/>
      <c r="IG33" s="250"/>
      <c r="IH33" s="250"/>
      <c r="II33" s="250"/>
      <c r="IJ33" s="250"/>
      <c r="IK33" s="250"/>
      <c r="IL33" s="250"/>
      <c r="IM33" s="250"/>
      <c r="IN33" s="250"/>
      <c r="IO33" s="250"/>
      <c r="IP33" s="250"/>
      <c r="IQ33" s="250"/>
      <c r="IR33" s="250"/>
      <c r="IS33" s="250"/>
      <c r="IT33" s="250"/>
      <c r="IU33" s="250"/>
      <c r="IV33" s="250"/>
      <c r="IW33" s="138"/>
    </row>
    <row r="34" spans="1:257" customFormat="1" ht="12" customHeight="1">
      <c r="A34" s="517" t="s">
        <v>1</v>
      </c>
      <c r="B34" s="885" t="s">
        <v>235</v>
      </c>
      <c r="C34" s="518" t="s">
        <v>235</v>
      </c>
      <c r="D34" s="518" t="s">
        <v>231</v>
      </c>
      <c r="E34" s="885" t="s">
        <v>235</v>
      </c>
      <c r="F34" s="518" t="s">
        <v>235</v>
      </c>
      <c r="G34" s="518" t="s">
        <v>231</v>
      </c>
      <c r="H34" s="885" t="s">
        <v>235</v>
      </c>
      <c r="I34" s="518" t="s">
        <v>235</v>
      </c>
      <c r="J34" s="518" t="s">
        <v>231</v>
      </c>
      <c r="K34" s="251"/>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0"/>
      <c r="BC34" s="250"/>
      <c r="BD34" s="250"/>
      <c r="BE34" s="250"/>
      <c r="BF34" s="250"/>
      <c r="BG34" s="250"/>
      <c r="BH34" s="250"/>
      <c r="BI34" s="250"/>
      <c r="BJ34" s="250"/>
      <c r="BK34" s="250"/>
      <c r="BL34" s="250"/>
      <c r="BM34" s="250"/>
      <c r="BN34" s="250"/>
      <c r="BO34" s="250"/>
      <c r="BP34" s="250"/>
      <c r="BQ34" s="250"/>
      <c r="BR34" s="250"/>
      <c r="BS34" s="250"/>
      <c r="BT34" s="250"/>
      <c r="BU34" s="250"/>
      <c r="BV34" s="250"/>
      <c r="BW34" s="250"/>
      <c r="BX34" s="250"/>
      <c r="BY34" s="250"/>
      <c r="BZ34" s="250"/>
      <c r="CA34" s="250"/>
      <c r="CB34" s="250"/>
      <c r="CC34" s="250"/>
      <c r="CD34" s="250"/>
      <c r="CE34" s="250"/>
      <c r="CF34" s="250"/>
      <c r="CG34" s="250"/>
      <c r="CH34" s="250"/>
      <c r="CI34" s="250"/>
      <c r="CJ34" s="250"/>
      <c r="CK34" s="250"/>
      <c r="CL34" s="250"/>
      <c r="CM34" s="250"/>
      <c r="CN34" s="250"/>
      <c r="CO34" s="250"/>
      <c r="CP34" s="250"/>
      <c r="CQ34" s="250"/>
      <c r="CR34" s="250"/>
      <c r="CS34" s="250"/>
      <c r="CT34" s="250"/>
      <c r="CU34" s="250"/>
      <c r="CV34" s="250"/>
      <c r="CW34" s="250"/>
      <c r="CX34" s="250"/>
      <c r="CY34" s="250"/>
      <c r="CZ34" s="250"/>
      <c r="DA34" s="250"/>
      <c r="DB34" s="250"/>
      <c r="DC34" s="250"/>
      <c r="DD34" s="250"/>
      <c r="DE34" s="250"/>
      <c r="DF34" s="250"/>
      <c r="DG34" s="250"/>
      <c r="DH34" s="250"/>
      <c r="DI34" s="250"/>
      <c r="DJ34" s="250"/>
      <c r="DK34" s="250"/>
      <c r="DL34" s="250"/>
      <c r="DM34" s="250"/>
      <c r="DN34" s="250"/>
      <c r="DO34" s="250"/>
      <c r="DP34" s="250"/>
      <c r="DQ34" s="250"/>
      <c r="DR34" s="250"/>
      <c r="DS34" s="250"/>
      <c r="DT34" s="250"/>
      <c r="DU34" s="250"/>
      <c r="DV34" s="250"/>
      <c r="DW34" s="250"/>
      <c r="DX34" s="250"/>
      <c r="DY34" s="250"/>
      <c r="DZ34" s="250"/>
      <c r="EA34" s="250"/>
      <c r="EB34" s="250"/>
      <c r="EC34" s="250"/>
      <c r="ED34" s="250"/>
      <c r="EE34" s="250"/>
      <c r="EF34" s="250"/>
      <c r="EG34" s="250"/>
      <c r="EH34" s="250"/>
      <c r="EI34" s="250"/>
      <c r="EJ34" s="250"/>
      <c r="EK34" s="250"/>
      <c r="EL34" s="250"/>
      <c r="EM34" s="250"/>
      <c r="EN34" s="250"/>
      <c r="EO34" s="250"/>
      <c r="EP34" s="250"/>
      <c r="EQ34" s="250"/>
      <c r="ER34" s="250"/>
      <c r="ES34" s="250"/>
      <c r="ET34" s="250"/>
      <c r="EU34" s="250"/>
      <c r="EV34" s="250"/>
      <c r="EW34" s="250"/>
      <c r="EX34" s="250"/>
      <c r="EY34" s="250"/>
      <c r="EZ34" s="250"/>
      <c r="FA34" s="250"/>
      <c r="FB34" s="250"/>
      <c r="FC34" s="250"/>
      <c r="FD34" s="250"/>
      <c r="FE34" s="250"/>
      <c r="FF34" s="250"/>
      <c r="FG34" s="250"/>
      <c r="FH34" s="250"/>
      <c r="FI34" s="250"/>
      <c r="FJ34" s="250"/>
      <c r="FK34" s="250"/>
      <c r="FL34" s="250"/>
      <c r="FM34" s="250"/>
      <c r="FN34" s="250"/>
      <c r="FO34" s="250"/>
      <c r="FP34" s="250"/>
      <c r="FQ34" s="250"/>
      <c r="FR34" s="250"/>
      <c r="FS34" s="250"/>
      <c r="FT34" s="250"/>
      <c r="FU34" s="250"/>
      <c r="FV34" s="250"/>
      <c r="FW34" s="250"/>
      <c r="FX34" s="250"/>
      <c r="FY34" s="250"/>
      <c r="FZ34" s="250"/>
      <c r="GA34" s="250"/>
      <c r="GB34" s="250"/>
      <c r="GC34" s="250"/>
      <c r="GD34" s="250"/>
      <c r="GE34" s="250"/>
      <c r="GF34" s="250"/>
      <c r="GG34" s="250"/>
      <c r="GH34" s="250"/>
      <c r="GI34" s="250"/>
      <c r="GJ34" s="250"/>
      <c r="GK34" s="250"/>
      <c r="GL34" s="250"/>
      <c r="GM34" s="250"/>
      <c r="GN34" s="250"/>
      <c r="GO34" s="250"/>
      <c r="GP34" s="250"/>
      <c r="GQ34" s="250"/>
      <c r="GR34" s="250"/>
      <c r="GS34" s="250"/>
      <c r="GT34" s="250"/>
      <c r="GU34" s="250"/>
      <c r="GV34" s="250"/>
      <c r="GW34" s="250"/>
      <c r="GX34" s="250"/>
      <c r="GY34" s="250"/>
      <c r="GZ34" s="250"/>
      <c r="HA34" s="250"/>
      <c r="HB34" s="250"/>
      <c r="HC34" s="250"/>
      <c r="HD34" s="250"/>
      <c r="HE34" s="250"/>
      <c r="HF34" s="250"/>
      <c r="HG34" s="250"/>
      <c r="HH34" s="250"/>
      <c r="HI34" s="250"/>
      <c r="HJ34" s="250"/>
      <c r="HK34" s="250"/>
      <c r="HL34" s="250"/>
      <c r="HM34" s="250"/>
      <c r="HN34" s="250"/>
      <c r="HO34" s="250"/>
      <c r="HP34" s="250"/>
      <c r="HQ34" s="250"/>
      <c r="HR34" s="250"/>
      <c r="HS34" s="250"/>
      <c r="HT34" s="250"/>
      <c r="HU34" s="250"/>
      <c r="HV34" s="250"/>
      <c r="HW34" s="250"/>
      <c r="HX34" s="250"/>
      <c r="HY34" s="250"/>
      <c r="HZ34" s="250"/>
      <c r="IA34" s="250"/>
      <c r="IB34" s="250"/>
      <c r="IC34" s="250"/>
      <c r="ID34" s="250"/>
      <c r="IE34" s="250"/>
      <c r="IF34" s="250"/>
      <c r="IG34" s="250"/>
      <c r="IH34" s="250"/>
      <c r="II34" s="250"/>
      <c r="IJ34" s="250"/>
      <c r="IK34" s="250"/>
      <c r="IL34" s="250"/>
      <c r="IM34" s="250"/>
      <c r="IN34" s="250"/>
      <c r="IO34" s="250"/>
      <c r="IP34" s="250"/>
      <c r="IQ34" s="250"/>
      <c r="IR34" s="250"/>
      <c r="IS34" s="250"/>
      <c r="IT34" s="250"/>
      <c r="IU34" s="250"/>
      <c r="IV34" s="250"/>
      <c r="IW34" s="138"/>
    </row>
    <row r="35" spans="1:257" customFormat="1" ht="12" customHeight="1">
      <c r="A35" s="390" t="s">
        <v>157</v>
      </c>
      <c r="B35" s="886">
        <v>6684</v>
      </c>
      <c r="C35" s="519">
        <v>6509.7409639999996</v>
      </c>
      <c r="D35" s="520">
        <v>6263</v>
      </c>
      <c r="E35" s="886">
        <v>3106</v>
      </c>
      <c r="F35" s="519">
        <v>2955.0726420000001</v>
      </c>
      <c r="G35" s="520">
        <v>2762</v>
      </c>
      <c r="H35" s="886">
        <v>3578</v>
      </c>
      <c r="I35" s="519">
        <v>3554.6683219999995</v>
      </c>
      <c r="J35" s="519">
        <v>3501</v>
      </c>
      <c r="K35" s="252"/>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0"/>
      <c r="BR35" s="250"/>
      <c r="BS35" s="250"/>
      <c r="BT35" s="250"/>
      <c r="BU35" s="250"/>
      <c r="BV35" s="250"/>
      <c r="BW35" s="250"/>
      <c r="BX35" s="250"/>
      <c r="BY35" s="250"/>
      <c r="BZ35" s="250"/>
      <c r="CA35" s="250"/>
      <c r="CB35" s="250"/>
      <c r="CC35" s="250"/>
      <c r="CD35" s="250"/>
      <c r="CE35" s="250"/>
      <c r="CF35" s="250"/>
      <c r="CG35" s="250"/>
      <c r="CH35" s="250"/>
      <c r="CI35" s="250"/>
      <c r="CJ35" s="250"/>
      <c r="CK35" s="250"/>
      <c r="CL35" s="250"/>
      <c r="CM35" s="250"/>
      <c r="CN35" s="250"/>
      <c r="CO35" s="250"/>
      <c r="CP35" s="250"/>
      <c r="CQ35" s="250"/>
      <c r="CR35" s="250"/>
      <c r="CS35" s="250"/>
      <c r="CT35" s="250"/>
      <c r="CU35" s="250"/>
      <c r="CV35" s="250"/>
      <c r="CW35" s="250"/>
      <c r="CX35" s="250"/>
      <c r="CY35" s="250"/>
      <c r="CZ35" s="250"/>
      <c r="DA35" s="250"/>
      <c r="DB35" s="250"/>
      <c r="DC35" s="250"/>
      <c r="DD35" s="250"/>
      <c r="DE35" s="250"/>
      <c r="DF35" s="250"/>
      <c r="DG35" s="250"/>
      <c r="DH35" s="250"/>
      <c r="DI35" s="250"/>
      <c r="DJ35" s="250"/>
      <c r="DK35" s="250"/>
      <c r="DL35" s="250"/>
      <c r="DM35" s="250"/>
      <c r="DN35" s="250"/>
      <c r="DO35" s="250"/>
      <c r="DP35" s="250"/>
      <c r="DQ35" s="250"/>
      <c r="DR35" s="250"/>
      <c r="DS35" s="250"/>
      <c r="DT35" s="250"/>
      <c r="DU35" s="250"/>
      <c r="DV35" s="250"/>
      <c r="DW35" s="250"/>
      <c r="DX35" s="250"/>
      <c r="DY35" s="250"/>
      <c r="DZ35" s="250"/>
      <c r="EA35" s="250"/>
      <c r="EB35" s="250"/>
      <c r="EC35" s="250"/>
      <c r="ED35" s="250"/>
      <c r="EE35" s="250"/>
      <c r="EF35" s="250"/>
      <c r="EG35" s="250"/>
      <c r="EH35" s="250"/>
      <c r="EI35" s="250"/>
      <c r="EJ35" s="250"/>
      <c r="EK35" s="250"/>
      <c r="EL35" s="250"/>
      <c r="EM35" s="250"/>
      <c r="EN35" s="250"/>
      <c r="EO35" s="250"/>
      <c r="EP35" s="250"/>
      <c r="EQ35" s="250"/>
      <c r="ER35" s="250"/>
      <c r="ES35" s="250"/>
      <c r="ET35" s="250"/>
      <c r="EU35" s="250"/>
      <c r="EV35" s="250"/>
      <c r="EW35" s="250"/>
      <c r="EX35" s="250"/>
      <c r="EY35" s="250"/>
      <c r="EZ35" s="250"/>
      <c r="FA35" s="250"/>
      <c r="FB35" s="250"/>
      <c r="FC35" s="250"/>
      <c r="FD35" s="250"/>
      <c r="FE35" s="250"/>
      <c r="FF35" s="250"/>
      <c r="FG35" s="250"/>
      <c r="FH35" s="250"/>
      <c r="FI35" s="250"/>
      <c r="FJ35" s="250"/>
      <c r="FK35" s="250"/>
      <c r="FL35" s="250"/>
      <c r="FM35" s="250"/>
      <c r="FN35" s="250"/>
      <c r="FO35" s="250"/>
      <c r="FP35" s="250"/>
      <c r="FQ35" s="250"/>
      <c r="FR35" s="250"/>
      <c r="FS35" s="250"/>
      <c r="FT35" s="250"/>
      <c r="FU35" s="250"/>
      <c r="FV35" s="250"/>
      <c r="FW35" s="250"/>
      <c r="FX35" s="250"/>
      <c r="FY35" s="250"/>
      <c r="FZ35" s="250"/>
      <c r="GA35" s="250"/>
      <c r="GB35" s="250"/>
      <c r="GC35" s="250"/>
      <c r="GD35" s="250"/>
      <c r="GE35" s="250"/>
      <c r="GF35" s="250"/>
      <c r="GG35" s="250"/>
      <c r="GH35" s="250"/>
      <c r="GI35" s="250"/>
      <c r="GJ35" s="250"/>
      <c r="GK35" s="250"/>
      <c r="GL35" s="250"/>
      <c r="GM35" s="250"/>
      <c r="GN35" s="250"/>
      <c r="GO35" s="250"/>
      <c r="GP35" s="250"/>
      <c r="GQ35" s="250"/>
      <c r="GR35" s="250"/>
      <c r="GS35" s="250"/>
      <c r="GT35" s="250"/>
      <c r="GU35" s="250"/>
      <c r="GV35" s="250"/>
      <c r="GW35" s="250"/>
      <c r="GX35" s="250"/>
      <c r="GY35" s="250"/>
      <c r="GZ35" s="250"/>
      <c r="HA35" s="250"/>
      <c r="HB35" s="250"/>
      <c r="HC35" s="250"/>
      <c r="HD35" s="250"/>
      <c r="HE35" s="250"/>
      <c r="HF35" s="250"/>
      <c r="HG35" s="250"/>
      <c r="HH35" s="250"/>
      <c r="HI35" s="250"/>
      <c r="HJ35" s="250"/>
      <c r="HK35" s="250"/>
      <c r="HL35" s="250"/>
      <c r="HM35" s="250"/>
      <c r="HN35" s="250"/>
      <c r="HO35" s="250"/>
      <c r="HP35" s="250"/>
      <c r="HQ35" s="250"/>
      <c r="HR35" s="250"/>
      <c r="HS35" s="250"/>
      <c r="HT35" s="250"/>
      <c r="HU35" s="250"/>
      <c r="HV35" s="250"/>
      <c r="HW35" s="250"/>
      <c r="HX35" s="250"/>
      <c r="HY35" s="250"/>
      <c r="HZ35" s="250"/>
      <c r="IA35" s="250"/>
      <c r="IB35" s="250"/>
      <c r="IC35" s="250"/>
      <c r="ID35" s="250"/>
      <c r="IE35" s="250"/>
      <c r="IF35" s="250"/>
      <c r="IG35" s="250"/>
      <c r="IH35" s="250"/>
      <c r="II35" s="250"/>
      <c r="IJ35" s="250"/>
      <c r="IK35" s="250"/>
      <c r="IL35" s="250"/>
      <c r="IM35" s="250"/>
      <c r="IN35" s="250"/>
      <c r="IO35" s="250"/>
      <c r="IP35" s="250"/>
      <c r="IQ35" s="250"/>
      <c r="IR35" s="250"/>
      <c r="IS35" s="250"/>
      <c r="IT35" s="250"/>
      <c r="IU35" s="250"/>
      <c r="IV35" s="250"/>
      <c r="IW35" s="138"/>
    </row>
    <row r="36" spans="1:257" customFormat="1" ht="12" customHeight="1">
      <c r="A36" s="393" t="s">
        <v>224</v>
      </c>
      <c r="B36" s="886">
        <v>8244</v>
      </c>
      <c r="C36" s="519">
        <v>8367.7071969999997</v>
      </c>
      <c r="D36" s="520">
        <v>6168</v>
      </c>
      <c r="E36" s="886">
        <v>2138</v>
      </c>
      <c r="F36" s="519">
        <v>1983.7210419999999</v>
      </c>
      <c r="G36" s="520">
        <v>1180</v>
      </c>
      <c r="H36" s="886">
        <v>6106</v>
      </c>
      <c r="I36" s="519">
        <v>6383.9861549999996</v>
      </c>
      <c r="J36" s="519">
        <v>4988</v>
      </c>
      <c r="K36" s="252"/>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0"/>
      <c r="BR36" s="250"/>
      <c r="BS36" s="250"/>
      <c r="BT36" s="250"/>
      <c r="BU36" s="250"/>
      <c r="BV36" s="250"/>
      <c r="BW36" s="250"/>
      <c r="BX36" s="250"/>
      <c r="BY36" s="250"/>
      <c r="BZ36" s="250"/>
      <c r="CA36" s="250"/>
      <c r="CB36" s="250"/>
      <c r="CC36" s="250"/>
      <c r="CD36" s="250"/>
      <c r="CE36" s="250"/>
      <c r="CF36" s="250"/>
      <c r="CG36" s="250"/>
      <c r="CH36" s="250"/>
      <c r="CI36" s="250"/>
      <c r="CJ36" s="250"/>
      <c r="CK36" s="250"/>
      <c r="CL36" s="250"/>
      <c r="CM36" s="250"/>
      <c r="CN36" s="250"/>
      <c r="CO36" s="250"/>
      <c r="CP36" s="250"/>
      <c r="CQ36" s="250"/>
      <c r="CR36" s="250"/>
      <c r="CS36" s="250"/>
      <c r="CT36" s="250"/>
      <c r="CU36" s="250"/>
      <c r="CV36" s="250"/>
      <c r="CW36" s="250"/>
      <c r="CX36" s="250"/>
      <c r="CY36" s="250"/>
      <c r="CZ36" s="250"/>
      <c r="DA36" s="250"/>
      <c r="DB36" s="250"/>
      <c r="DC36" s="250"/>
      <c r="DD36" s="250"/>
      <c r="DE36" s="250"/>
      <c r="DF36" s="250"/>
      <c r="DG36" s="250"/>
      <c r="DH36" s="250"/>
      <c r="DI36" s="250"/>
      <c r="DJ36" s="250"/>
      <c r="DK36" s="250"/>
      <c r="DL36" s="250"/>
      <c r="DM36" s="250"/>
      <c r="DN36" s="250"/>
      <c r="DO36" s="250"/>
      <c r="DP36" s="250"/>
      <c r="DQ36" s="250"/>
      <c r="DR36" s="250"/>
      <c r="DS36" s="250"/>
      <c r="DT36" s="250"/>
      <c r="DU36" s="250"/>
      <c r="DV36" s="250"/>
      <c r="DW36" s="250"/>
      <c r="DX36" s="250"/>
      <c r="DY36" s="250"/>
      <c r="DZ36" s="250"/>
      <c r="EA36" s="250"/>
      <c r="EB36" s="250"/>
      <c r="EC36" s="250"/>
      <c r="ED36" s="250"/>
      <c r="EE36" s="250"/>
      <c r="EF36" s="250"/>
      <c r="EG36" s="250"/>
      <c r="EH36" s="250"/>
      <c r="EI36" s="250"/>
      <c r="EJ36" s="250"/>
      <c r="EK36" s="250"/>
      <c r="EL36" s="250"/>
      <c r="EM36" s="250"/>
      <c r="EN36" s="250"/>
      <c r="EO36" s="250"/>
      <c r="EP36" s="250"/>
      <c r="EQ36" s="250"/>
      <c r="ER36" s="250"/>
      <c r="ES36" s="250"/>
      <c r="ET36" s="250"/>
      <c r="EU36" s="250"/>
      <c r="EV36" s="250"/>
      <c r="EW36" s="250"/>
      <c r="EX36" s="250"/>
      <c r="EY36" s="250"/>
      <c r="EZ36" s="250"/>
      <c r="FA36" s="250"/>
      <c r="FB36" s="250"/>
      <c r="FC36" s="250"/>
      <c r="FD36" s="250"/>
      <c r="FE36" s="250"/>
      <c r="FF36" s="250"/>
      <c r="FG36" s="250"/>
      <c r="FH36" s="250"/>
      <c r="FI36" s="250"/>
      <c r="FJ36" s="250"/>
      <c r="FK36" s="250"/>
      <c r="FL36" s="250"/>
      <c r="FM36" s="250"/>
      <c r="FN36" s="250"/>
      <c r="FO36" s="250"/>
      <c r="FP36" s="250"/>
      <c r="FQ36" s="250"/>
      <c r="FR36" s="250"/>
      <c r="FS36" s="250"/>
      <c r="FT36" s="250"/>
      <c r="FU36" s="250"/>
      <c r="FV36" s="250"/>
      <c r="FW36" s="250"/>
      <c r="FX36" s="250"/>
      <c r="FY36" s="250"/>
      <c r="FZ36" s="250"/>
      <c r="GA36" s="250"/>
      <c r="GB36" s="250"/>
      <c r="GC36" s="250"/>
      <c r="GD36" s="250"/>
      <c r="GE36" s="250"/>
      <c r="GF36" s="250"/>
      <c r="GG36" s="250"/>
      <c r="GH36" s="250"/>
      <c r="GI36" s="250"/>
      <c r="GJ36" s="250"/>
      <c r="GK36" s="250"/>
      <c r="GL36" s="250"/>
      <c r="GM36" s="250"/>
      <c r="GN36" s="250"/>
      <c r="GO36" s="250"/>
      <c r="GP36" s="250"/>
      <c r="GQ36" s="250"/>
      <c r="GR36" s="250"/>
      <c r="GS36" s="250"/>
      <c r="GT36" s="250"/>
      <c r="GU36" s="250"/>
      <c r="GV36" s="250"/>
      <c r="GW36" s="250"/>
      <c r="GX36" s="250"/>
      <c r="GY36" s="250"/>
      <c r="GZ36" s="250"/>
      <c r="HA36" s="250"/>
      <c r="HB36" s="250"/>
      <c r="HC36" s="250"/>
      <c r="HD36" s="250"/>
      <c r="HE36" s="250"/>
      <c r="HF36" s="250"/>
      <c r="HG36" s="250"/>
      <c r="HH36" s="250"/>
      <c r="HI36" s="250"/>
      <c r="HJ36" s="250"/>
      <c r="HK36" s="250"/>
      <c r="HL36" s="250"/>
      <c r="HM36" s="250"/>
      <c r="HN36" s="250"/>
      <c r="HO36" s="250"/>
      <c r="HP36" s="250"/>
      <c r="HQ36" s="250"/>
      <c r="HR36" s="250"/>
      <c r="HS36" s="250"/>
      <c r="HT36" s="250"/>
      <c r="HU36" s="250"/>
      <c r="HV36" s="250"/>
      <c r="HW36" s="250"/>
      <c r="HX36" s="250"/>
      <c r="HY36" s="250"/>
      <c r="HZ36" s="250"/>
      <c r="IA36" s="250"/>
      <c r="IB36" s="250"/>
      <c r="IC36" s="250"/>
      <c r="ID36" s="250"/>
      <c r="IE36" s="250"/>
      <c r="IF36" s="250"/>
      <c r="IG36" s="250"/>
      <c r="IH36" s="250"/>
      <c r="II36" s="250"/>
      <c r="IJ36" s="250"/>
      <c r="IK36" s="250"/>
      <c r="IL36" s="250"/>
      <c r="IM36" s="250"/>
      <c r="IN36" s="250"/>
      <c r="IO36" s="250"/>
      <c r="IP36" s="250"/>
      <c r="IQ36" s="250"/>
      <c r="IR36" s="250"/>
      <c r="IS36" s="250"/>
      <c r="IT36" s="250"/>
      <c r="IU36" s="250"/>
      <c r="IV36" s="250"/>
      <c r="IW36" s="138"/>
    </row>
    <row r="37" spans="1:257" customFormat="1" ht="12" customHeight="1">
      <c r="A37" s="393" t="s">
        <v>72</v>
      </c>
      <c r="B37" s="886">
        <v>5580</v>
      </c>
      <c r="C37" s="519">
        <v>5418.9186300000001</v>
      </c>
      <c r="D37" s="520">
        <v>5097</v>
      </c>
      <c r="E37" s="886">
        <v>1729</v>
      </c>
      <c r="F37" s="519">
        <v>1710.642726</v>
      </c>
      <c r="G37" s="520">
        <v>1702</v>
      </c>
      <c r="H37" s="886">
        <v>3851</v>
      </c>
      <c r="I37" s="519">
        <v>3708.2759040000001</v>
      </c>
      <c r="J37" s="519">
        <v>3395</v>
      </c>
      <c r="K37" s="252"/>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0"/>
      <c r="BR37" s="250"/>
      <c r="BS37" s="250"/>
      <c r="BT37" s="250"/>
      <c r="BU37" s="250"/>
      <c r="BV37" s="250"/>
      <c r="BW37" s="250"/>
      <c r="BX37" s="250"/>
      <c r="BY37" s="250"/>
      <c r="BZ37" s="250"/>
      <c r="CA37" s="250"/>
      <c r="CB37" s="250"/>
      <c r="CC37" s="250"/>
      <c r="CD37" s="250"/>
      <c r="CE37" s="250"/>
      <c r="CF37" s="250"/>
      <c r="CG37" s="250"/>
      <c r="CH37" s="250"/>
      <c r="CI37" s="250"/>
      <c r="CJ37" s="250"/>
      <c r="CK37" s="250"/>
      <c r="CL37" s="250"/>
      <c r="CM37" s="250"/>
      <c r="CN37" s="250"/>
      <c r="CO37" s="250"/>
      <c r="CP37" s="250"/>
      <c r="CQ37" s="250"/>
      <c r="CR37" s="250"/>
      <c r="CS37" s="250"/>
      <c r="CT37" s="250"/>
      <c r="CU37" s="250"/>
      <c r="CV37" s="250"/>
      <c r="CW37" s="250"/>
      <c r="CX37" s="250"/>
      <c r="CY37" s="250"/>
      <c r="CZ37" s="250"/>
      <c r="DA37" s="250"/>
      <c r="DB37" s="250"/>
      <c r="DC37" s="250"/>
      <c r="DD37" s="250"/>
      <c r="DE37" s="250"/>
      <c r="DF37" s="250"/>
      <c r="DG37" s="250"/>
      <c r="DH37" s="250"/>
      <c r="DI37" s="250"/>
      <c r="DJ37" s="250"/>
      <c r="DK37" s="250"/>
      <c r="DL37" s="250"/>
      <c r="DM37" s="250"/>
      <c r="DN37" s="250"/>
      <c r="DO37" s="250"/>
      <c r="DP37" s="250"/>
      <c r="DQ37" s="250"/>
      <c r="DR37" s="250"/>
      <c r="DS37" s="250"/>
      <c r="DT37" s="250"/>
      <c r="DU37" s="250"/>
      <c r="DV37" s="250"/>
      <c r="DW37" s="250"/>
      <c r="DX37" s="250"/>
      <c r="DY37" s="250"/>
      <c r="DZ37" s="250"/>
      <c r="EA37" s="250"/>
      <c r="EB37" s="250"/>
      <c r="EC37" s="250"/>
      <c r="ED37" s="250"/>
      <c r="EE37" s="250"/>
      <c r="EF37" s="250"/>
      <c r="EG37" s="250"/>
      <c r="EH37" s="250"/>
      <c r="EI37" s="250"/>
      <c r="EJ37" s="250"/>
      <c r="EK37" s="250"/>
      <c r="EL37" s="250"/>
      <c r="EM37" s="250"/>
      <c r="EN37" s="250"/>
      <c r="EO37" s="250"/>
      <c r="EP37" s="250"/>
      <c r="EQ37" s="250"/>
      <c r="ER37" s="250"/>
      <c r="ES37" s="250"/>
      <c r="ET37" s="250"/>
      <c r="EU37" s="250"/>
      <c r="EV37" s="250"/>
      <c r="EW37" s="250"/>
      <c r="EX37" s="250"/>
      <c r="EY37" s="250"/>
      <c r="EZ37" s="250"/>
      <c r="FA37" s="250"/>
      <c r="FB37" s="250"/>
      <c r="FC37" s="250"/>
      <c r="FD37" s="250"/>
      <c r="FE37" s="250"/>
      <c r="FF37" s="250"/>
      <c r="FG37" s="250"/>
      <c r="FH37" s="250"/>
      <c r="FI37" s="250"/>
      <c r="FJ37" s="250"/>
      <c r="FK37" s="250"/>
      <c r="FL37" s="250"/>
      <c r="FM37" s="250"/>
      <c r="FN37" s="250"/>
      <c r="FO37" s="250"/>
      <c r="FP37" s="250"/>
      <c r="FQ37" s="250"/>
      <c r="FR37" s="250"/>
      <c r="FS37" s="250"/>
      <c r="FT37" s="250"/>
      <c r="FU37" s="250"/>
      <c r="FV37" s="250"/>
      <c r="FW37" s="250"/>
      <c r="FX37" s="250"/>
      <c r="FY37" s="250"/>
      <c r="FZ37" s="250"/>
      <c r="GA37" s="250"/>
      <c r="GB37" s="250"/>
      <c r="GC37" s="250"/>
      <c r="GD37" s="250"/>
      <c r="GE37" s="250"/>
      <c r="GF37" s="250"/>
      <c r="GG37" s="250"/>
      <c r="GH37" s="250"/>
      <c r="GI37" s="250"/>
      <c r="GJ37" s="250"/>
      <c r="GK37" s="250"/>
      <c r="GL37" s="250"/>
      <c r="GM37" s="250"/>
      <c r="GN37" s="250"/>
      <c r="GO37" s="250"/>
      <c r="GP37" s="250"/>
      <c r="GQ37" s="250"/>
      <c r="GR37" s="250"/>
      <c r="GS37" s="250"/>
      <c r="GT37" s="250"/>
      <c r="GU37" s="250"/>
      <c r="GV37" s="250"/>
      <c r="GW37" s="250"/>
      <c r="GX37" s="250"/>
      <c r="GY37" s="250"/>
      <c r="GZ37" s="250"/>
      <c r="HA37" s="250"/>
      <c r="HB37" s="250"/>
      <c r="HC37" s="250"/>
      <c r="HD37" s="250"/>
      <c r="HE37" s="250"/>
      <c r="HF37" s="250"/>
      <c r="HG37" s="250"/>
      <c r="HH37" s="250"/>
      <c r="HI37" s="250"/>
      <c r="HJ37" s="250"/>
      <c r="HK37" s="250"/>
      <c r="HL37" s="250"/>
      <c r="HM37" s="250"/>
      <c r="HN37" s="250"/>
      <c r="HO37" s="250"/>
      <c r="HP37" s="250"/>
      <c r="HQ37" s="250"/>
      <c r="HR37" s="250"/>
      <c r="HS37" s="250"/>
      <c r="HT37" s="250"/>
      <c r="HU37" s="250"/>
      <c r="HV37" s="250"/>
      <c r="HW37" s="250"/>
      <c r="HX37" s="250"/>
      <c r="HY37" s="250"/>
      <c r="HZ37" s="250"/>
      <c r="IA37" s="250"/>
      <c r="IB37" s="250"/>
      <c r="IC37" s="250"/>
      <c r="ID37" s="250"/>
      <c r="IE37" s="250"/>
      <c r="IF37" s="250"/>
      <c r="IG37" s="250"/>
      <c r="IH37" s="250"/>
      <c r="II37" s="250"/>
      <c r="IJ37" s="250"/>
      <c r="IK37" s="250"/>
      <c r="IL37" s="250"/>
      <c r="IM37" s="250"/>
      <c r="IN37" s="250"/>
      <c r="IO37" s="250"/>
      <c r="IP37" s="250"/>
      <c r="IQ37" s="250"/>
      <c r="IR37" s="250"/>
      <c r="IS37" s="250"/>
      <c r="IT37" s="250"/>
      <c r="IU37" s="250"/>
      <c r="IV37" s="250"/>
      <c r="IW37" s="138"/>
    </row>
    <row r="38" spans="1:257" customFormat="1" ht="12" customHeight="1">
      <c r="A38" s="393" t="s">
        <v>82</v>
      </c>
      <c r="B38" s="886">
        <v>2980</v>
      </c>
      <c r="C38" s="519">
        <v>2925.2983979999999</v>
      </c>
      <c r="D38" s="520">
        <v>2996</v>
      </c>
      <c r="E38" s="886">
        <v>810</v>
      </c>
      <c r="F38" s="519">
        <v>697.91605300000003</v>
      </c>
      <c r="G38" s="520">
        <v>1107</v>
      </c>
      <c r="H38" s="886">
        <v>2170</v>
      </c>
      <c r="I38" s="519">
        <v>2227.382345</v>
      </c>
      <c r="J38" s="519">
        <v>1889</v>
      </c>
      <c r="K38" s="252"/>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0"/>
      <c r="BR38" s="250"/>
      <c r="BS38" s="250"/>
      <c r="BT38" s="250"/>
      <c r="BU38" s="250"/>
      <c r="BV38" s="250"/>
      <c r="BW38" s="250"/>
      <c r="BX38" s="250"/>
      <c r="BY38" s="250"/>
      <c r="BZ38" s="250"/>
      <c r="CA38" s="250"/>
      <c r="CB38" s="250"/>
      <c r="CC38" s="250"/>
      <c r="CD38" s="250"/>
      <c r="CE38" s="250"/>
      <c r="CF38" s="250"/>
      <c r="CG38" s="250"/>
      <c r="CH38" s="250"/>
      <c r="CI38" s="250"/>
      <c r="CJ38" s="250"/>
      <c r="CK38" s="250"/>
      <c r="CL38" s="250"/>
      <c r="CM38" s="250"/>
      <c r="CN38" s="250"/>
      <c r="CO38" s="250"/>
      <c r="CP38" s="250"/>
      <c r="CQ38" s="250"/>
      <c r="CR38" s="250"/>
      <c r="CS38" s="250"/>
      <c r="CT38" s="250"/>
      <c r="CU38" s="250"/>
      <c r="CV38" s="250"/>
      <c r="CW38" s="250"/>
      <c r="CX38" s="250"/>
      <c r="CY38" s="250"/>
      <c r="CZ38" s="250"/>
      <c r="DA38" s="250"/>
      <c r="DB38" s="250"/>
      <c r="DC38" s="250"/>
      <c r="DD38" s="250"/>
      <c r="DE38" s="250"/>
      <c r="DF38" s="250"/>
      <c r="DG38" s="250"/>
      <c r="DH38" s="250"/>
      <c r="DI38" s="250"/>
      <c r="DJ38" s="250"/>
      <c r="DK38" s="250"/>
      <c r="DL38" s="250"/>
      <c r="DM38" s="250"/>
      <c r="DN38" s="250"/>
      <c r="DO38" s="250"/>
      <c r="DP38" s="250"/>
      <c r="DQ38" s="250"/>
      <c r="DR38" s="250"/>
      <c r="DS38" s="250"/>
      <c r="DT38" s="250"/>
      <c r="DU38" s="250"/>
      <c r="DV38" s="250"/>
      <c r="DW38" s="250"/>
      <c r="DX38" s="250"/>
      <c r="DY38" s="250"/>
      <c r="DZ38" s="250"/>
      <c r="EA38" s="250"/>
      <c r="EB38" s="250"/>
      <c r="EC38" s="250"/>
      <c r="ED38" s="250"/>
      <c r="EE38" s="250"/>
      <c r="EF38" s="250"/>
      <c r="EG38" s="250"/>
      <c r="EH38" s="250"/>
      <c r="EI38" s="250"/>
      <c r="EJ38" s="250"/>
      <c r="EK38" s="250"/>
      <c r="EL38" s="250"/>
      <c r="EM38" s="250"/>
      <c r="EN38" s="250"/>
      <c r="EO38" s="250"/>
      <c r="EP38" s="250"/>
      <c r="EQ38" s="250"/>
      <c r="ER38" s="250"/>
      <c r="ES38" s="250"/>
      <c r="ET38" s="250"/>
      <c r="EU38" s="250"/>
      <c r="EV38" s="250"/>
      <c r="EW38" s="250"/>
      <c r="EX38" s="250"/>
      <c r="EY38" s="250"/>
      <c r="EZ38" s="250"/>
      <c r="FA38" s="250"/>
      <c r="FB38" s="250"/>
      <c r="FC38" s="250"/>
      <c r="FD38" s="250"/>
      <c r="FE38" s="250"/>
      <c r="FF38" s="250"/>
      <c r="FG38" s="250"/>
      <c r="FH38" s="250"/>
      <c r="FI38" s="250"/>
      <c r="FJ38" s="250"/>
      <c r="FK38" s="250"/>
      <c r="FL38" s="250"/>
      <c r="FM38" s="250"/>
      <c r="FN38" s="250"/>
      <c r="FO38" s="250"/>
      <c r="FP38" s="250"/>
      <c r="FQ38" s="250"/>
      <c r="FR38" s="250"/>
      <c r="FS38" s="250"/>
      <c r="FT38" s="250"/>
      <c r="FU38" s="250"/>
      <c r="FV38" s="250"/>
      <c r="FW38" s="250"/>
      <c r="FX38" s="250"/>
      <c r="FY38" s="250"/>
      <c r="FZ38" s="250"/>
      <c r="GA38" s="250"/>
      <c r="GB38" s="250"/>
      <c r="GC38" s="250"/>
      <c r="GD38" s="250"/>
      <c r="GE38" s="250"/>
      <c r="GF38" s="250"/>
      <c r="GG38" s="250"/>
      <c r="GH38" s="250"/>
      <c r="GI38" s="250"/>
      <c r="GJ38" s="250"/>
      <c r="GK38" s="250"/>
      <c r="GL38" s="250"/>
      <c r="GM38" s="250"/>
      <c r="GN38" s="250"/>
      <c r="GO38" s="250"/>
      <c r="GP38" s="250"/>
      <c r="GQ38" s="250"/>
      <c r="GR38" s="250"/>
      <c r="GS38" s="250"/>
      <c r="GT38" s="250"/>
      <c r="GU38" s="250"/>
      <c r="GV38" s="250"/>
      <c r="GW38" s="250"/>
      <c r="GX38" s="250"/>
      <c r="GY38" s="250"/>
      <c r="GZ38" s="250"/>
      <c r="HA38" s="250"/>
      <c r="HB38" s="250"/>
      <c r="HC38" s="250"/>
      <c r="HD38" s="250"/>
      <c r="HE38" s="250"/>
      <c r="HF38" s="250"/>
      <c r="HG38" s="250"/>
      <c r="HH38" s="250"/>
      <c r="HI38" s="250"/>
      <c r="HJ38" s="250"/>
      <c r="HK38" s="250"/>
      <c r="HL38" s="250"/>
      <c r="HM38" s="250"/>
      <c r="HN38" s="250"/>
      <c r="HO38" s="250"/>
      <c r="HP38" s="250"/>
      <c r="HQ38" s="250"/>
      <c r="HR38" s="250"/>
      <c r="HS38" s="250"/>
      <c r="HT38" s="250"/>
      <c r="HU38" s="250"/>
      <c r="HV38" s="250"/>
      <c r="HW38" s="250"/>
      <c r="HX38" s="250"/>
      <c r="HY38" s="250"/>
      <c r="HZ38" s="250"/>
      <c r="IA38" s="250"/>
      <c r="IB38" s="250"/>
      <c r="IC38" s="250"/>
      <c r="ID38" s="250"/>
      <c r="IE38" s="250"/>
      <c r="IF38" s="250"/>
      <c r="IG38" s="250"/>
      <c r="IH38" s="250"/>
      <c r="II38" s="250"/>
      <c r="IJ38" s="250"/>
      <c r="IK38" s="250"/>
      <c r="IL38" s="250"/>
      <c r="IM38" s="250"/>
      <c r="IN38" s="250"/>
      <c r="IO38" s="250"/>
      <c r="IP38" s="250"/>
      <c r="IQ38" s="250"/>
      <c r="IR38" s="250"/>
      <c r="IS38" s="250"/>
      <c r="IT38" s="250"/>
      <c r="IU38" s="250"/>
      <c r="IV38" s="250"/>
      <c r="IW38" s="138"/>
    </row>
    <row r="39" spans="1:257" customFormat="1" ht="12" customHeight="1">
      <c r="A39" s="393" t="s">
        <v>248</v>
      </c>
      <c r="B39" s="886">
        <v>1344</v>
      </c>
      <c r="C39" s="519">
        <v>1323.990227</v>
      </c>
      <c r="D39" s="520">
        <v>1347</v>
      </c>
      <c r="E39" s="886">
        <v>768</v>
      </c>
      <c r="F39" s="519">
        <v>781.13112599999999</v>
      </c>
      <c r="G39" s="520">
        <v>687</v>
      </c>
      <c r="H39" s="886">
        <v>576</v>
      </c>
      <c r="I39" s="519">
        <v>542.85910100000001</v>
      </c>
      <c r="J39" s="519">
        <v>660</v>
      </c>
      <c r="K39" s="252"/>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50"/>
      <c r="BG39" s="250"/>
      <c r="BH39" s="250"/>
      <c r="BI39" s="250"/>
      <c r="BJ39" s="250"/>
      <c r="BK39" s="250"/>
      <c r="BL39" s="250"/>
      <c r="BM39" s="250"/>
      <c r="BN39" s="250"/>
      <c r="BO39" s="250"/>
      <c r="BP39" s="250"/>
      <c r="BQ39" s="250"/>
      <c r="BR39" s="250"/>
      <c r="BS39" s="250"/>
      <c r="BT39" s="250"/>
      <c r="BU39" s="250"/>
      <c r="BV39" s="250"/>
      <c r="BW39" s="250"/>
      <c r="BX39" s="250"/>
      <c r="BY39" s="250"/>
      <c r="BZ39" s="250"/>
      <c r="CA39" s="250"/>
      <c r="CB39" s="250"/>
      <c r="CC39" s="250"/>
      <c r="CD39" s="250"/>
      <c r="CE39" s="250"/>
      <c r="CF39" s="250"/>
      <c r="CG39" s="250"/>
      <c r="CH39" s="250"/>
      <c r="CI39" s="250"/>
      <c r="CJ39" s="250"/>
      <c r="CK39" s="250"/>
      <c r="CL39" s="250"/>
      <c r="CM39" s="250"/>
      <c r="CN39" s="250"/>
      <c r="CO39" s="250"/>
      <c r="CP39" s="250"/>
      <c r="CQ39" s="250"/>
      <c r="CR39" s="250"/>
      <c r="CS39" s="250"/>
      <c r="CT39" s="250"/>
      <c r="CU39" s="250"/>
      <c r="CV39" s="250"/>
      <c r="CW39" s="250"/>
      <c r="CX39" s="250"/>
      <c r="CY39" s="250"/>
      <c r="CZ39" s="250"/>
      <c r="DA39" s="250"/>
      <c r="DB39" s="250"/>
      <c r="DC39" s="250"/>
      <c r="DD39" s="250"/>
      <c r="DE39" s="250"/>
      <c r="DF39" s="250"/>
      <c r="DG39" s="250"/>
      <c r="DH39" s="250"/>
      <c r="DI39" s="250"/>
      <c r="DJ39" s="250"/>
      <c r="DK39" s="250"/>
      <c r="DL39" s="250"/>
      <c r="DM39" s="250"/>
      <c r="DN39" s="250"/>
      <c r="DO39" s="250"/>
      <c r="DP39" s="250"/>
      <c r="DQ39" s="250"/>
      <c r="DR39" s="250"/>
      <c r="DS39" s="250"/>
      <c r="DT39" s="250"/>
      <c r="DU39" s="250"/>
      <c r="DV39" s="250"/>
      <c r="DW39" s="250"/>
      <c r="DX39" s="250"/>
      <c r="DY39" s="250"/>
      <c r="DZ39" s="250"/>
      <c r="EA39" s="250"/>
      <c r="EB39" s="250"/>
      <c r="EC39" s="250"/>
      <c r="ED39" s="250"/>
      <c r="EE39" s="250"/>
      <c r="EF39" s="250"/>
      <c r="EG39" s="250"/>
      <c r="EH39" s="250"/>
      <c r="EI39" s="250"/>
      <c r="EJ39" s="250"/>
      <c r="EK39" s="250"/>
      <c r="EL39" s="250"/>
      <c r="EM39" s="250"/>
      <c r="EN39" s="250"/>
      <c r="EO39" s="250"/>
      <c r="EP39" s="250"/>
      <c r="EQ39" s="250"/>
      <c r="ER39" s="250"/>
      <c r="ES39" s="250"/>
      <c r="ET39" s="250"/>
      <c r="EU39" s="250"/>
      <c r="EV39" s="250"/>
      <c r="EW39" s="250"/>
      <c r="EX39" s="250"/>
      <c r="EY39" s="250"/>
      <c r="EZ39" s="250"/>
      <c r="FA39" s="250"/>
      <c r="FB39" s="250"/>
      <c r="FC39" s="250"/>
      <c r="FD39" s="250"/>
      <c r="FE39" s="250"/>
      <c r="FF39" s="250"/>
      <c r="FG39" s="250"/>
      <c r="FH39" s="250"/>
      <c r="FI39" s="250"/>
      <c r="FJ39" s="250"/>
      <c r="FK39" s="250"/>
      <c r="FL39" s="250"/>
      <c r="FM39" s="250"/>
      <c r="FN39" s="250"/>
      <c r="FO39" s="250"/>
      <c r="FP39" s="250"/>
      <c r="FQ39" s="250"/>
      <c r="FR39" s="250"/>
      <c r="FS39" s="250"/>
      <c r="FT39" s="250"/>
      <c r="FU39" s="250"/>
      <c r="FV39" s="250"/>
      <c r="FW39" s="250"/>
      <c r="FX39" s="250"/>
      <c r="FY39" s="250"/>
      <c r="FZ39" s="250"/>
      <c r="GA39" s="250"/>
      <c r="GB39" s="250"/>
      <c r="GC39" s="250"/>
      <c r="GD39" s="250"/>
      <c r="GE39" s="250"/>
      <c r="GF39" s="250"/>
      <c r="GG39" s="250"/>
      <c r="GH39" s="250"/>
      <c r="GI39" s="250"/>
      <c r="GJ39" s="250"/>
      <c r="GK39" s="250"/>
      <c r="GL39" s="250"/>
      <c r="GM39" s="250"/>
      <c r="GN39" s="250"/>
      <c r="GO39" s="250"/>
      <c r="GP39" s="250"/>
      <c r="GQ39" s="250"/>
      <c r="GR39" s="250"/>
      <c r="GS39" s="250"/>
      <c r="GT39" s="250"/>
      <c r="GU39" s="250"/>
      <c r="GV39" s="250"/>
      <c r="GW39" s="250"/>
      <c r="GX39" s="250"/>
      <c r="GY39" s="250"/>
      <c r="GZ39" s="250"/>
      <c r="HA39" s="250"/>
      <c r="HB39" s="250"/>
      <c r="HC39" s="250"/>
      <c r="HD39" s="250"/>
      <c r="HE39" s="250"/>
      <c r="HF39" s="250"/>
      <c r="HG39" s="250"/>
      <c r="HH39" s="250"/>
      <c r="HI39" s="250"/>
      <c r="HJ39" s="250"/>
      <c r="HK39" s="250"/>
      <c r="HL39" s="250"/>
      <c r="HM39" s="250"/>
      <c r="HN39" s="250"/>
      <c r="HO39" s="250"/>
      <c r="HP39" s="250"/>
      <c r="HQ39" s="250"/>
      <c r="HR39" s="250"/>
      <c r="HS39" s="250"/>
      <c r="HT39" s="250"/>
      <c r="HU39" s="250"/>
      <c r="HV39" s="250"/>
      <c r="HW39" s="250"/>
      <c r="HX39" s="250"/>
      <c r="HY39" s="250"/>
      <c r="HZ39" s="250"/>
      <c r="IA39" s="250"/>
      <c r="IB39" s="250"/>
      <c r="IC39" s="250"/>
      <c r="ID39" s="250"/>
      <c r="IE39" s="250"/>
      <c r="IF39" s="250"/>
      <c r="IG39" s="250"/>
      <c r="IH39" s="250"/>
      <c r="II39" s="250"/>
      <c r="IJ39" s="250"/>
      <c r="IK39" s="250"/>
      <c r="IL39" s="250"/>
      <c r="IM39" s="250"/>
      <c r="IN39" s="250"/>
      <c r="IO39" s="250"/>
      <c r="IP39" s="250"/>
      <c r="IQ39" s="250"/>
      <c r="IR39" s="250"/>
      <c r="IS39" s="250"/>
      <c r="IT39" s="250"/>
      <c r="IU39" s="250"/>
      <c r="IV39" s="250"/>
      <c r="IW39" s="138"/>
    </row>
    <row r="40" spans="1:257" customFormat="1" ht="12" customHeight="1">
      <c r="A40" s="393" t="s">
        <v>83</v>
      </c>
      <c r="B40" s="886">
        <v>858</v>
      </c>
      <c r="C40" s="519">
        <v>941.16839700000003</v>
      </c>
      <c r="D40" s="520">
        <v>1119</v>
      </c>
      <c r="E40" s="886">
        <v>457</v>
      </c>
      <c r="F40" s="519">
        <v>537.23778800000002</v>
      </c>
      <c r="G40" s="520">
        <v>650</v>
      </c>
      <c r="H40" s="886">
        <v>401</v>
      </c>
      <c r="I40" s="519">
        <v>403.930609</v>
      </c>
      <c r="J40" s="519">
        <v>469</v>
      </c>
      <c r="K40" s="252"/>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0"/>
      <c r="BC40" s="250"/>
      <c r="BD40" s="250"/>
      <c r="BE40" s="250"/>
      <c r="BF40" s="250"/>
      <c r="BG40" s="250"/>
      <c r="BH40" s="250"/>
      <c r="BI40" s="250"/>
      <c r="BJ40" s="250"/>
      <c r="BK40" s="250"/>
      <c r="BL40" s="250"/>
      <c r="BM40" s="250"/>
      <c r="BN40" s="250"/>
      <c r="BO40" s="250"/>
      <c r="BP40" s="250"/>
      <c r="BQ40" s="250"/>
      <c r="BR40" s="250"/>
      <c r="BS40" s="250"/>
      <c r="BT40" s="250"/>
      <c r="BU40" s="250"/>
      <c r="BV40" s="250"/>
      <c r="BW40" s="250"/>
      <c r="BX40" s="250"/>
      <c r="BY40" s="250"/>
      <c r="BZ40" s="250"/>
      <c r="CA40" s="250"/>
      <c r="CB40" s="250"/>
      <c r="CC40" s="250"/>
      <c r="CD40" s="250"/>
      <c r="CE40" s="250"/>
      <c r="CF40" s="250"/>
      <c r="CG40" s="250"/>
      <c r="CH40" s="250"/>
      <c r="CI40" s="250"/>
      <c r="CJ40" s="250"/>
      <c r="CK40" s="250"/>
      <c r="CL40" s="250"/>
      <c r="CM40" s="250"/>
      <c r="CN40" s="250"/>
      <c r="CO40" s="250"/>
      <c r="CP40" s="250"/>
      <c r="CQ40" s="250"/>
      <c r="CR40" s="250"/>
      <c r="CS40" s="250"/>
      <c r="CT40" s="250"/>
      <c r="CU40" s="250"/>
      <c r="CV40" s="250"/>
      <c r="CW40" s="250"/>
      <c r="CX40" s="250"/>
      <c r="CY40" s="250"/>
      <c r="CZ40" s="250"/>
      <c r="DA40" s="250"/>
      <c r="DB40" s="250"/>
      <c r="DC40" s="250"/>
      <c r="DD40" s="250"/>
      <c r="DE40" s="250"/>
      <c r="DF40" s="250"/>
      <c r="DG40" s="250"/>
      <c r="DH40" s="250"/>
      <c r="DI40" s="250"/>
      <c r="DJ40" s="250"/>
      <c r="DK40" s="250"/>
      <c r="DL40" s="250"/>
      <c r="DM40" s="250"/>
      <c r="DN40" s="250"/>
      <c r="DO40" s="250"/>
      <c r="DP40" s="250"/>
      <c r="DQ40" s="250"/>
      <c r="DR40" s="250"/>
      <c r="DS40" s="250"/>
      <c r="DT40" s="250"/>
      <c r="DU40" s="250"/>
      <c r="DV40" s="250"/>
      <c r="DW40" s="250"/>
      <c r="DX40" s="250"/>
      <c r="DY40" s="250"/>
      <c r="DZ40" s="250"/>
      <c r="EA40" s="250"/>
      <c r="EB40" s="250"/>
      <c r="EC40" s="250"/>
      <c r="ED40" s="250"/>
      <c r="EE40" s="250"/>
      <c r="EF40" s="250"/>
      <c r="EG40" s="250"/>
      <c r="EH40" s="250"/>
      <c r="EI40" s="250"/>
      <c r="EJ40" s="250"/>
      <c r="EK40" s="250"/>
      <c r="EL40" s="250"/>
      <c r="EM40" s="250"/>
      <c r="EN40" s="250"/>
      <c r="EO40" s="250"/>
      <c r="EP40" s="250"/>
      <c r="EQ40" s="250"/>
      <c r="ER40" s="250"/>
      <c r="ES40" s="250"/>
      <c r="ET40" s="250"/>
      <c r="EU40" s="250"/>
      <c r="EV40" s="250"/>
      <c r="EW40" s="250"/>
      <c r="EX40" s="250"/>
      <c r="EY40" s="250"/>
      <c r="EZ40" s="250"/>
      <c r="FA40" s="250"/>
      <c r="FB40" s="250"/>
      <c r="FC40" s="250"/>
      <c r="FD40" s="250"/>
      <c r="FE40" s="250"/>
      <c r="FF40" s="250"/>
      <c r="FG40" s="250"/>
      <c r="FH40" s="250"/>
      <c r="FI40" s="250"/>
      <c r="FJ40" s="250"/>
      <c r="FK40" s="250"/>
      <c r="FL40" s="250"/>
      <c r="FM40" s="250"/>
      <c r="FN40" s="250"/>
      <c r="FO40" s="250"/>
      <c r="FP40" s="250"/>
      <c r="FQ40" s="250"/>
      <c r="FR40" s="250"/>
      <c r="FS40" s="250"/>
      <c r="FT40" s="250"/>
      <c r="FU40" s="250"/>
      <c r="FV40" s="250"/>
      <c r="FW40" s="250"/>
      <c r="FX40" s="250"/>
      <c r="FY40" s="250"/>
      <c r="FZ40" s="250"/>
      <c r="GA40" s="250"/>
      <c r="GB40" s="250"/>
      <c r="GC40" s="250"/>
      <c r="GD40" s="250"/>
      <c r="GE40" s="250"/>
      <c r="GF40" s="250"/>
      <c r="GG40" s="250"/>
      <c r="GH40" s="250"/>
      <c r="GI40" s="250"/>
      <c r="GJ40" s="250"/>
      <c r="GK40" s="250"/>
      <c r="GL40" s="250"/>
      <c r="GM40" s="250"/>
      <c r="GN40" s="250"/>
      <c r="GO40" s="250"/>
      <c r="GP40" s="250"/>
      <c r="GQ40" s="250"/>
      <c r="GR40" s="250"/>
      <c r="GS40" s="250"/>
      <c r="GT40" s="250"/>
      <c r="GU40" s="250"/>
      <c r="GV40" s="250"/>
      <c r="GW40" s="250"/>
      <c r="GX40" s="250"/>
      <c r="GY40" s="250"/>
      <c r="GZ40" s="250"/>
      <c r="HA40" s="250"/>
      <c r="HB40" s="250"/>
      <c r="HC40" s="250"/>
      <c r="HD40" s="250"/>
      <c r="HE40" s="250"/>
      <c r="HF40" s="250"/>
      <c r="HG40" s="250"/>
      <c r="HH40" s="250"/>
      <c r="HI40" s="250"/>
      <c r="HJ40" s="250"/>
      <c r="HK40" s="250"/>
      <c r="HL40" s="250"/>
      <c r="HM40" s="250"/>
      <c r="HN40" s="250"/>
      <c r="HO40" s="250"/>
      <c r="HP40" s="250"/>
      <c r="HQ40" s="250"/>
      <c r="HR40" s="250"/>
      <c r="HS40" s="250"/>
      <c r="HT40" s="250"/>
      <c r="HU40" s="250"/>
      <c r="HV40" s="250"/>
      <c r="HW40" s="250"/>
      <c r="HX40" s="250"/>
      <c r="HY40" s="250"/>
      <c r="HZ40" s="250"/>
      <c r="IA40" s="250"/>
      <c r="IB40" s="250"/>
      <c r="IC40" s="250"/>
      <c r="ID40" s="250"/>
      <c r="IE40" s="250"/>
      <c r="IF40" s="250"/>
      <c r="IG40" s="250"/>
      <c r="IH40" s="250"/>
      <c r="II40" s="250"/>
      <c r="IJ40" s="250"/>
      <c r="IK40" s="250"/>
      <c r="IL40" s="250"/>
      <c r="IM40" s="250"/>
      <c r="IN40" s="250"/>
      <c r="IO40" s="250"/>
      <c r="IP40" s="250"/>
      <c r="IQ40" s="250"/>
      <c r="IR40" s="250"/>
      <c r="IS40" s="250"/>
      <c r="IT40" s="250"/>
      <c r="IU40" s="250"/>
      <c r="IV40" s="250"/>
      <c r="IW40" s="138"/>
    </row>
    <row r="41" spans="1:257" customFormat="1" ht="12" customHeight="1">
      <c r="A41" s="393" t="s">
        <v>84</v>
      </c>
      <c r="B41" s="886">
        <v>143</v>
      </c>
      <c r="C41" s="519">
        <v>140.22800000000001</v>
      </c>
      <c r="D41" s="520">
        <v>78</v>
      </c>
      <c r="E41" s="886">
        <v>46</v>
      </c>
      <c r="F41" s="519">
        <v>43.765000000000001</v>
      </c>
      <c r="G41" s="520">
        <v>36</v>
      </c>
      <c r="H41" s="886">
        <v>97</v>
      </c>
      <c r="I41" s="519">
        <v>96.463000000000008</v>
      </c>
      <c r="J41" s="519">
        <v>42</v>
      </c>
      <c r="K41" s="252"/>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0"/>
      <c r="BR41" s="250"/>
      <c r="BS41" s="250"/>
      <c r="BT41" s="250"/>
      <c r="BU41" s="250"/>
      <c r="BV41" s="250"/>
      <c r="BW41" s="250"/>
      <c r="BX41" s="250"/>
      <c r="BY41" s="250"/>
      <c r="BZ41" s="250"/>
      <c r="CA41" s="250"/>
      <c r="CB41" s="250"/>
      <c r="CC41" s="250"/>
      <c r="CD41" s="250"/>
      <c r="CE41" s="250"/>
      <c r="CF41" s="250"/>
      <c r="CG41" s="250"/>
      <c r="CH41" s="250"/>
      <c r="CI41" s="250"/>
      <c r="CJ41" s="250"/>
      <c r="CK41" s="250"/>
      <c r="CL41" s="250"/>
      <c r="CM41" s="250"/>
      <c r="CN41" s="250"/>
      <c r="CO41" s="250"/>
      <c r="CP41" s="250"/>
      <c r="CQ41" s="250"/>
      <c r="CR41" s="250"/>
      <c r="CS41" s="250"/>
      <c r="CT41" s="250"/>
      <c r="CU41" s="250"/>
      <c r="CV41" s="250"/>
      <c r="CW41" s="250"/>
      <c r="CX41" s="250"/>
      <c r="CY41" s="250"/>
      <c r="CZ41" s="250"/>
      <c r="DA41" s="250"/>
      <c r="DB41" s="250"/>
      <c r="DC41" s="250"/>
      <c r="DD41" s="250"/>
      <c r="DE41" s="250"/>
      <c r="DF41" s="250"/>
      <c r="DG41" s="250"/>
      <c r="DH41" s="250"/>
      <c r="DI41" s="250"/>
      <c r="DJ41" s="250"/>
      <c r="DK41" s="250"/>
      <c r="DL41" s="250"/>
      <c r="DM41" s="250"/>
      <c r="DN41" s="250"/>
      <c r="DO41" s="250"/>
      <c r="DP41" s="250"/>
      <c r="DQ41" s="250"/>
      <c r="DR41" s="250"/>
      <c r="DS41" s="250"/>
      <c r="DT41" s="250"/>
      <c r="DU41" s="250"/>
      <c r="DV41" s="250"/>
      <c r="DW41" s="250"/>
      <c r="DX41" s="250"/>
      <c r="DY41" s="250"/>
      <c r="DZ41" s="250"/>
      <c r="EA41" s="250"/>
      <c r="EB41" s="250"/>
      <c r="EC41" s="250"/>
      <c r="ED41" s="250"/>
      <c r="EE41" s="250"/>
      <c r="EF41" s="250"/>
      <c r="EG41" s="250"/>
      <c r="EH41" s="250"/>
      <c r="EI41" s="250"/>
      <c r="EJ41" s="250"/>
      <c r="EK41" s="250"/>
      <c r="EL41" s="250"/>
      <c r="EM41" s="250"/>
      <c r="EN41" s="250"/>
      <c r="EO41" s="250"/>
      <c r="EP41" s="250"/>
      <c r="EQ41" s="250"/>
      <c r="ER41" s="250"/>
      <c r="ES41" s="250"/>
      <c r="ET41" s="250"/>
      <c r="EU41" s="250"/>
      <c r="EV41" s="250"/>
      <c r="EW41" s="250"/>
      <c r="EX41" s="250"/>
      <c r="EY41" s="250"/>
      <c r="EZ41" s="250"/>
      <c r="FA41" s="250"/>
      <c r="FB41" s="250"/>
      <c r="FC41" s="250"/>
      <c r="FD41" s="250"/>
      <c r="FE41" s="250"/>
      <c r="FF41" s="250"/>
      <c r="FG41" s="250"/>
      <c r="FH41" s="250"/>
      <c r="FI41" s="250"/>
      <c r="FJ41" s="250"/>
      <c r="FK41" s="250"/>
      <c r="FL41" s="250"/>
      <c r="FM41" s="250"/>
      <c r="FN41" s="250"/>
      <c r="FO41" s="250"/>
      <c r="FP41" s="250"/>
      <c r="FQ41" s="250"/>
      <c r="FR41" s="250"/>
      <c r="FS41" s="250"/>
      <c r="FT41" s="250"/>
      <c r="FU41" s="250"/>
      <c r="FV41" s="250"/>
      <c r="FW41" s="250"/>
      <c r="FX41" s="250"/>
      <c r="FY41" s="250"/>
      <c r="FZ41" s="250"/>
      <c r="GA41" s="250"/>
      <c r="GB41" s="250"/>
      <c r="GC41" s="250"/>
      <c r="GD41" s="250"/>
      <c r="GE41" s="250"/>
      <c r="GF41" s="250"/>
      <c r="GG41" s="250"/>
      <c r="GH41" s="250"/>
      <c r="GI41" s="250"/>
      <c r="GJ41" s="250"/>
      <c r="GK41" s="250"/>
      <c r="GL41" s="250"/>
      <c r="GM41" s="250"/>
      <c r="GN41" s="250"/>
      <c r="GO41" s="250"/>
      <c r="GP41" s="250"/>
      <c r="GQ41" s="250"/>
      <c r="GR41" s="250"/>
      <c r="GS41" s="250"/>
      <c r="GT41" s="250"/>
      <c r="GU41" s="250"/>
      <c r="GV41" s="250"/>
      <c r="GW41" s="250"/>
      <c r="GX41" s="250"/>
      <c r="GY41" s="250"/>
      <c r="GZ41" s="250"/>
      <c r="HA41" s="250"/>
      <c r="HB41" s="250"/>
      <c r="HC41" s="250"/>
      <c r="HD41" s="250"/>
      <c r="HE41" s="250"/>
      <c r="HF41" s="250"/>
      <c r="HG41" s="250"/>
      <c r="HH41" s="250"/>
      <c r="HI41" s="250"/>
      <c r="HJ41" s="250"/>
      <c r="HK41" s="250"/>
      <c r="HL41" s="250"/>
      <c r="HM41" s="250"/>
      <c r="HN41" s="250"/>
      <c r="HO41" s="250"/>
      <c r="HP41" s="250"/>
      <c r="HQ41" s="250"/>
      <c r="HR41" s="250"/>
      <c r="HS41" s="250"/>
      <c r="HT41" s="250"/>
      <c r="HU41" s="250"/>
      <c r="HV41" s="250"/>
      <c r="HW41" s="250"/>
      <c r="HX41" s="250"/>
      <c r="HY41" s="250"/>
      <c r="HZ41" s="250"/>
      <c r="IA41" s="250"/>
      <c r="IB41" s="250"/>
      <c r="IC41" s="250"/>
      <c r="ID41" s="250"/>
      <c r="IE41" s="250"/>
      <c r="IF41" s="250"/>
      <c r="IG41" s="250"/>
      <c r="IH41" s="250"/>
      <c r="II41" s="250"/>
      <c r="IJ41" s="250"/>
      <c r="IK41" s="250"/>
      <c r="IL41" s="250"/>
      <c r="IM41" s="250"/>
      <c r="IN41" s="250"/>
      <c r="IO41" s="250"/>
      <c r="IP41" s="250"/>
      <c r="IQ41" s="250"/>
      <c r="IR41" s="250"/>
      <c r="IS41" s="250"/>
      <c r="IT41" s="250"/>
      <c r="IU41" s="250"/>
      <c r="IV41" s="250"/>
      <c r="IW41" s="138"/>
    </row>
    <row r="42" spans="1:257" customFormat="1" ht="12" customHeight="1">
      <c r="A42" s="393" t="s">
        <v>85</v>
      </c>
      <c r="B42" s="886">
        <v>1353</v>
      </c>
      <c r="C42" s="519">
        <v>1016.919658</v>
      </c>
      <c r="D42" s="520">
        <v>1013</v>
      </c>
      <c r="E42" s="886">
        <v>443</v>
      </c>
      <c r="F42" s="519">
        <v>456.41347100000002</v>
      </c>
      <c r="G42" s="520">
        <v>407</v>
      </c>
      <c r="H42" s="886">
        <v>910</v>
      </c>
      <c r="I42" s="519">
        <v>560.50618699999995</v>
      </c>
      <c r="J42" s="519">
        <v>606</v>
      </c>
      <c r="K42" s="252"/>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0"/>
      <c r="BR42" s="250"/>
      <c r="BS42" s="250"/>
      <c r="BT42" s="250"/>
      <c r="BU42" s="250"/>
      <c r="BV42" s="250"/>
      <c r="BW42" s="250"/>
      <c r="BX42" s="250"/>
      <c r="BY42" s="250"/>
      <c r="BZ42" s="250"/>
      <c r="CA42" s="250"/>
      <c r="CB42" s="250"/>
      <c r="CC42" s="250"/>
      <c r="CD42" s="250"/>
      <c r="CE42" s="250"/>
      <c r="CF42" s="250"/>
      <c r="CG42" s="250"/>
      <c r="CH42" s="250"/>
      <c r="CI42" s="250"/>
      <c r="CJ42" s="250"/>
      <c r="CK42" s="250"/>
      <c r="CL42" s="250"/>
      <c r="CM42" s="250"/>
      <c r="CN42" s="250"/>
      <c r="CO42" s="250"/>
      <c r="CP42" s="250"/>
      <c r="CQ42" s="250"/>
      <c r="CR42" s="250"/>
      <c r="CS42" s="250"/>
      <c r="CT42" s="250"/>
      <c r="CU42" s="250"/>
      <c r="CV42" s="250"/>
      <c r="CW42" s="250"/>
      <c r="CX42" s="250"/>
      <c r="CY42" s="250"/>
      <c r="CZ42" s="250"/>
      <c r="DA42" s="250"/>
      <c r="DB42" s="250"/>
      <c r="DC42" s="250"/>
      <c r="DD42" s="250"/>
      <c r="DE42" s="250"/>
      <c r="DF42" s="250"/>
      <c r="DG42" s="250"/>
      <c r="DH42" s="250"/>
      <c r="DI42" s="250"/>
      <c r="DJ42" s="250"/>
      <c r="DK42" s="250"/>
      <c r="DL42" s="250"/>
      <c r="DM42" s="250"/>
      <c r="DN42" s="250"/>
      <c r="DO42" s="250"/>
      <c r="DP42" s="250"/>
      <c r="DQ42" s="250"/>
      <c r="DR42" s="250"/>
      <c r="DS42" s="250"/>
      <c r="DT42" s="250"/>
      <c r="DU42" s="250"/>
      <c r="DV42" s="250"/>
      <c r="DW42" s="250"/>
      <c r="DX42" s="250"/>
      <c r="DY42" s="250"/>
      <c r="DZ42" s="250"/>
      <c r="EA42" s="250"/>
      <c r="EB42" s="250"/>
      <c r="EC42" s="250"/>
      <c r="ED42" s="250"/>
      <c r="EE42" s="250"/>
      <c r="EF42" s="250"/>
      <c r="EG42" s="250"/>
      <c r="EH42" s="250"/>
      <c r="EI42" s="250"/>
      <c r="EJ42" s="250"/>
      <c r="EK42" s="250"/>
      <c r="EL42" s="250"/>
      <c r="EM42" s="250"/>
      <c r="EN42" s="250"/>
      <c r="EO42" s="250"/>
      <c r="EP42" s="250"/>
      <c r="EQ42" s="250"/>
      <c r="ER42" s="250"/>
      <c r="ES42" s="250"/>
      <c r="ET42" s="250"/>
      <c r="EU42" s="250"/>
      <c r="EV42" s="250"/>
      <c r="EW42" s="250"/>
      <c r="EX42" s="250"/>
      <c r="EY42" s="250"/>
      <c r="EZ42" s="250"/>
      <c r="FA42" s="250"/>
      <c r="FB42" s="250"/>
      <c r="FC42" s="250"/>
      <c r="FD42" s="250"/>
      <c r="FE42" s="250"/>
      <c r="FF42" s="250"/>
      <c r="FG42" s="250"/>
      <c r="FH42" s="250"/>
      <c r="FI42" s="250"/>
      <c r="FJ42" s="250"/>
      <c r="FK42" s="250"/>
      <c r="FL42" s="250"/>
      <c r="FM42" s="250"/>
      <c r="FN42" s="250"/>
      <c r="FO42" s="250"/>
      <c r="FP42" s="250"/>
      <c r="FQ42" s="250"/>
      <c r="FR42" s="250"/>
      <c r="FS42" s="250"/>
      <c r="FT42" s="250"/>
      <c r="FU42" s="250"/>
      <c r="FV42" s="250"/>
      <c r="FW42" s="250"/>
      <c r="FX42" s="250"/>
      <c r="FY42" s="250"/>
      <c r="FZ42" s="250"/>
      <c r="GA42" s="250"/>
      <c r="GB42" s="250"/>
      <c r="GC42" s="250"/>
      <c r="GD42" s="250"/>
      <c r="GE42" s="250"/>
      <c r="GF42" s="250"/>
      <c r="GG42" s="250"/>
      <c r="GH42" s="250"/>
      <c r="GI42" s="250"/>
      <c r="GJ42" s="250"/>
      <c r="GK42" s="250"/>
      <c r="GL42" s="250"/>
      <c r="GM42" s="250"/>
      <c r="GN42" s="250"/>
      <c r="GO42" s="250"/>
      <c r="GP42" s="250"/>
      <c r="GQ42" s="250"/>
      <c r="GR42" s="250"/>
      <c r="GS42" s="250"/>
      <c r="GT42" s="250"/>
      <c r="GU42" s="250"/>
      <c r="GV42" s="250"/>
      <c r="GW42" s="250"/>
      <c r="GX42" s="250"/>
      <c r="GY42" s="250"/>
      <c r="GZ42" s="250"/>
      <c r="HA42" s="250"/>
      <c r="HB42" s="250"/>
      <c r="HC42" s="250"/>
      <c r="HD42" s="250"/>
      <c r="HE42" s="250"/>
      <c r="HF42" s="250"/>
      <c r="HG42" s="250"/>
      <c r="HH42" s="250"/>
      <c r="HI42" s="250"/>
      <c r="HJ42" s="250"/>
      <c r="HK42" s="250"/>
      <c r="HL42" s="250"/>
      <c r="HM42" s="250"/>
      <c r="HN42" s="250"/>
      <c r="HO42" s="250"/>
      <c r="HP42" s="250"/>
      <c r="HQ42" s="250"/>
      <c r="HR42" s="250"/>
      <c r="HS42" s="250"/>
      <c r="HT42" s="250"/>
      <c r="HU42" s="250"/>
      <c r="HV42" s="250"/>
      <c r="HW42" s="250"/>
      <c r="HX42" s="250"/>
      <c r="HY42" s="250"/>
      <c r="HZ42" s="250"/>
      <c r="IA42" s="250"/>
      <c r="IB42" s="250"/>
      <c r="IC42" s="250"/>
      <c r="ID42" s="250"/>
      <c r="IE42" s="250"/>
      <c r="IF42" s="250"/>
      <c r="IG42" s="250"/>
      <c r="IH42" s="250"/>
      <c r="II42" s="250"/>
      <c r="IJ42" s="250"/>
      <c r="IK42" s="250"/>
      <c r="IL42" s="250"/>
      <c r="IM42" s="250"/>
      <c r="IN42" s="250"/>
      <c r="IO42" s="250"/>
      <c r="IP42" s="250"/>
      <c r="IQ42" s="250"/>
      <c r="IR42" s="250"/>
      <c r="IS42" s="250"/>
      <c r="IT42" s="250"/>
      <c r="IU42" s="250"/>
      <c r="IV42" s="250"/>
      <c r="IW42" s="138"/>
    </row>
    <row r="43" spans="1:257" customFormat="1" ht="12" customHeight="1">
      <c r="A43" s="393" t="s">
        <v>86</v>
      </c>
      <c r="B43" s="886">
        <v>1830</v>
      </c>
      <c r="C43" s="519">
        <v>1666.9797390000001</v>
      </c>
      <c r="D43" s="520">
        <v>1934</v>
      </c>
      <c r="E43" s="886">
        <v>735</v>
      </c>
      <c r="F43" s="519">
        <v>758.39125100000001</v>
      </c>
      <c r="G43" s="520">
        <v>682</v>
      </c>
      <c r="H43" s="886">
        <v>1095</v>
      </c>
      <c r="I43" s="519">
        <v>908.5884880000001</v>
      </c>
      <c r="J43" s="519">
        <v>1252</v>
      </c>
      <c r="K43" s="252"/>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c r="CE43" s="250"/>
      <c r="CF43" s="250"/>
      <c r="CG43" s="250"/>
      <c r="CH43" s="250"/>
      <c r="CI43" s="250"/>
      <c r="CJ43" s="250"/>
      <c r="CK43" s="250"/>
      <c r="CL43" s="250"/>
      <c r="CM43" s="250"/>
      <c r="CN43" s="250"/>
      <c r="CO43" s="250"/>
      <c r="CP43" s="250"/>
      <c r="CQ43" s="250"/>
      <c r="CR43" s="250"/>
      <c r="CS43" s="250"/>
      <c r="CT43" s="250"/>
      <c r="CU43" s="250"/>
      <c r="CV43" s="250"/>
      <c r="CW43" s="250"/>
      <c r="CX43" s="250"/>
      <c r="CY43" s="250"/>
      <c r="CZ43" s="250"/>
      <c r="DA43" s="250"/>
      <c r="DB43" s="250"/>
      <c r="DC43" s="250"/>
      <c r="DD43" s="250"/>
      <c r="DE43" s="250"/>
      <c r="DF43" s="250"/>
      <c r="DG43" s="250"/>
      <c r="DH43" s="250"/>
      <c r="DI43" s="250"/>
      <c r="DJ43" s="250"/>
      <c r="DK43" s="250"/>
      <c r="DL43" s="250"/>
      <c r="DM43" s="250"/>
      <c r="DN43" s="250"/>
      <c r="DO43" s="250"/>
      <c r="DP43" s="250"/>
      <c r="DQ43" s="250"/>
      <c r="DR43" s="250"/>
      <c r="DS43" s="250"/>
      <c r="DT43" s="250"/>
      <c r="DU43" s="250"/>
      <c r="DV43" s="250"/>
      <c r="DW43" s="250"/>
      <c r="DX43" s="250"/>
      <c r="DY43" s="250"/>
      <c r="DZ43" s="250"/>
      <c r="EA43" s="250"/>
      <c r="EB43" s="250"/>
      <c r="EC43" s="250"/>
      <c r="ED43" s="250"/>
      <c r="EE43" s="250"/>
      <c r="EF43" s="250"/>
      <c r="EG43" s="250"/>
      <c r="EH43" s="250"/>
      <c r="EI43" s="250"/>
      <c r="EJ43" s="250"/>
      <c r="EK43" s="250"/>
      <c r="EL43" s="250"/>
      <c r="EM43" s="250"/>
      <c r="EN43" s="250"/>
      <c r="EO43" s="250"/>
      <c r="EP43" s="250"/>
      <c r="EQ43" s="250"/>
      <c r="ER43" s="250"/>
      <c r="ES43" s="250"/>
      <c r="ET43" s="250"/>
      <c r="EU43" s="250"/>
      <c r="EV43" s="250"/>
      <c r="EW43" s="250"/>
      <c r="EX43" s="250"/>
      <c r="EY43" s="250"/>
      <c r="EZ43" s="250"/>
      <c r="FA43" s="250"/>
      <c r="FB43" s="250"/>
      <c r="FC43" s="250"/>
      <c r="FD43" s="250"/>
      <c r="FE43" s="250"/>
      <c r="FF43" s="250"/>
      <c r="FG43" s="250"/>
      <c r="FH43" s="250"/>
      <c r="FI43" s="250"/>
      <c r="FJ43" s="250"/>
      <c r="FK43" s="250"/>
      <c r="FL43" s="250"/>
      <c r="FM43" s="250"/>
      <c r="FN43" s="250"/>
      <c r="FO43" s="250"/>
      <c r="FP43" s="250"/>
      <c r="FQ43" s="250"/>
      <c r="FR43" s="250"/>
      <c r="FS43" s="250"/>
      <c r="FT43" s="250"/>
      <c r="FU43" s="250"/>
      <c r="FV43" s="250"/>
      <c r="FW43" s="250"/>
      <c r="FX43" s="250"/>
      <c r="FY43" s="250"/>
      <c r="FZ43" s="250"/>
      <c r="GA43" s="250"/>
      <c r="GB43" s="250"/>
      <c r="GC43" s="250"/>
      <c r="GD43" s="250"/>
      <c r="GE43" s="250"/>
      <c r="GF43" s="250"/>
      <c r="GG43" s="250"/>
      <c r="GH43" s="250"/>
      <c r="GI43" s="250"/>
      <c r="GJ43" s="250"/>
      <c r="GK43" s="250"/>
      <c r="GL43" s="250"/>
      <c r="GM43" s="250"/>
      <c r="GN43" s="250"/>
      <c r="GO43" s="250"/>
      <c r="GP43" s="250"/>
      <c r="GQ43" s="250"/>
      <c r="GR43" s="250"/>
      <c r="GS43" s="250"/>
      <c r="GT43" s="250"/>
      <c r="GU43" s="250"/>
      <c r="GV43" s="250"/>
      <c r="GW43" s="250"/>
      <c r="GX43" s="250"/>
      <c r="GY43" s="250"/>
      <c r="GZ43" s="250"/>
      <c r="HA43" s="250"/>
      <c r="HB43" s="250"/>
      <c r="HC43" s="250"/>
      <c r="HD43" s="250"/>
      <c r="HE43" s="250"/>
      <c r="HF43" s="250"/>
      <c r="HG43" s="250"/>
      <c r="HH43" s="250"/>
      <c r="HI43" s="250"/>
      <c r="HJ43" s="250"/>
      <c r="HK43" s="250"/>
      <c r="HL43" s="250"/>
      <c r="HM43" s="250"/>
      <c r="HN43" s="250"/>
      <c r="HO43" s="250"/>
      <c r="HP43" s="250"/>
      <c r="HQ43" s="250"/>
      <c r="HR43" s="250"/>
      <c r="HS43" s="250"/>
      <c r="HT43" s="250"/>
      <c r="HU43" s="250"/>
      <c r="HV43" s="250"/>
      <c r="HW43" s="250"/>
      <c r="HX43" s="250"/>
      <c r="HY43" s="250"/>
      <c r="HZ43" s="250"/>
      <c r="IA43" s="250"/>
      <c r="IB43" s="250"/>
      <c r="IC43" s="250"/>
      <c r="ID43" s="250"/>
      <c r="IE43" s="250"/>
      <c r="IF43" s="250"/>
      <c r="IG43" s="250"/>
      <c r="IH43" s="250"/>
      <c r="II43" s="250"/>
      <c r="IJ43" s="250"/>
      <c r="IK43" s="250"/>
      <c r="IL43" s="250"/>
      <c r="IM43" s="250"/>
      <c r="IN43" s="250"/>
      <c r="IO43" s="250"/>
      <c r="IP43" s="250"/>
      <c r="IQ43" s="250"/>
      <c r="IR43" s="250"/>
      <c r="IS43" s="250"/>
      <c r="IT43" s="250"/>
      <c r="IU43" s="250"/>
      <c r="IV43" s="250"/>
      <c r="IW43" s="138"/>
    </row>
    <row r="44" spans="1:257" customFormat="1" ht="12" customHeight="1">
      <c r="A44" s="393" t="s">
        <v>87</v>
      </c>
      <c r="B44" s="886">
        <v>93</v>
      </c>
      <c r="C44" s="519">
        <v>287.77660600000002</v>
      </c>
      <c r="D44" s="520">
        <v>80</v>
      </c>
      <c r="E44" s="886">
        <v>39</v>
      </c>
      <c r="F44" s="519">
        <v>176.00279800000001</v>
      </c>
      <c r="G44" s="520">
        <v>78</v>
      </c>
      <c r="H44" s="886">
        <v>54</v>
      </c>
      <c r="I44" s="519">
        <v>111.773808</v>
      </c>
      <c r="J44" s="519">
        <v>2</v>
      </c>
      <c r="K44" s="252"/>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0"/>
      <c r="BR44" s="250"/>
      <c r="BS44" s="250"/>
      <c r="BT44" s="250"/>
      <c r="BU44" s="250"/>
      <c r="BV44" s="250"/>
      <c r="BW44" s="250"/>
      <c r="BX44" s="250"/>
      <c r="BY44" s="250"/>
      <c r="BZ44" s="250"/>
      <c r="CA44" s="250"/>
      <c r="CB44" s="250"/>
      <c r="CC44" s="250"/>
      <c r="CD44" s="250"/>
      <c r="CE44" s="250"/>
      <c r="CF44" s="250"/>
      <c r="CG44" s="250"/>
      <c r="CH44" s="250"/>
      <c r="CI44" s="250"/>
      <c r="CJ44" s="250"/>
      <c r="CK44" s="250"/>
      <c r="CL44" s="250"/>
      <c r="CM44" s="250"/>
      <c r="CN44" s="250"/>
      <c r="CO44" s="250"/>
      <c r="CP44" s="250"/>
      <c r="CQ44" s="250"/>
      <c r="CR44" s="250"/>
      <c r="CS44" s="250"/>
      <c r="CT44" s="250"/>
      <c r="CU44" s="250"/>
      <c r="CV44" s="250"/>
      <c r="CW44" s="250"/>
      <c r="CX44" s="250"/>
      <c r="CY44" s="250"/>
      <c r="CZ44" s="250"/>
      <c r="DA44" s="250"/>
      <c r="DB44" s="250"/>
      <c r="DC44" s="250"/>
      <c r="DD44" s="250"/>
      <c r="DE44" s="250"/>
      <c r="DF44" s="250"/>
      <c r="DG44" s="250"/>
      <c r="DH44" s="250"/>
      <c r="DI44" s="250"/>
      <c r="DJ44" s="250"/>
      <c r="DK44" s="250"/>
      <c r="DL44" s="250"/>
      <c r="DM44" s="250"/>
      <c r="DN44" s="250"/>
      <c r="DO44" s="250"/>
      <c r="DP44" s="250"/>
      <c r="DQ44" s="250"/>
      <c r="DR44" s="250"/>
      <c r="DS44" s="250"/>
      <c r="DT44" s="250"/>
      <c r="DU44" s="250"/>
      <c r="DV44" s="250"/>
      <c r="DW44" s="250"/>
      <c r="DX44" s="250"/>
      <c r="DY44" s="250"/>
      <c r="DZ44" s="250"/>
      <c r="EA44" s="250"/>
      <c r="EB44" s="250"/>
      <c r="EC44" s="250"/>
      <c r="ED44" s="250"/>
      <c r="EE44" s="250"/>
      <c r="EF44" s="250"/>
      <c r="EG44" s="250"/>
      <c r="EH44" s="250"/>
      <c r="EI44" s="250"/>
      <c r="EJ44" s="250"/>
      <c r="EK44" s="250"/>
      <c r="EL44" s="250"/>
      <c r="EM44" s="250"/>
      <c r="EN44" s="250"/>
      <c r="EO44" s="250"/>
      <c r="EP44" s="250"/>
      <c r="EQ44" s="250"/>
      <c r="ER44" s="250"/>
      <c r="ES44" s="250"/>
      <c r="ET44" s="250"/>
      <c r="EU44" s="250"/>
      <c r="EV44" s="250"/>
      <c r="EW44" s="250"/>
      <c r="EX44" s="250"/>
      <c r="EY44" s="250"/>
      <c r="EZ44" s="250"/>
      <c r="FA44" s="250"/>
      <c r="FB44" s="250"/>
      <c r="FC44" s="250"/>
      <c r="FD44" s="250"/>
      <c r="FE44" s="250"/>
      <c r="FF44" s="250"/>
      <c r="FG44" s="250"/>
      <c r="FH44" s="250"/>
      <c r="FI44" s="250"/>
      <c r="FJ44" s="250"/>
      <c r="FK44" s="250"/>
      <c r="FL44" s="250"/>
      <c r="FM44" s="250"/>
      <c r="FN44" s="250"/>
      <c r="FO44" s="250"/>
      <c r="FP44" s="250"/>
      <c r="FQ44" s="250"/>
      <c r="FR44" s="250"/>
      <c r="FS44" s="250"/>
      <c r="FT44" s="250"/>
      <c r="FU44" s="250"/>
      <c r="FV44" s="250"/>
      <c r="FW44" s="250"/>
      <c r="FX44" s="250"/>
      <c r="FY44" s="250"/>
      <c r="FZ44" s="250"/>
      <c r="GA44" s="250"/>
      <c r="GB44" s="250"/>
      <c r="GC44" s="250"/>
      <c r="GD44" s="250"/>
      <c r="GE44" s="250"/>
      <c r="GF44" s="250"/>
      <c r="GG44" s="250"/>
      <c r="GH44" s="250"/>
      <c r="GI44" s="250"/>
      <c r="GJ44" s="250"/>
      <c r="GK44" s="250"/>
      <c r="GL44" s="250"/>
      <c r="GM44" s="250"/>
      <c r="GN44" s="250"/>
      <c r="GO44" s="250"/>
      <c r="GP44" s="250"/>
      <c r="GQ44" s="250"/>
      <c r="GR44" s="250"/>
      <c r="GS44" s="250"/>
      <c r="GT44" s="250"/>
      <c r="GU44" s="250"/>
      <c r="GV44" s="250"/>
      <c r="GW44" s="250"/>
      <c r="GX44" s="250"/>
      <c r="GY44" s="250"/>
      <c r="GZ44" s="250"/>
      <c r="HA44" s="250"/>
      <c r="HB44" s="250"/>
      <c r="HC44" s="250"/>
      <c r="HD44" s="250"/>
      <c r="HE44" s="250"/>
      <c r="HF44" s="250"/>
      <c r="HG44" s="250"/>
      <c r="HH44" s="250"/>
      <c r="HI44" s="250"/>
      <c r="HJ44" s="250"/>
      <c r="HK44" s="250"/>
      <c r="HL44" s="250"/>
      <c r="HM44" s="250"/>
      <c r="HN44" s="250"/>
      <c r="HO44" s="250"/>
      <c r="HP44" s="250"/>
      <c r="HQ44" s="250"/>
      <c r="HR44" s="250"/>
      <c r="HS44" s="250"/>
      <c r="HT44" s="250"/>
      <c r="HU44" s="250"/>
      <c r="HV44" s="250"/>
      <c r="HW44" s="250"/>
      <c r="HX44" s="250"/>
      <c r="HY44" s="250"/>
      <c r="HZ44" s="250"/>
      <c r="IA44" s="250"/>
      <c r="IB44" s="250"/>
      <c r="IC44" s="250"/>
      <c r="ID44" s="250"/>
      <c r="IE44" s="250"/>
      <c r="IF44" s="250"/>
      <c r="IG44" s="250"/>
      <c r="IH44" s="250"/>
      <c r="II44" s="250"/>
      <c r="IJ44" s="250"/>
      <c r="IK44" s="250"/>
      <c r="IL44" s="250"/>
      <c r="IM44" s="250"/>
      <c r="IN44" s="250"/>
      <c r="IO44" s="250"/>
      <c r="IP44" s="250"/>
      <c r="IQ44" s="250"/>
      <c r="IR44" s="250"/>
      <c r="IS44" s="250"/>
      <c r="IT44" s="250"/>
      <c r="IU44" s="250"/>
      <c r="IV44" s="250"/>
      <c r="IW44" s="138"/>
    </row>
    <row r="45" spans="1:257" customFormat="1" ht="12" customHeight="1">
      <c r="A45" s="393" t="s">
        <v>132</v>
      </c>
      <c r="B45" s="886">
        <v>98</v>
      </c>
      <c r="C45" s="519">
        <v>98.351721999999995</v>
      </c>
      <c r="D45" s="520">
        <v>100</v>
      </c>
      <c r="E45" s="886">
        <v>34</v>
      </c>
      <c r="F45" s="519">
        <v>35.300317999999997</v>
      </c>
      <c r="G45" s="520">
        <v>31</v>
      </c>
      <c r="H45" s="886">
        <v>64</v>
      </c>
      <c r="I45" s="519">
        <v>63.051403999999998</v>
      </c>
      <c r="J45" s="519">
        <v>69</v>
      </c>
      <c r="K45" s="252"/>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0"/>
      <c r="BR45" s="250"/>
      <c r="BS45" s="250"/>
      <c r="BT45" s="250"/>
      <c r="BU45" s="250"/>
      <c r="BV45" s="250"/>
      <c r="BW45" s="250"/>
      <c r="BX45" s="250"/>
      <c r="BY45" s="250"/>
      <c r="BZ45" s="250"/>
      <c r="CA45" s="250"/>
      <c r="CB45" s="250"/>
      <c r="CC45" s="250"/>
      <c r="CD45" s="250"/>
      <c r="CE45" s="250"/>
      <c r="CF45" s="250"/>
      <c r="CG45" s="250"/>
      <c r="CH45" s="250"/>
      <c r="CI45" s="250"/>
      <c r="CJ45" s="250"/>
      <c r="CK45" s="250"/>
      <c r="CL45" s="250"/>
      <c r="CM45" s="250"/>
      <c r="CN45" s="250"/>
      <c r="CO45" s="250"/>
      <c r="CP45" s="250"/>
      <c r="CQ45" s="250"/>
      <c r="CR45" s="250"/>
      <c r="CS45" s="250"/>
      <c r="CT45" s="250"/>
      <c r="CU45" s="250"/>
      <c r="CV45" s="250"/>
      <c r="CW45" s="250"/>
      <c r="CX45" s="250"/>
      <c r="CY45" s="250"/>
      <c r="CZ45" s="250"/>
      <c r="DA45" s="250"/>
      <c r="DB45" s="250"/>
      <c r="DC45" s="250"/>
      <c r="DD45" s="250"/>
      <c r="DE45" s="250"/>
      <c r="DF45" s="250"/>
      <c r="DG45" s="250"/>
      <c r="DH45" s="250"/>
      <c r="DI45" s="250"/>
      <c r="DJ45" s="250"/>
      <c r="DK45" s="250"/>
      <c r="DL45" s="250"/>
      <c r="DM45" s="250"/>
      <c r="DN45" s="250"/>
      <c r="DO45" s="250"/>
      <c r="DP45" s="250"/>
      <c r="DQ45" s="250"/>
      <c r="DR45" s="250"/>
      <c r="DS45" s="250"/>
      <c r="DT45" s="250"/>
      <c r="DU45" s="250"/>
      <c r="DV45" s="250"/>
      <c r="DW45" s="250"/>
      <c r="DX45" s="250"/>
      <c r="DY45" s="250"/>
      <c r="DZ45" s="250"/>
      <c r="EA45" s="250"/>
      <c r="EB45" s="250"/>
      <c r="EC45" s="250"/>
      <c r="ED45" s="250"/>
      <c r="EE45" s="250"/>
      <c r="EF45" s="250"/>
      <c r="EG45" s="250"/>
      <c r="EH45" s="250"/>
      <c r="EI45" s="250"/>
      <c r="EJ45" s="250"/>
      <c r="EK45" s="250"/>
      <c r="EL45" s="250"/>
      <c r="EM45" s="250"/>
      <c r="EN45" s="250"/>
      <c r="EO45" s="250"/>
      <c r="EP45" s="250"/>
      <c r="EQ45" s="250"/>
      <c r="ER45" s="250"/>
      <c r="ES45" s="250"/>
      <c r="ET45" s="250"/>
      <c r="EU45" s="250"/>
      <c r="EV45" s="250"/>
      <c r="EW45" s="250"/>
      <c r="EX45" s="250"/>
      <c r="EY45" s="250"/>
      <c r="EZ45" s="250"/>
      <c r="FA45" s="250"/>
      <c r="FB45" s="250"/>
      <c r="FC45" s="250"/>
      <c r="FD45" s="250"/>
      <c r="FE45" s="250"/>
      <c r="FF45" s="250"/>
      <c r="FG45" s="250"/>
      <c r="FH45" s="250"/>
      <c r="FI45" s="250"/>
      <c r="FJ45" s="250"/>
      <c r="FK45" s="250"/>
      <c r="FL45" s="250"/>
      <c r="FM45" s="250"/>
      <c r="FN45" s="250"/>
      <c r="FO45" s="250"/>
      <c r="FP45" s="250"/>
      <c r="FQ45" s="250"/>
      <c r="FR45" s="250"/>
      <c r="FS45" s="250"/>
      <c r="FT45" s="250"/>
      <c r="FU45" s="250"/>
      <c r="FV45" s="250"/>
      <c r="FW45" s="250"/>
      <c r="FX45" s="250"/>
      <c r="FY45" s="250"/>
      <c r="FZ45" s="250"/>
      <c r="GA45" s="250"/>
      <c r="GB45" s="250"/>
      <c r="GC45" s="250"/>
      <c r="GD45" s="250"/>
      <c r="GE45" s="250"/>
      <c r="GF45" s="250"/>
      <c r="GG45" s="250"/>
      <c r="GH45" s="250"/>
      <c r="GI45" s="250"/>
      <c r="GJ45" s="250"/>
      <c r="GK45" s="250"/>
      <c r="GL45" s="250"/>
      <c r="GM45" s="250"/>
      <c r="GN45" s="250"/>
      <c r="GO45" s="250"/>
      <c r="GP45" s="250"/>
      <c r="GQ45" s="250"/>
      <c r="GR45" s="250"/>
      <c r="GS45" s="250"/>
      <c r="GT45" s="250"/>
      <c r="GU45" s="250"/>
      <c r="GV45" s="250"/>
      <c r="GW45" s="250"/>
      <c r="GX45" s="250"/>
      <c r="GY45" s="250"/>
      <c r="GZ45" s="250"/>
      <c r="HA45" s="250"/>
      <c r="HB45" s="250"/>
      <c r="HC45" s="250"/>
      <c r="HD45" s="250"/>
      <c r="HE45" s="250"/>
      <c r="HF45" s="250"/>
      <c r="HG45" s="250"/>
      <c r="HH45" s="250"/>
      <c r="HI45" s="250"/>
      <c r="HJ45" s="250"/>
      <c r="HK45" s="250"/>
      <c r="HL45" s="250"/>
      <c r="HM45" s="250"/>
      <c r="HN45" s="250"/>
      <c r="HO45" s="250"/>
      <c r="HP45" s="250"/>
      <c r="HQ45" s="250"/>
      <c r="HR45" s="250"/>
      <c r="HS45" s="250"/>
      <c r="HT45" s="250"/>
      <c r="HU45" s="250"/>
      <c r="HV45" s="250"/>
      <c r="HW45" s="250"/>
      <c r="HX45" s="250"/>
      <c r="HY45" s="250"/>
      <c r="HZ45" s="250"/>
      <c r="IA45" s="250"/>
      <c r="IB45" s="250"/>
      <c r="IC45" s="250"/>
      <c r="ID45" s="250"/>
      <c r="IE45" s="250"/>
      <c r="IF45" s="250"/>
      <c r="IG45" s="250"/>
      <c r="IH45" s="250"/>
      <c r="II45" s="250"/>
      <c r="IJ45" s="250"/>
      <c r="IK45" s="250"/>
      <c r="IL45" s="250"/>
      <c r="IM45" s="250"/>
      <c r="IN45" s="250"/>
      <c r="IO45" s="250"/>
      <c r="IP45" s="250"/>
      <c r="IQ45" s="250"/>
      <c r="IR45" s="250"/>
      <c r="IS45" s="250"/>
      <c r="IT45" s="250"/>
      <c r="IU45" s="250"/>
      <c r="IV45" s="250"/>
      <c r="IW45" s="138"/>
    </row>
    <row r="46" spans="1:257" customFormat="1" ht="12" customHeight="1">
      <c r="A46" s="393" t="s">
        <v>88</v>
      </c>
      <c r="B46" s="886">
        <v>322</v>
      </c>
      <c r="C46" s="519">
        <v>365.169038</v>
      </c>
      <c r="D46" s="520">
        <v>335</v>
      </c>
      <c r="E46" s="886">
        <v>96</v>
      </c>
      <c r="F46" s="519">
        <v>131.34459000000001</v>
      </c>
      <c r="G46" s="520">
        <v>127</v>
      </c>
      <c r="H46" s="886">
        <v>226</v>
      </c>
      <c r="I46" s="519">
        <v>233.82444799999999</v>
      </c>
      <c r="J46" s="519">
        <v>208</v>
      </c>
      <c r="K46" s="252"/>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0"/>
      <c r="BR46" s="250"/>
      <c r="BS46" s="250"/>
      <c r="BT46" s="250"/>
      <c r="BU46" s="250"/>
      <c r="BV46" s="250"/>
      <c r="BW46" s="250"/>
      <c r="BX46" s="250"/>
      <c r="BY46" s="250"/>
      <c r="BZ46" s="250"/>
      <c r="CA46" s="250"/>
      <c r="CB46" s="250"/>
      <c r="CC46" s="250"/>
      <c r="CD46" s="250"/>
      <c r="CE46" s="250"/>
      <c r="CF46" s="250"/>
      <c r="CG46" s="250"/>
      <c r="CH46" s="250"/>
      <c r="CI46" s="250"/>
      <c r="CJ46" s="250"/>
      <c r="CK46" s="250"/>
      <c r="CL46" s="250"/>
      <c r="CM46" s="250"/>
      <c r="CN46" s="250"/>
      <c r="CO46" s="250"/>
      <c r="CP46" s="250"/>
      <c r="CQ46" s="250"/>
      <c r="CR46" s="250"/>
      <c r="CS46" s="250"/>
      <c r="CT46" s="250"/>
      <c r="CU46" s="250"/>
      <c r="CV46" s="250"/>
      <c r="CW46" s="250"/>
      <c r="CX46" s="250"/>
      <c r="CY46" s="250"/>
      <c r="CZ46" s="250"/>
      <c r="DA46" s="250"/>
      <c r="DB46" s="250"/>
      <c r="DC46" s="250"/>
      <c r="DD46" s="250"/>
      <c r="DE46" s="250"/>
      <c r="DF46" s="250"/>
      <c r="DG46" s="250"/>
      <c r="DH46" s="250"/>
      <c r="DI46" s="250"/>
      <c r="DJ46" s="250"/>
      <c r="DK46" s="250"/>
      <c r="DL46" s="250"/>
      <c r="DM46" s="250"/>
      <c r="DN46" s="250"/>
      <c r="DO46" s="250"/>
      <c r="DP46" s="250"/>
      <c r="DQ46" s="250"/>
      <c r="DR46" s="250"/>
      <c r="DS46" s="250"/>
      <c r="DT46" s="250"/>
      <c r="DU46" s="250"/>
      <c r="DV46" s="250"/>
      <c r="DW46" s="250"/>
      <c r="DX46" s="250"/>
      <c r="DY46" s="250"/>
      <c r="DZ46" s="250"/>
      <c r="EA46" s="250"/>
      <c r="EB46" s="250"/>
      <c r="EC46" s="250"/>
      <c r="ED46" s="250"/>
      <c r="EE46" s="250"/>
      <c r="EF46" s="250"/>
      <c r="EG46" s="250"/>
      <c r="EH46" s="250"/>
      <c r="EI46" s="250"/>
      <c r="EJ46" s="250"/>
      <c r="EK46" s="250"/>
      <c r="EL46" s="250"/>
      <c r="EM46" s="250"/>
      <c r="EN46" s="250"/>
      <c r="EO46" s="250"/>
      <c r="EP46" s="250"/>
      <c r="EQ46" s="250"/>
      <c r="ER46" s="250"/>
      <c r="ES46" s="250"/>
      <c r="ET46" s="250"/>
      <c r="EU46" s="250"/>
      <c r="EV46" s="250"/>
      <c r="EW46" s="250"/>
      <c r="EX46" s="250"/>
      <c r="EY46" s="250"/>
      <c r="EZ46" s="250"/>
      <c r="FA46" s="250"/>
      <c r="FB46" s="250"/>
      <c r="FC46" s="250"/>
      <c r="FD46" s="250"/>
      <c r="FE46" s="250"/>
      <c r="FF46" s="250"/>
      <c r="FG46" s="250"/>
      <c r="FH46" s="250"/>
      <c r="FI46" s="250"/>
      <c r="FJ46" s="250"/>
      <c r="FK46" s="250"/>
      <c r="FL46" s="250"/>
      <c r="FM46" s="250"/>
      <c r="FN46" s="250"/>
      <c r="FO46" s="250"/>
      <c r="FP46" s="250"/>
      <c r="FQ46" s="250"/>
      <c r="FR46" s="250"/>
      <c r="FS46" s="250"/>
      <c r="FT46" s="250"/>
      <c r="FU46" s="250"/>
      <c r="FV46" s="250"/>
      <c r="FW46" s="250"/>
      <c r="FX46" s="250"/>
      <c r="FY46" s="250"/>
      <c r="FZ46" s="250"/>
      <c r="GA46" s="250"/>
      <c r="GB46" s="250"/>
      <c r="GC46" s="250"/>
      <c r="GD46" s="250"/>
      <c r="GE46" s="250"/>
      <c r="GF46" s="250"/>
      <c r="GG46" s="250"/>
      <c r="GH46" s="250"/>
      <c r="GI46" s="250"/>
      <c r="GJ46" s="250"/>
      <c r="GK46" s="250"/>
      <c r="GL46" s="250"/>
      <c r="GM46" s="250"/>
      <c r="GN46" s="250"/>
      <c r="GO46" s="250"/>
      <c r="GP46" s="250"/>
      <c r="GQ46" s="250"/>
      <c r="GR46" s="250"/>
      <c r="GS46" s="250"/>
      <c r="GT46" s="250"/>
      <c r="GU46" s="250"/>
      <c r="GV46" s="250"/>
      <c r="GW46" s="250"/>
      <c r="GX46" s="250"/>
      <c r="GY46" s="250"/>
      <c r="GZ46" s="250"/>
      <c r="HA46" s="250"/>
      <c r="HB46" s="250"/>
      <c r="HC46" s="250"/>
      <c r="HD46" s="250"/>
      <c r="HE46" s="250"/>
      <c r="HF46" s="250"/>
      <c r="HG46" s="250"/>
      <c r="HH46" s="250"/>
      <c r="HI46" s="250"/>
      <c r="HJ46" s="250"/>
      <c r="HK46" s="250"/>
      <c r="HL46" s="250"/>
      <c r="HM46" s="250"/>
      <c r="HN46" s="250"/>
      <c r="HO46" s="250"/>
      <c r="HP46" s="250"/>
      <c r="HQ46" s="250"/>
      <c r="HR46" s="250"/>
      <c r="HS46" s="250"/>
      <c r="HT46" s="250"/>
      <c r="HU46" s="250"/>
      <c r="HV46" s="250"/>
      <c r="HW46" s="250"/>
      <c r="HX46" s="250"/>
      <c r="HY46" s="250"/>
      <c r="HZ46" s="250"/>
      <c r="IA46" s="250"/>
      <c r="IB46" s="250"/>
      <c r="IC46" s="250"/>
      <c r="ID46" s="250"/>
      <c r="IE46" s="250"/>
      <c r="IF46" s="250"/>
      <c r="IG46" s="250"/>
      <c r="IH46" s="250"/>
      <c r="II46" s="250"/>
      <c r="IJ46" s="250"/>
      <c r="IK46" s="250"/>
      <c r="IL46" s="250"/>
      <c r="IM46" s="250"/>
      <c r="IN46" s="250"/>
      <c r="IO46" s="250"/>
      <c r="IP46" s="250"/>
      <c r="IQ46" s="250"/>
      <c r="IR46" s="250"/>
      <c r="IS46" s="250"/>
      <c r="IT46" s="250"/>
      <c r="IU46" s="250"/>
      <c r="IV46" s="250"/>
      <c r="IW46" s="138"/>
    </row>
    <row r="47" spans="1:257" customFormat="1" ht="12" customHeight="1">
      <c r="A47" s="393" t="s">
        <v>89</v>
      </c>
      <c r="B47" s="886">
        <v>202</v>
      </c>
      <c r="C47" s="519">
        <v>190.76443599999999</v>
      </c>
      <c r="D47" s="520">
        <v>389</v>
      </c>
      <c r="E47" s="886">
        <v>76</v>
      </c>
      <c r="F47" s="519">
        <v>74.712789999999998</v>
      </c>
      <c r="G47" s="520">
        <v>97</v>
      </c>
      <c r="H47" s="886">
        <v>126</v>
      </c>
      <c r="I47" s="519">
        <v>116.05164599999999</v>
      </c>
      <c r="J47" s="519">
        <v>292</v>
      </c>
      <c r="K47" s="252"/>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W47" s="250"/>
      <c r="AX47" s="250"/>
      <c r="AY47" s="250"/>
      <c r="AZ47" s="250"/>
      <c r="BA47" s="250"/>
      <c r="BB47" s="250"/>
      <c r="BC47" s="250"/>
      <c r="BD47" s="250"/>
      <c r="BE47" s="250"/>
      <c r="BF47" s="250"/>
      <c r="BG47" s="250"/>
      <c r="BH47" s="250"/>
      <c r="BI47" s="250"/>
      <c r="BJ47" s="250"/>
      <c r="BK47" s="250"/>
      <c r="BL47" s="250"/>
      <c r="BM47" s="250"/>
      <c r="BN47" s="250"/>
      <c r="BO47" s="250"/>
      <c r="BP47" s="250"/>
      <c r="BQ47" s="250"/>
      <c r="BR47" s="250"/>
      <c r="BS47" s="250"/>
      <c r="BT47" s="250"/>
      <c r="BU47" s="250"/>
      <c r="BV47" s="250"/>
      <c r="BW47" s="250"/>
      <c r="BX47" s="250"/>
      <c r="BY47" s="250"/>
      <c r="BZ47" s="250"/>
      <c r="CA47" s="250"/>
      <c r="CB47" s="250"/>
      <c r="CC47" s="250"/>
      <c r="CD47" s="250"/>
      <c r="CE47" s="250"/>
      <c r="CF47" s="250"/>
      <c r="CG47" s="250"/>
      <c r="CH47" s="250"/>
      <c r="CI47" s="250"/>
      <c r="CJ47" s="250"/>
      <c r="CK47" s="250"/>
      <c r="CL47" s="250"/>
      <c r="CM47" s="250"/>
      <c r="CN47" s="250"/>
      <c r="CO47" s="250"/>
      <c r="CP47" s="250"/>
      <c r="CQ47" s="250"/>
      <c r="CR47" s="250"/>
      <c r="CS47" s="250"/>
      <c r="CT47" s="250"/>
      <c r="CU47" s="250"/>
      <c r="CV47" s="250"/>
      <c r="CW47" s="250"/>
      <c r="CX47" s="250"/>
      <c r="CY47" s="250"/>
      <c r="CZ47" s="250"/>
      <c r="DA47" s="250"/>
      <c r="DB47" s="250"/>
      <c r="DC47" s="250"/>
      <c r="DD47" s="250"/>
      <c r="DE47" s="250"/>
      <c r="DF47" s="250"/>
      <c r="DG47" s="250"/>
      <c r="DH47" s="250"/>
      <c r="DI47" s="250"/>
      <c r="DJ47" s="250"/>
      <c r="DK47" s="250"/>
      <c r="DL47" s="250"/>
      <c r="DM47" s="250"/>
      <c r="DN47" s="250"/>
      <c r="DO47" s="250"/>
      <c r="DP47" s="250"/>
      <c r="DQ47" s="250"/>
      <c r="DR47" s="250"/>
      <c r="DS47" s="250"/>
      <c r="DT47" s="250"/>
      <c r="DU47" s="250"/>
      <c r="DV47" s="250"/>
      <c r="DW47" s="250"/>
      <c r="DX47" s="250"/>
      <c r="DY47" s="250"/>
      <c r="DZ47" s="250"/>
      <c r="EA47" s="250"/>
      <c r="EB47" s="250"/>
      <c r="EC47" s="250"/>
      <c r="ED47" s="250"/>
      <c r="EE47" s="250"/>
      <c r="EF47" s="250"/>
      <c r="EG47" s="250"/>
      <c r="EH47" s="250"/>
      <c r="EI47" s="250"/>
      <c r="EJ47" s="250"/>
      <c r="EK47" s="250"/>
      <c r="EL47" s="250"/>
      <c r="EM47" s="250"/>
      <c r="EN47" s="250"/>
      <c r="EO47" s="250"/>
      <c r="EP47" s="250"/>
      <c r="EQ47" s="250"/>
      <c r="ER47" s="250"/>
      <c r="ES47" s="250"/>
      <c r="ET47" s="250"/>
      <c r="EU47" s="250"/>
      <c r="EV47" s="250"/>
      <c r="EW47" s="250"/>
      <c r="EX47" s="250"/>
      <c r="EY47" s="250"/>
      <c r="EZ47" s="250"/>
      <c r="FA47" s="250"/>
      <c r="FB47" s="250"/>
      <c r="FC47" s="250"/>
      <c r="FD47" s="250"/>
      <c r="FE47" s="250"/>
      <c r="FF47" s="250"/>
      <c r="FG47" s="250"/>
      <c r="FH47" s="250"/>
      <c r="FI47" s="250"/>
      <c r="FJ47" s="250"/>
      <c r="FK47" s="250"/>
      <c r="FL47" s="250"/>
      <c r="FM47" s="250"/>
      <c r="FN47" s="250"/>
      <c r="FO47" s="250"/>
      <c r="FP47" s="250"/>
      <c r="FQ47" s="250"/>
      <c r="FR47" s="250"/>
      <c r="FS47" s="250"/>
      <c r="FT47" s="250"/>
      <c r="FU47" s="250"/>
      <c r="FV47" s="250"/>
      <c r="FW47" s="250"/>
      <c r="FX47" s="250"/>
      <c r="FY47" s="250"/>
      <c r="FZ47" s="250"/>
      <c r="GA47" s="250"/>
      <c r="GB47" s="250"/>
      <c r="GC47" s="250"/>
      <c r="GD47" s="250"/>
      <c r="GE47" s="250"/>
      <c r="GF47" s="250"/>
      <c r="GG47" s="250"/>
      <c r="GH47" s="250"/>
      <c r="GI47" s="250"/>
      <c r="GJ47" s="250"/>
      <c r="GK47" s="250"/>
      <c r="GL47" s="250"/>
      <c r="GM47" s="250"/>
      <c r="GN47" s="250"/>
      <c r="GO47" s="250"/>
      <c r="GP47" s="250"/>
      <c r="GQ47" s="250"/>
      <c r="GR47" s="250"/>
      <c r="GS47" s="250"/>
      <c r="GT47" s="250"/>
      <c r="GU47" s="250"/>
      <c r="GV47" s="250"/>
      <c r="GW47" s="250"/>
      <c r="GX47" s="250"/>
      <c r="GY47" s="250"/>
      <c r="GZ47" s="250"/>
      <c r="HA47" s="250"/>
      <c r="HB47" s="250"/>
      <c r="HC47" s="250"/>
      <c r="HD47" s="250"/>
      <c r="HE47" s="250"/>
      <c r="HF47" s="250"/>
      <c r="HG47" s="250"/>
      <c r="HH47" s="250"/>
      <c r="HI47" s="250"/>
      <c r="HJ47" s="250"/>
      <c r="HK47" s="250"/>
      <c r="HL47" s="250"/>
      <c r="HM47" s="250"/>
      <c r="HN47" s="250"/>
      <c r="HO47" s="250"/>
      <c r="HP47" s="250"/>
      <c r="HQ47" s="250"/>
      <c r="HR47" s="250"/>
      <c r="HS47" s="250"/>
      <c r="HT47" s="250"/>
      <c r="HU47" s="250"/>
      <c r="HV47" s="250"/>
      <c r="HW47" s="250"/>
      <c r="HX47" s="250"/>
      <c r="HY47" s="250"/>
      <c r="HZ47" s="250"/>
      <c r="IA47" s="250"/>
      <c r="IB47" s="250"/>
      <c r="IC47" s="250"/>
      <c r="ID47" s="250"/>
      <c r="IE47" s="250"/>
      <c r="IF47" s="250"/>
      <c r="IG47" s="250"/>
      <c r="IH47" s="250"/>
      <c r="II47" s="250"/>
      <c r="IJ47" s="250"/>
      <c r="IK47" s="250"/>
      <c r="IL47" s="250"/>
      <c r="IM47" s="250"/>
      <c r="IN47" s="250"/>
      <c r="IO47" s="250"/>
      <c r="IP47" s="250"/>
      <c r="IQ47" s="250"/>
      <c r="IR47" s="250"/>
      <c r="IS47" s="250"/>
      <c r="IT47" s="250"/>
      <c r="IU47" s="250"/>
      <c r="IV47" s="250"/>
      <c r="IW47" s="138"/>
    </row>
    <row r="48" spans="1:257" customFormat="1" ht="12" customHeight="1">
      <c r="A48" s="456" t="s">
        <v>90</v>
      </c>
      <c r="B48" s="886">
        <v>45</v>
      </c>
      <c r="C48" s="519">
        <v>55.039614</v>
      </c>
      <c r="D48" s="520">
        <v>101</v>
      </c>
      <c r="E48" s="886">
        <v>44</v>
      </c>
      <c r="F48" s="519">
        <v>40.489387999999998</v>
      </c>
      <c r="G48" s="520">
        <v>43</v>
      </c>
      <c r="H48" s="886">
        <v>1</v>
      </c>
      <c r="I48" s="519">
        <v>14.550226000000002</v>
      </c>
      <c r="J48" s="519">
        <v>58</v>
      </c>
      <c r="K48" s="252"/>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0"/>
      <c r="BG48" s="250"/>
      <c r="BH48" s="250"/>
      <c r="BI48" s="250"/>
      <c r="BJ48" s="250"/>
      <c r="BK48" s="250"/>
      <c r="BL48" s="250"/>
      <c r="BM48" s="250"/>
      <c r="BN48" s="250"/>
      <c r="BO48" s="250"/>
      <c r="BP48" s="250"/>
      <c r="BQ48" s="250"/>
      <c r="BR48" s="250"/>
      <c r="BS48" s="250"/>
      <c r="BT48" s="250"/>
      <c r="BU48" s="250"/>
      <c r="BV48" s="250"/>
      <c r="BW48" s="250"/>
      <c r="BX48" s="250"/>
      <c r="BY48" s="250"/>
      <c r="BZ48" s="250"/>
      <c r="CA48" s="250"/>
      <c r="CB48" s="250"/>
      <c r="CC48" s="250"/>
      <c r="CD48" s="250"/>
      <c r="CE48" s="250"/>
      <c r="CF48" s="250"/>
      <c r="CG48" s="250"/>
      <c r="CH48" s="250"/>
      <c r="CI48" s="250"/>
      <c r="CJ48" s="250"/>
      <c r="CK48" s="250"/>
      <c r="CL48" s="250"/>
      <c r="CM48" s="250"/>
      <c r="CN48" s="250"/>
      <c r="CO48" s="250"/>
      <c r="CP48" s="250"/>
      <c r="CQ48" s="250"/>
      <c r="CR48" s="250"/>
      <c r="CS48" s="250"/>
      <c r="CT48" s="250"/>
      <c r="CU48" s="250"/>
      <c r="CV48" s="250"/>
      <c r="CW48" s="250"/>
      <c r="CX48" s="250"/>
      <c r="CY48" s="250"/>
      <c r="CZ48" s="250"/>
      <c r="DA48" s="250"/>
      <c r="DB48" s="250"/>
      <c r="DC48" s="250"/>
      <c r="DD48" s="250"/>
      <c r="DE48" s="250"/>
      <c r="DF48" s="250"/>
      <c r="DG48" s="250"/>
      <c r="DH48" s="250"/>
      <c r="DI48" s="250"/>
      <c r="DJ48" s="250"/>
      <c r="DK48" s="250"/>
      <c r="DL48" s="250"/>
      <c r="DM48" s="250"/>
      <c r="DN48" s="250"/>
      <c r="DO48" s="250"/>
      <c r="DP48" s="250"/>
      <c r="DQ48" s="250"/>
      <c r="DR48" s="250"/>
      <c r="DS48" s="250"/>
      <c r="DT48" s="250"/>
      <c r="DU48" s="250"/>
      <c r="DV48" s="250"/>
      <c r="DW48" s="250"/>
      <c r="DX48" s="250"/>
      <c r="DY48" s="250"/>
      <c r="DZ48" s="250"/>
      <c r="EA48" s="250"/>
      <c r="EB48" s="250"/>
      <c r="EC48" s="250"/>
      <c r="ED48" s="250"/>
      <c r="EE48" s="250"/>
      <c r="EF48" s="250"/>
      <c r="EG48" s="250"/>
      <c r="EH48" s="250"/>
      <c r="EI48" s="250"/>
      <c r="EJ48" s="250"/>
      <c r="EK48" s="250"/>
      <c r="EL48" s="250"/>
      <c r="EM48" s="250"/>
      <c r="EN48" s="250"/>
      <c r="EO48" s="250"/>
      <c r="EP48" s="250"/>
      <c r="EQ48" s="250"/>
      <c r="ER48" s="250"/>
      <c r="ES48" s="250"/>
      <c r="ET48" s="250"/>
      <c r="EU48" s="250"/>
      <c r="EV48" s="250"/>
      <c r="EW48" s="250"/>
      <c r="EX48" s="250"/>
      <c r="EY48" s="250"/>
      <c r="EZ48" s="250"/>
      <c r="FA48" s="250"/>
      <c r="FB48" s="250"/>
      <c r="FC48" s="250"/>
      <c r="FD48" s="250"/>
      <c r="FE48" s="250"/>
      <c r="FF48" s="250"/>
      <c r="FG48" s="250"/>
      <c r="FH48" s="250"/>
      <c r="FI48" s="250"/>
      <c r="FJ48" s="250"/>
      <c r="FK48" s="250"/>
      <c r="FL48" s="250"/>
      <c r="FM48" s="250"/>
      <c r="FN48" s="250"/>
      <c r="FO48" s="250"/>
      <c r="FP48" s="250"/>
      <c r="FQ48" s="250"/>
      <c r="FR48" s="250"/>
      <c r="FS48" s="250"/>
      <c r="FT48" s="250"/>
      <c r="FU48" s="250"/>
      <c r="FV48" s="250"/>
      <c r="FW48" s="250"/>
      <c r="FX48" s="250"/>
      <c r="FY48" s="250"/>
      <c r="FZ48" s="250"/>
      <c r="GA48" s="250"/>
      <c r="GB48" s="250"/>
      <c r="GC48" s="250"/>
      <c r="GD48" s="250"/>
      <c r="GE48" s="250"/>
      <c r="GF48" s="250"/>
      <c r="GG48" s="250"/>
      <c r="GH48" s="250"/>
      <c r="GI48" s="250"/>
      <c r="GJ48" s="250"/>
      <c r="GK48" s="250"/>
      <c r="GL48" s="250"/>
      <c r="GM48" s="250"/>
      <c r="GN48" s="250"/>
      <c r="GO48" s="250"/>
      <c r="GP48" s="250"/>
      <c r="GQ48" s="250"/>
      <c r="GR48" s="250"/>
      <c r="GS48" s="250"/>
      <c r="GT48" s="250"/>
      <c r="GU48" s="250"/>
      <c r="GV48" s="250"/>
      <c r="GW48" s="250"/>
      <c r="GX48" s="250"/>
      <c r="GY48" s="250"/>
      <c r="GZ48" s="250"/>
      <c r="HA48" s="250"/>
      <c r="HB48" s="250"/>
      <c r="HC48" s="250"/>
      <c r="HD48" s="250"/>
      <c r="HE48" s="250"/>
      <c r="HF48" s="250"/>
      <c r="HG48" s="250"/>
      <c r="HH48" s="250"/>
      <c r="HI48" s="250"/>
      <c r="HJ48" s="250"/>
      <c r="HK48" s="250"/>
      <c r="HL48" s="250"/>
      <c r="HM48" s="250"/>
      <c r="HN48" s="250"/>
      <c r="HO48" s="250"/>
      <c r="HP48" s="250"/>
      <c r="HQ48" s="250"/>
      <c r="HR48" s="250"/>
      <c r="HS48" s="250"/>
      <c r="HT48" s="250"/>
      <c r="HU48" s="250"/>
      <c r="HV48" s="250"/>
      <c r="HW48" s="250"/>
      <c r="HX48" s="250"/>
      <c r="HY48" s="250"/>
      <c r="HZ48" s="250"/>
      <c r="IA48" s="250"/>
      <c r="IB48" s="250"/>
      <c r="IC48" s="250"/>
      <c r="ID48" s="250"/>
      <c r="IE48" s="250"/>
      <c r="IF48" s="250"/>
      <c r="IG48" s="250"/>
      <c r="IH48" s="250"/>
      <c r="II48" s="250"/>
      <c r="IJ48" s="250"/>
      <c r="IK48" s="250"/>
      <c r="IL48" s="250"/>
      <c r="IM48" s="250"/>
      <c r="IN48" s="250"/>
      <c r="IO48" s="250"/>
      <c r="IP48" s="250"/>
      <c r="IQ48" s="250"/>
      <c r="IR48" s="250"/>
      <c r="IS48" s="250"/>
      <c r="IT48" s="250"/>
      <c r="IU48" s="250"/>
      <c r="IV48" s="250"/>
      <c r="IW48" s="138"/>
    </row>
    <row r="49" spans="1:259" customFormat="1" ht="12" customHeight="1">
      <c r="A49" s="521" t="s">
        <v>134</v>
      </c>
      <c r="B49" s="887">
        <v>29776</v>
      </c>
      <c r="C49" s="522">
        <v>29308.052625999997</v>
      </c>
      <c r="D49" s="650">
        <v>27020</v>
      </c>
      <c r="E49" s="887">
        <v>10521</v>
      </c>
      <c r="F49" s="522">
        <v>10382.140982999998</v>
      </c>
      <c r="G49" s="650">
        <v>9589</v>
      </c>
      <c r="H49" s="887">
        <v>19255</v>
      </c>
      <c r="I49" s="522">
        <v>18925.911642999999</v>
      </c>
      <c r="J49" s="522">
        <v>17431</v>
      </c>
      <c r="K49" s="252"/>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50"/>
      <c r="BR49" s="250"/>
      <c r="BS49" s="250"/>
      <c r="BT49" s="250"/>
      <c r="BU49" s="250"/>
      <c r="BV49" s="250"/>
      <c r="BW49" s="250"/>
      <c r="BX49" s="250"/>
      <c r="BY49" s="250"/>
      <c r="BZ49" s="250"/>
      <c r="CA49" s="250"/>
      <c r="CB49" s="250"/>
      <c r="CC49" s="250"/>
      <c r="CD49" s="250"/>
      <c r="CE49" s="250"/>
      <c r="CF49" s="250"/>
      <c r="CG49" s="250"/>
      <c r="CH49" s="250"/>
      <c r="CI49" s="250"/>
      <c r="CJ49" s="250"/>
      <c r="CK49" s="250"/>
      <c r="CL49" s="250"/>
      <c r="CM49" s="250"/>
      <c r="CN49" s="250"/>
      <c r="CO49" s="250"/>
      <c r="CP49" s="250"/>
      <c r="CQ49" s="250"/>
      <c r="CR49" s="250"/>
      <c r="CS49" s="250"/>
      <c r="CT49" s="250"/>
      <c r="CU49" s="250"/>
      <c r="CV49" s="250"/>
      <c r="CW49" s="250"/>
      <c r="CX49" s="250"/>
      <c r="CY49" s="250"/>
      <c r="CZ49" s="250"/>
      <c r="DA49" s="250"/>
      <c r="DB49" s="250"/>
      <c r="DC49" s="250"/>
      <c r="DD49" s="250"/>
      <c r="DE49" s="250"/>
      <c r="DF49" s="250"/>
      <c r="DG49" s="250"/>
      <c r="DH49" s="250"/>
      <c r="DI49" s="250"/>
      <c r="DJ49" s="250"/>
      <c r="DK49" s="250"/>
      <c r="DL49" s="250"/>
      <c r="DM49" s="250"/>
      <c r="DN49" s="250"/>
      <c r="DO49" s="250"/>
      <c r="DP49" s="250"/>
      <c r="DQ49" s="250"/>
      <c r="DR49" s="250"/>
      <c r="DS49" s="250"/>
      <c r="DT49" s="250"/>
      <c r="DU49" s="250"/>
      <c r="DV49" s="250"/>
      <c r="DW49" s="250"/>
      <c r="DX49" s="250"/>
      <c r="DY49" s="250"/>
      <c r="DZ49" s="250"/>
      <c r="EA49" s="250"/>
      <c r="EB49" s="250"/>
      <c r="EC49" s="250"/>
      <c r="ED49" s="250"/>
      <c r="EE49" s="250"/>
      <c r="EF49" s="250"/>
      <c r="EG49" s="250"/>
      <c r="EH49" s="250"/>
      <c r="EI49" s="250"/>
      <c r="EJ49" s="250"/>
      <c r="EK49" s="250"/>
      <c r="EL49" s="250"/>
      <c r="EM49" s="250"/>
      <c r="EN49" s="250"/>
      <c r="EO49" s="250"/>
      <c r="EP49" s="250"/>
      <c r="EQ49" s="250"/>
      <c r="ER49" s="250"/>
      <c r="ES49" s="250"/>
      <c r="ET49" s="250"/>
      <c r="EU49" s="250"/>
      <c r="EV49" s="250"/>
      <c r="EW49" s="250"/>
      <c r="EX49" s="250"/>
      <c r="EY49" s="250"/>
      <c r="EZ49" s="250"/>
      <c r="FA49" s="250"/>
      <c r="FB49" s="250"/>
      <c r="FC49" s="250"/>
      <c r="FD49" s="250"/>
      <c r="FE49" s="250"/>
      <c r="FF49" s="250"/>
      <c r="FG49" s="250"/>
      <c r="FH49" s="250"/>
      <c r="FI49" s="250"/>
      <c r="FJ49" s="250"/>
      <c r="FK49" s="250"/>
      <c r="FL49" s="250"/>
      <c r="FM49" s="250"/>
      <c r="FN49" s="250"/>
      <c r="FO49" s="250"/>
      <c r="FP49" s="250"/>
      <c r="FQ49" s="250"/>
      <c r="FR49" s="250"/>
      <c r="FS49" s="250"/>
      <c r="FT49" s="250"/>
      <c r="FU49" s="250"/>
      <c r="FV49" s="250"/>
      <c r="FW49" s="250"/>
      <c r="FX49" s="250"/>
      <c r="FY49" s="250"/>
      <c r="FZ49" s="250"/>
      <c r="GA49" s="250"/>
      <c r="GB49" s="250"/>
      <c r="GC49" s="250"/>
      <c r="GD49" s="250"/>
      <c r="GE49" s="250"/>
      <c r="GF49" s="250"/>
      <c r="GG49" s="250"/>
      <c r="GH49" s="250"/>
      <c r="GI49" s="250"/>
      <c r="GJ49" s="250"/>
      <c r="GK49" s="250"/>
      <c r="GL49" s="250"/>
      <c r="GM49" s="250"/>
      <c r="GN49" s="250"/>
      <c r="GO49" s="250"/>
      <c r="GP49" s="250"/>
      <c r="GQ49" s="250"/>
      <c r="GR49" s="250"/>
      <c r="GS49" s="250"/>
      <c r="GT49" s="250"/>
      <c r="GU49" s="250"/>
      <c r="GV49" s="250"/>
      <c r="GW49" s="250"/>
      <c r="GX49" s="250"/>
      <c r="GY49" s="250"/>
      <c r="GZ49" s="250"/>
      <c r="HA49" s="250"/>
      <c r="HB49" s="250"/>
      <c r="HC49" s="250"/>
      <c r="HD49" s="250"/>
      <c r="HE49" s="250"/>
      <c r="HF49" s="250"/>
      <c r="HG49" s="250"/>
      <c r="HH49" s="250"/>
      <c r="HI49" s="250"/>
      <c r="HJ49" s="250"/>
      <c r="HK49" s="250"/>
      <c r="HL49" s="250"/>
      <c r="HM49" s="250"/>
      <c r="HN49" s="250"/>
      <c r="HO49" s="250"/>
      <c r="HP49" s="250"/>
      <c r="HQ49" s="250"/>
      <c r="HR49" s="250"/>
      <c r="HS49" s="250"/>
      <c r="HT49" s="250"/>
      <c r="HU49" s="250"/>
      <c r="HV49" s="250"/>
      <c r="HW49" s="250"/>
      <c r="HX49" s="250"/>
      <c r="HY49" s="250"/>
      <c r="HZ49" s="250"/>
      <c r="IA49" s="250"/>
      <c r="IB49" s="250"/>
      <c r="IC49" s="250"/>
      <c r="ID49" s="250"/>
      <c r="IE49" s="250"/>
      <c r="IF49" s="250"/>
      <c r="IG49" s="250"/>
      <c r="IH49" s="250"/>
      <c r="II49" s="250"/>
      <c r="IJ49" s="250"/>
      <c r="IK49" s="250"/>
      <c r="IL49" s="250"/>
      <c r="IM49" s="250"/>
      <c r="IN49" s="250"/>
      <c r="IO49" s="250"/>
      <c r="IP49" s="250"/>
      <c r="IQ49" s="250"/>
      <c r="IR49" s="250"/>
      <c r="IS49" s="250"/>
      <c r="IT49" s="250"/>
      <c r="IU49" s="250"/>
      <c r="IV49" s="250"/>
      <c r="IW49" s="138"/>
    </row>
    <row r="50" spans="1:259" customFormat="1" ht="12" customHeight="1">
      <c r="A50" s="523" t="s">
        <v>135</v>
      </c>
      <c r="B50" s="886">
        <v>82</v>
      </c>
      <c r="C50" s="519">
        <v>82.352999999999994</v>
      </c>
      <c r="D50" s="520">
        <v>25</v>
      </c>
      <c r="E50" s="886">
        <v>75</v>
      </c>
      <c r="F50" s="519">
        <v>75.050725999999997</v>
      </c>
      <c r="G50" s="520">
        <v>25</v>
      </c>
      <c r="H50" s="886">
        <v>7</v>
      </c>
      <c r="I50" s="519">
        <v>7.302273999999997</v>
      </c>
      <c r="J50" s="519">
        <v>0</v>
      </c>
      <c r="K50" s="252"/>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0"/>
      <c r="BH50" s="250"/>
      <c r="BI50" s="250"/>
      <c r="BJ50" s="250"/>
      <c r="BK50" s="250"/>
      <c r="BL50" s="250"/>
      <c r="BM50" s="250"/>
      <c r="BN50" s="250"/>
      <c r="BO50" s="250"/>
      <c r="BP50" s="250"/>
      <c r="BQ50" s="250"/>
      <c r="BR50" s="250"/>
      <c r="BS50" s="250"/>
      <c r="BT50" s="250"/>
      <c r="BU50" s="250"/>
      <c r="BV50" s="250"/>
      <c r="BW50" s="250"/>
      <c r="BX50" s="250"/>
      <c r="BY50" s="250"/>
      <c r="BZ50" s="250"/>
      <c r="CA50" s="250"/>
      <c r="CB50" s="250"/>
      <c r="CC50" s="250"/>
      <c r="CD50" s="250"/>
      <c r="CE50" s="250"/>
      <c r="CF50" s="250"/>
      <c r="CG50" s="250"/>
      <c r="CH50" s="250"/>
      <c r="CI50" s="250"/>
      <c r="CJ50" s="250"/>
      <c r="CK50" s="250"/>
      <c r="CL50" s="250"/>
      <c r="CM50" s="250"/>
      <c r="CN50" s="250"/>
      <c r="CO50" s="250"/>
      <c r="CP50" s="250"/>
      <c r="CQ50" s="250"/>
      <c r="CR50" s="250"/>
      <c r="CS50" s="250"/>
      <c r="CT50" s="250"/>
      <c r="CU50" s="250"/>
      <c r="CV50" s="250"/>
      <c r="CW50" s="250"/>
      <c r="CX50" s="250"/>
      <c r="CY50" s="250"/>
      <c r="CZ50" s="250"/>
      <c r="DA50" s="250"/>
      <c r="DB50" s="250"/>
      <c r="DC50" s="250"/>
      <c r="DD50" s="250"/>
      <c r="DE50" s="250"/>
      <c r="DF50" s="250"/>
      <c r="DG50" s="250"/>
      <c r="DH50" s="250"/>
      <c r="DI50" s="250"/>
      <c r="DJ50" s="250"/>
      <c r="DK50" s="250"/>
      <c r="DL50" s="250"/>
      <c r="DM50" s="250"/>
      <c r="DN50" s="250"/>
      <c r="DO50" s="250"/>
      <c r="DP50" s="250"/>
      <c r="DQ50" s="250"/>
      <c r="DR50" s="250"/>
      <c r="DS50" s="250"/>
      <c r="DT50" s="250"/>
      <c r="DU50" s="250"/>
      <c r="DV50" s="250"/>
      <c r="DW50" s="250"/>
      <c r="DX50" s="250"/>
      <c r="DY50" s="250"/>
      <c r="DZ50" s="250"/>
      <c r="EA50" s="250"/>
      <c r="EB50" s="250"/>
      <c r="EC50" s="250"/>
      <c r="ED50" s="250"/>
      <c r="EE50" s="250"/>
      <c r="EF50" s="250"/>
      <c r="EG50" s="250"/>
      <c r="EH50" s="250"/>
      <c r="EI50" s="250"/>
      <c r="EJ50" s="250"/>
      <c r="EK50" s="250"/>
      <c r="EL50" s="250"/>
      <c r="EM50" s="250"/>
      <c r="EN50" s="250"/>
      <c r="EO50" s="250"/>
      <c r="EP50" s="250"/>
      <c r="EQ50" s="250"/>
      <c r="ER50" s="250"/>
      <c r="ES50" s="250"/>
      <c r="ET50" s="250"/>
      <c r="EU50" s="250"/>
      <c r="EV50" s="250"/>
      <c r="EW50" s="250"/>
      <c r="EX50" s="250"/>
      <c r="EY50" s="250"/>
      <c r="EZ50" s="250"/>
      <c r="FA50" s="250"/>
      <c r="FB50" s="250"/>
      <c r="FC50" s="250"/>
      <c r="FD50" s="250"/>
      <c r="FE50" s="250"/>
      <c r="FF50" s="250"/>
      <c r="FG50" s="250"/>
      <c r="FH50" s="250"/>
      <c r="FI50" s="250"/>
      <c r="FJ50" s="250"/>
      <c r="FK50" s="250"/>
      <c r="FL50" s="250"/>
      <c r="FM50" s="250"/>
      <c r="FN50" s="250"/>
      <c r="FO50" s="250"/>
      <c r="FP50" s="250"/>
      <c r="FQ50" s="250"/>
      <c r="FR50" s="250"/>
      <c r="FS50" s="250"/>
      <c r="FT50" s="250"/>
      <c r="FU50" s="250"/>
      <c r="FV50" s="250"/>
      <c r="FW50" s="250"/>
      <c r="FX50" s="250"/>
      <c r="FY50" s="250"/>
      <c r="FZ50" s="250"/>
      <c r="GA50" s="250"/>
      <c r="GB50" s="250"/>
      <c r="GC50" s="250"/>
      <c r="GD50" s="250"/>
      <c r="GE50" s="250"/>
      <c r="GF50" s="250"/>
      <c r="GG50" s="250"/>
      <c r="GH50" s="250"/>
      <c r="GI50" s="250"/>
      <c r="GJ50" s="250"/>
      <c r="GK50" s="250"/>
      <c r="GL50" s="250"/>
      <c r="GM50" s="250"/>
      <c r="GN50" s="250"/>
      <c r="GO50" s="250"/>
      <c r="GP50" s="250"/>
      <c r="GQ50" s="250"/>
      <c r="GR50" s="250"/>
      <c r="GS50" s="250"/>
      <c r="GT50" s="250"/>
      <c r="GU50" s="250"/>
      <c r="GV50" s="250"/>
      <c r="GW50" s="250"/>
      <c r="GX50" s="250"/>
      <c r="GY50" s="250"/>
      <c r="GZ50" s="250"/>
      <c r="HA50" s="250"/>
      <c r="HB50" s="250"/>
      <c r="HC50" s="250"/>
      <c r="HD50" s="250"/>
      <c r="HE50" s="250"/>
      <c r="HF50" s="250"/>
      <c r="HG50" s="250"/>
      <c r="HH50" s="250"/>
      <c r="HI50" s="250"/>
      <c r="HJ50" s="250"/>
      <c r="HK50" s="250"/>
      <c r="HL50" s="250"/>
      <c r="HM50" s="250"/>
      <c r="HN50" s="250"/>
      <c r="HO50" s="250"/>
      <c r="HP50" s="250"/>
      <c r="HQ50" s="250"/>
      <c r="HR50" s="250"/>
      <c r="HS50" s="250"/>
      <c r="HT50" s="250"/>
      <c r="HU50" s="250"/>
      <c r="HV50" s="250"/>
      <c r="HW50" s="250"/>
      <c r="HX50" s="250"/>
      <c r="HY50" s="250"/>
      <c r="HZ50" s="250"/>
      <c r="IA50" s="250"/>
      <c r="IB50" s="250"/>
      <c r="IC50" s="250"/>
      <c r="ID50" s="250"/>
      <c r="IE50" s="250"/>
      <c r="IF50" s="250"/>
      <c r="IG50" s="250"/>
      <c r="IH50" s="250"/>
      <c r="II50" s="250"/>
      <c r="IJ50" s="250"/>
      <c r="IK50" s="250"/>
      <c r="IL50" s="250"/>
      <c r="IM50" s="250"/>
      <c r="IN50" s="250"/>
      <c r="IO50" s="250"/>
      <c r="IP50" s="250"/>
      <c r="IQ50" s="250"/>
      <c r="IR50" s="250"/>
      <c r="IS50" s="250"/>
      <c r="IT50" s="250"/>
      <c r="IU50" s="250"/>
      <c r="IV50" s="250"/>
      <c r="IW50" s="138"/>
    </row>
    <row r="51" spans="1:259" customFormat="1" ht="12" customHeight="1">
      <c r="A51" s="521" t="s">
        <v>310</v>
      </c>
      <c r="B51" s="887">
        <v>29858</v>
      </c>
      <c r="C51" s="522">
        <v>29390.405625999996</v>
      </c>
      <c r="D51" s="650">
        <v>27045</v>
      </c>
      <c r="E51" s="887">
        <v>10596</v>
      </c>
      <c r="F51" s="522">
        <v>10457.191708999997</v>
      </c>
      <c r="G51" s="650">
        <v>9614</v>
      </c>
      <c r="H51" s="887">
        <v>19262</v>
      </c>
      <c r="I51" s="522">
        <v>18933.213917000001</v>
      </c>
      <c r="J51" s="522">
        <v>17431</v>
      </c>
      <c r="K51" s="252"/>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250"/>
      <c r="AX51" s="250"/>
      <c r="AY51" s="250"/>
      <c r="AZ51" s="250"/>
      <c r="BA51" s="250"/>
      <c r="BB51" s="250"/>
      <c r="BC51" s="250"/>
      <c r="BD51" s="250"/>
      <c r="BE51" s="250"/>
      <c r="BF51" s="250"/>
      <c r="BG51" s="250"/>
      <c r="BH51" s="250"/>
      <c r="BI51" s="250"/>
      <c r="BJ51" s="250"/>
      <c r="BK51" s="250"/>
      <c r="BL51" s="250"/>
      <c r="BM51" s="250"/>
      <c r="BN51" s="250"/>
      <c r="BO51" s="250"/>
      <c r="BP51" s="250"/>
      <c r="BQ51" s="250"/>
      <c r="BR51" s="250"/>
      <c r="BS51" s="250"/>
      <c r="BT51" s="250"/>
      <c r="BU51" s="250"/>
      <c r="BV51" s="250"/>
      <c r="BW51" s="250"/>
      <c r="BX51" s="250"/>
      <c r="BY51" s="250"/>
      <c r="BZ51" s="250"/>
      <c r="CA51" s="250"/>
      <c r="CB51" s="250"/>
      <c r="CC51" s="250"/>
      <c r="CD51" s="250"/>
      <c r="CE51" s="250"/>
      <c r="CF51" s="250"/>
      <c r="CG51" s="250"/>
      <c r="CH51" s="250"/>
      <c r="CI51" s="250"/>
      <c r="CJ51" s="250"/>
      <c r="CK51" s="250"/>
      <c r="CL51" s="250"/>
      <c r="CM51" s="250"/>
      <c r="CN51" s="250"/>
      <c r="CO51" s="250"/>
      <c r="CP51" s="250"/>
      <c r="CQ51" s="250"/>
      <c r="CR51" s="250"/>
      <c r="CS51" s="250"/>
      <c r="CT51" s="250"/>
      <c r="CU51" s="250"/>
      <c r="CV51" s="250"/>
      <c r="CW51" s="250"/>
      <c r="CX51" s="250"/>
      <c r="CY51" s="250"/>
      <c r="CZ51" s="250"/>
      <c r="DA51" s="250"/>
      <c r="DB51" s="250"/>
      <c r="DC51" s="250"/>
      <c r="DD51" s="250"/>
      <c r="DE51" s="250"/>
      <c r="DF51" s="250"/>
      <c r="DG51" s="250"/>
      <c r="DH51" s="250"/>
      <c r="DI51" s="250"/>
      <c r="DJ51" s="250"/>
      <c r="DK51" s="250"/>
      <c r="DL51" s="250"/>
      <c r="DM51" s="250"/>
      <c r="DN51" s="250"/>
      <c r="DO51" s="250"/>
      <c r="DP51" s="250"/>
      <c r="DQ51" s="250"/>
      <c r="DR51" s="250"/>
      <c r="DS51" s="250"/>
      <c r="DT51" s="250"/>
      <c r="DU51" s="250"/>
      <c r="DV51" s="250"/>
      <c r="DW51" s="250"/>
      <c r="DX51" s="250"/>
      <c r="DY51" s="250"/>
      <c r="DZ51" s="250"/>
      <c r="EA51" s="250"/>
      <c r="EB51" s="250"/>
      <c r="EC51" s="250"/>
      <c r="ED51" s="250"/>
      <c r="EE51" s="250"/>
      <c r="EF51" s="250"/>
      <c r="EG51" s="250"/>
      <c r="EH51" s="250"/>
      <c r="EI51" s="250"/>
      <c r="EJ51" s="250"/>
      <c r="EK51" s="250"/>
      <c r="EL51" s="250"/>
      <c r="EM51" s="250"/>
      <c r="EN51" s="250"/>
      <c r="EO51" s="250"/>
      <c r="EP51" s="250"/>
      <c r="EQ51" s="250"/>
      <c r="ER51" s="250"/>
      <c r="ES51" s="250"/>
      <c r="ET51" s="250"/>
      <c r="EU51" s="250"/>
      <c r="EV51" s="250"/>
      <c r="EW51" s="250"/>
      <c r="EX51" s="250"/>
      <c r="EY51" s="250"/>
      <c r="EZ51" s="250"/>
      <c r="FA51" s="250"/>
      <c r="FB51" s="250"/>
      <c r="FC51" s="250"/>
      <c r="FD51" s="250"/>
      <c r="FE51" s="250"/>
      <c r="FF51" s="250"/>
      <c r="FG51" s="250"/>
      <c r="FH51" s="250"/>
      <c r="FI51" s="250"/>
      <c r="FJ51" s="250"/>
      <c r="FK51" s="250"/>
      <c r="FL51" s="250"/>
      <c r="FM51" s="250"/>
      <c r="FN51" s="250"/>
      <c r="FO51" s="250"/>
      <c r="FP51" s="250"/>
      <c r="FQ51" s="250"/>
      <c r="FR51" s="250"/>
      <c r="FS51" s="250"/>
      <c r="FT51" s="250"/>
      <c r="FU51" s="250"/>
      <c r="FV51" s="250"/>
      <c r="FW51" s="250"/>
      <c r="FX51" s="250"/>
      <c r="FY51" s="250"/>
      <c r="FZ51" s="250"/>
      <c r="GA51" s="250"/>
      <c r="GB51" s="250"/>
      <c r="GC51" s="250"/>
      <c r="GD51" s="250"/>
      <c r="GE51" s="250"/>
      <c r="GF51" s="250"/>
      <c r="GG51" s="250"/>
      <c r="GH51" s="250"/>
      <c r="GI51" s="250"/>
      <c r="GJ51" s="250"/>
      <c r="GK51" s="250"/>
      <c r="GL51" s="250"/>
      <c r="GM51" s="250"/>
      <c r="GN51" s="250"/>
      <c r="GO51" s="250"/>
      <c r="GP51" s="250"/>
      <c r="GQ51" s="250"/>
      <c r="GR51" s="250"/>
      <c r="GS51" s="250"/>
      <c r="GT51" s="250"/>
      <c r="GU51" s="250"/>
      <c r="GV51" s="250"/>
      <c r="GW51" s="250"/>
      <c r="GX51" s="250"/>
      <c r="GY51" s="250"/>
      <c r="GZ51" s="250"/>
      <c r="HA51" s="250"/>
      <c r="HB51" s="250"/>
      <c r="HC51" s="250"/>
      <c r="HD51" s="250"/>
      <c r="HE51" s="250"/>
      <c r="HF51" s="250"/>
      <c r="HG51" s="250"/>
      <c r="HH51" s="250"/>
      <c r="HI51" s="250"/>
      <c r="HJ51" s="250"/>
      <c r="HK51" s="250"/>
      <c r="HL51" s="250"/>
      <c r="HM51" s="250"/>
      <c r="HN51" s="250"/>
      <c r="HO51" s="250"/>
      <c r="HP51" s="250"/>
      <c r="HQ51" s="250"/>
      <c r="HR51" s="250"/>
      <c r="HS51" s="250"/>
      <c r="HT51" s="250"/>
      <c r="HU51" s="250"/>
      <c r="HV51" s="250"/>
      <c r="HW51" s="250"/>
      <c r="HX51" s="250"/>
      <c r="HY51" s="250"/>
      <c r="HZ51" s="250"/>
      <c r="IA51" s="250"/>
      <c r="IB51" s="250"/>
      <c r="IC51" s="250"/>
      <c r="ID51" s="250"/>
      <c r="IE51" s="250"/>
      <c r="IF51" s="250"/>
      <c r="IG51" s="250"/>
      <c r="IH51" s="250"/>
      <c r="II51" s="250"/>
      <c r="IJ51" s="250"/>
      <c r="IK51" s="250"/>
      <c r="IL51" s="250"/>
      <c r="IM51" s="250"/>
      <c r="IN51" s="250"/>
      <c r="IO51" s="250"/>
      <c r="IP51" s="250"/>
      <c r="IQ51" s="250"/>
      <c r="IR51" s="250"/>
      <c r="IS51" s="250"/>
      <c r="IT51" s="250"/>
      <c r="IU51" s="250"/>
      <c r="IV51" s="250"/>
      <c r="IW51" s="138"/>
    </row>
    <row r="52" spans="1:259" s="309" customFormat="1" ht="12" customHeight="1">
      <c r="A52" s="593" t="s">
        <v>317</v>
      </c>
      <c r="B52" s="888">
        <v>3645</v>
      </c>
      <c r="C52" s="653">
        <v>4352.9799039999998</v>
      </c>
      <c r="D52" s="649">
        <v>2195</v>
      </c>
      <c r="E52" s="888">
        <v>0</v>
      </c>
      <c r="F52" s="594">
        <v>0</v>
      </c>
      <c r="G52" s="649">
        <v>0</v>
      </c>
      <c r="H52" s="890">
        <v>3645</v>
      </c>
      <c r="I52" s="652">
        <v>4352.9799039999998</v>
      </c>
      <c r="J52" s="813">
        <v>2195</v>
      </c>
      <c r="K52" s="595"/>
      <c r="L52" s="596"/>
      <c r="M52" s="596"/>
      <c r="N52" s="596"/>
      <c r="O52" s="596"/>
      <c r="P52" s="596"/>
      <c r="Q52" s="596"/>
      <c r="R52" s="596"/>
      <c r="S52" s="596"/>
      <c r="T52" s="596"/>
      <c r="U52" s="596"/>
      <c r="V52" s="596"/>
      <c r="W52" s="596"/>
      <c r="X52" s="596"/>
      <c r="Y52" s="596"/>
      <c r="Z52" s="596"/>
      <c r="AA52" s="596"/>
      <c r="AB52" s="596"/>
      <c r="AC52" s="596"/>
      <c r="AD52" s="596"/>
      <c r="AE52" s="596"/>
      <c r="AF52" s="596"/>
      <c r="AG52" s="596"/>
      <c r="AH52" s="596"/>
      <c r="AI52" s="596"/>
      <c r="AJ52" s="596"/>
      <c r="AK52" s="596"/>
      <c r="AL52" s="596"/>
      <c r="AM52" s="596"/>
      <c r="AN52" s="596"/>
      <c r="AO52" s="596"/>
      <c r="AP52" s="596"/>
      <c r="AQ52" s="596"/>
      <c r="AR52" s="596"/>
      <c r="AS52" s="596"/>
      <c r="AT52" s="596"/>
      <c r="AU52" s="596"/>
      <c r="AV52" s="596"/>
      <c r="AW52" s="596"/>
      <c r="AX52" s="596"/>
      <c r="AY52" s="596"/>
      <c r="AZ52" s="596"/>
      <c r="BA52" s="596"/>
      <c r="BB52" s="596"/>
      <c r="BC52" s="596"/>
      <c r="BD52" s="596"/>
      <c r="BE52" s="596"/>
      <c r="BF52" s="596"/>
      <c r="BG52" s="596"/>
      <c r="BH52" s="596"/>
      <c r="BI52" s="596"/>
      <c r="BJ52" s="596"/>
      <c r="BK52" s="596"/>
      <c r="BL52" s="596"/>
      <c r="BM52" s="596"/>
      <c r="BN52" s="596"/>
      <c r="BO52" s="596"/>
      <c r="BP52" s="596"/>
      <c r="BQ52" s="596"/>
      <c r="BR52" s="596"/>
      <c r="BS52" s="596"/>
      <c r="BT52" s="596"/>
      <c r="BU52" s="596"/>
      <c r="BV52" s="596"/>
      <c r="BW52" s="596"/>
      <c r="BX52" s="596"/>
      <c r="BY52" s="596"/>
      <c r="BZ52" s="596"/>
      <c r="CA52" s="596"/>
      <c r="CB52" s="596"/>
      <c r="CC52" s="596"/>
      <c r="CD52" s="596"/>
      <c r="CE52" s="596"/>
      <c r="CF52" s="596"/>
      <c r="CG52" s="596"/>
      <c r="CH52" s="596"/>
      <c r="CI52" s="596"/>
      <c r="CJ52" s="596"/>
      <c r="CK52" s="596"/>
      <c r="CL52" s="596"/>
      <c r="CM52" s="596"/>
      <c r="CN52" s="596"/>
      <c r="CO52" s="596"/>
      <c r="CP52" s="596"/>
      <c r="CQ52" s="596"/>
      <c r="CR52" s="596"/>
      <c r="CS52" s="596"/>
      <c r="CT52" s="596"/>
      <c r="CU52" s="596"/>
      <c r="CV52" s="596"/>
      <c r="CW52" s="596"/>
      <c r="CX52" s="596"/>
      <c r="CY52" s="596"/>
      <c r="CZ52" s="596"/>
      <c r="DA52" s="596"/>
      <c r="DB52" s="596"/>
      <c r="DC52" s="596"/>
      <c r="DD52" s="596"/>
      <c r="DE52" s="596"/>
      <c r="DF52" s="596"/>
      <c r="DG52" s="596"/>
      <c r="DH52" s="596"/>
      <c r="DI52" s="596"/>
      <c r="DJ52" s="596"/>
      <c r="DK52" s="596"/>
      <c r="DL52" s="596"/>
      <c r="DM52" s="596"/>
      <c r="DN52" s="596"/>
      <c r="DO52" s="596"/>
      <c r="DP52" s="596"/>
      <c r="DQ52" s="596"/>
      <c r="DR52" s="596"/>
      <c r="DS52" s="596"/>
      <c r="DT52" s="596"/>
      <c r="DU52" s="596"/>
      <c r="DV52" s="596"/>
      <c r="DW52" s="596"/>
      <c r="DX52" s="596"/>
      <c r="DY52" s="596"/>
      <c r="DZ52" s="596"/>
      <c r="EA52" s="596"/>
      <c r="EB52" s="596"/>
      <c r="EC52" s="596"/>
      <c r="ED52" s="596"/>
      <c r="EE52" s="596"/>
      <c r="EF52" s="596"/>
      <c r="EG52" s="596"/>
      <c r="EH52" s="596"/>
      <c r="EI52" s="596"/>
      <c r="EJ52" s="596"/>
      <c r="EK52" s="596"/>
      <c r="EL52" s="596"/>
      <c r="EM52" s="596"/>
      <c r="EN52" s="596"/>
      <c r="EO52" s="596"/>
      <c r="EP52" s="596"/>
      <c r="EQ52" s="596"/>
      <c r="ER52" s="596"/>
      <c r="ES52" s="596"/>
      <c r="ET52" s="596"/>
      <c r="EU52" s="596"/>
      <c r="EV52" s="596"/>
      <c r="EW52" s="596"/>
      <c r="EX52" s="596"/>
      <c r="EY52" s="596"/>
      <c r="EZ52" s="596"/>
      <c r="FA52" s="596"/>
      <c r="FB52" s="596"/>
      <c r="FC52" s="596"/>
      <c r="FD52" s="596"/>
      <c r="FE52" s="596"/>
      <c r="FF52" s="596"/>
      <c r="FG52" s="596"/>
      <c r="FH52" s="596"/>
      <c r="FI52" s="596"/>
      <c r="FJ52" s="596"/>
      <c r="FK52" s="596"/>
      <c r="FL52" s="596"/>
      <c r="FM52" s="596"/>
      <c r="FN52" s="596"/>
      <c r="FO52" s="596"/>
      <c r="FP52" s="596"/>
      <c r="FQ52" s="596"/>
      <c r="FR52" s="596"/>
      <c r="FS52" s="596"/>
      <c r="FT52" s="596"/>
      <c r="FU52" s="596"/>
      <c r="FV52" s="596"/>
      <c r="FW52" s="596"/>
      <c r="FX52" s="596"/>
      <c r="FY52" s="596"/>
      <c r="FZ52" s="596"/>
      <c r="GA52" s="596"/>
      <c r="GB52" s="596"/>
      <c r="GC52" s="596"/>
      <c r="GD52" s="596"/>
      <c r="GE52" s="596"/>
      <c r="GF52" s="596"/>
      <c r="GG52" s="596"/>
      <c r="GH52" s="596"/>
      <c r="GI52" s="596"/>
      <c r="GJ52" s="596"/>
      <c r="GK52" s="596"/>
      <c r="GL52" s="596"/>
      <c r="GM52" s="596"/>
      <c r="GN52" s="596"/>
      <c r="GO52" s="596"/>
      <c r="GP52" s="596"/>
      <c r="GQ52" s="596"/>
      <c r="GR52" s="596"/>
      <c r="GS52" s="596"/>
      <c r="GT52" s="596"/>
      <c r="GU52" s="596"/>
      <c r="GV52" s="596"/>
      <c r="GW52" s="596"/>
      <c r="GX52" s="596"/>
      <c r="GY52" s="596"/>
      <c r="GZ52" s="596"/>
      <c r="HA52" s="596"/>
      <c r="HB52" s="596"/>
      <c r="HC52" s="596"/>
      <c r="HD52" s="596"/>
      <c r="HE52" s="596"/>
      <c r="HF52" s="596"/>
      <c r="HG52" s="596"/>
      <c r="HH52" s="596"/>
      <c r="HI52" s="596"/>
      <c r="HJ52" s="596"/>
      <c r="HK52" s="596"/>
      <c r="HL52" s="596"/>
      <c r="HM52" s="596"/>
      <c r="HN52" s="596"/>
      <c r="HO52" s="596"/>
      <c r="HP52" s="596"/>
      <c r="HQ52" s="596"/>
      <c r="HR52" s="596"/>
      <c r="HS52" s="596"/>
      <c r="HT52" s="596"/>
      <c r="HU52" s="596"/>
      <c r="HV52" s="596"/>
      <c r="HW52" s="596"/>
      <c r="HX52" s="596"/>
      <c r="HY52" s="596"/>
      <c r="HZ52" s="596"/>
      <c r="IA52" s="596"/>
      <c r="IB52" s="596"/>
      <c r="IC52" s="596"/>
      <c r="ID52" s="596"/>
      <c r="IE52" s="596"/>
      <c r="IF52" s="596"/>
      <c r="IG52" s="596"/>
      <c r="IH52" s="596"/>
      <c r="II52" s="596"/>
      <c r="IJ52" s="596"/>
      <c r="IK52" s="596"/>
      <c r="IL52" s="596"/>
      <c r="IM52" s="596"/>
      <c r="IN52" s="596"/>
      <c r="IO52" s="596"/>
      <c r="IP52" s="596"/>
      <c r="IQ52" s="596"/>
      <c r="IR52" s="596"/>
      <c r="IS52" s="596"/>
      <c r="IT52" s="596"/>
      <c r="IU52" s="596"/>
      <c r="IV52" s="596"/>
      <c r="IW52" s="597"/>
    </row>
    <row r="53" spans="1:259" customFormat="1" ht="21" customHeight="1">
      <c r="A53" s="524" t="s">
        <v>582</v>
      </c>
      <c r="B53" s="889">
        <v>33503</v>
      </c>
      <c r="C53" s="525">
        <v>33743.38553</v>
      </c>
      <c r="D53" s="651">
        <v>29240</v>
      </c>
      <c r="E53" s="889">
        <v>10596</v>
      </c>
      <c r="F53" s="525">
        <v>10457.191708999997</v>
      </c>
      <c r="G53" s="651">
        <v>9614</v>
      </c>
      <c r="H53" s="889">
        <v>22907</v>
      </c>
      <c r="I53" s="525">
        <v>23286.193821000001</v>
      </c>
      <c r="J53" s="525">
        <v>19626</v>
      </c>
      <c r="K53" s="253"/>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U53" s="249"/>
      <c r="BV53" s="249"/>
      <c r="BW53" s="249"/>
      <c r="BX53" s="249"/>
      <c r="BY53" s="249"/>
      <c r="BZ53" s="249"/>
      <c r="CA53" s="249"/>
      <c r="CB53" s="249"/>
      <c r="CC53" s="249"/>
      <c r="CD53" s="249"/>
      <c r="CE53" s="249"/>
      <c r="CF53" s="249"/>
      <c r="CG53" s="249"/>
      <c r="CH53" s="249"/>
      <c r="CI53" s="249"/>
      <c r="CJ53" s="249"/>
      <c r="CK53" s="249"/>
      <c r="CL53" s="249"/>
      <c r="CM53" s="249"/>
      <c r="CN53" s="249"/>
      <c r="CO53" s="249"/>
      <c r="CP53" s="249"/>
      <c r="CQ53" s="249"/>
      <c r="CR53" s="249"/>
      <c r="CS53" s="249"/>
      <c r="CT53" s="249"/>
      <c r="CU53" s="249"/>
      <c r="CV53" s="249"/>
      <c r="CW53" s="249"/>
      <c r="CX53" s="249"/>
      <c r="CY53" s="249"/>
      <c r="CZ53" s="249"/>
      <c r="DA53" s="249"/>
      <c r="DB53" s="249"/>
      <c r="DC53" s="249"/>
      <c r="DD53" s="249"/>
      <c r="DE53" s="249"/>
      <c r="DF53" s="249"/>
      <c r="DG53" s="249"/>
      <c r="DH53" s="249"/>
      <c r="DI53" s="249"/>
      <c r="DJ53" s="249"/>
      <c r="DK53" s="249"/>
      <c r="DL53" s="249"/>
      <c r="DM53" s="249"/>
      <c r="DN53" s="249"/>
      <c r="DO53" s="249"/>
      <c r="DP53" s="249"/>
      <c r="DQ53" s="249"/>
      <c r="DR53" s="249"/>
      <c r="DS53" s="249"/>
      <c r="DT53" s="249"/>
      <c r="DU53" s="249"/>
      <c r="DV53" s="249"/>
      <c r="DW53" s="249"/>
      <c r="DX53" s="249"/>
      <c r="DY53" s="249"/>
      <c r="DZ53" s="249"/>
      <c r="EA53" s="249"/>
      <c r="EB53" s="249"/>
      <c r="EC53" s="249"/>
      <c r="ED53" s="249"/>
      <c r="EE53" s="249"/>
      <c r="EF53" s="249"/>
      <c r="EG53" s="249"/>
      <c r="EH53" s="249"/>
      <c r="EI53" s="249"/>
      <c r="EJ53" s="249"/>
      <c r="EK53" s="249"/>
      <c r="EL53" s="249"/>
      <c r="EM53" s="249"/>
      <c r="EN53" s="249"/>
      <c r="EO53" s="249"/>
      <c r="EP53" s="249"/>
      <c r="EQ53" s="249"/>
      <c r="ER53" s="249"/>
      <c r="ES53" s="249"/>
      <c r="ET53" s="249"/>
      <c r="EU53" s="249"/>
      <c r="EV53" s="249"/>
      <c r="EW53" s="249"/>
      <c r="EX53" s="249"/>
      <c r="EY53" s="249"/>
      <c r="EZ53" s="249"/>
      <c r="FA53" s="249"/>
      <c r="FB53" s="249"/>
      <c r="FC53" s="249"/>
      <c r="FD53" s="249"/>
      <c r="FE53" s="249"/>
      <c r="FF53" s="249"/>
      <c r="FG53" s="249"/>
      <c r="FH53" s="249"/>
      <c r="FI53" s="249"/>
      <c r="FJ53" s="249"/>
      <c r="FK53" s="249"/>
      <c r="FL53" s="249"/>
      <c r="FM53" s="249"/>
      <c r="FN53" s="249"/>
      <c r="FO53" s="249"/>
      <c r="FP53" s="249"/>
      <c r="FQ53" s="249"/>
      <c r="FR53" s="249"/>
      <c r="FS53" s="249"/>
      <c r="FT53" s="249"/>
      <c r="FU53" s="249"/>
      <c r="FV53" s="249"/>
      <c r="FW53" s="249"/>
      <c r="FX53" s="249"/>
      <c r="FY53" s="249"/>
      <c r="FZ53" s="249"/>
      <c r="GA53" s="249"/>
      <c r="GB53" s="249"/>
      <c r="GC53" s="249"/>
      <c r="GD53" s="249"/>
      <c r="GE53" s="249"/>
      <c r="GF53" s="249"/>
      <c r="GG53" s="249"/>
      <c r="GH53" s="249"/>
      <c r="GI53" s="249"/>
      <c r="GJ53" s="249"/>
      <c r="GK53" s="249"/>
      <c r="GL53" s="249"/>
      <c r="GM53" s="249"/>
      <c r="GN53" s="249"/>
      <c r="GO53" s="249"/>
      <c r="GP53" s="249"/>
      <c r="GQ53" s="249"/>
      <c r="GR53" s="249"/>
      <c r="GS53" s="249"/>
      <c r="GT53" s="249"/>
      <c r="GU53" s="249"/>
      <c r="GV53" s="249"/>
      <c r="GW53" s="249"/>
      <c r="GX53" s="249"/>
      <c r="GY53" s="249"/>
      <c r="GZ53" s="249"/>
      <c r="HA53" s="249"/>
      <c r="HB53" s="249"/>
      <c r="HC53" s="249"/>
      <c r="HD53" s="249"/>
      <c r="HE53" s="249"/>
      <c r="HF53" s="249"/>
      <c r="HG53" s="249"/>
      <c r="HH53" s="249"/>
      <c r="HI53" s="249"/>
      <c r="HJ53" s="249"/>
      <c r="HK53" s="249"/>
      <c r="HL53" s="249"/>
      <c r="HM53" s="249"/>
      <c r="HN53" s="249"/>
      <c r="HO53" s="249"/>
      <c r="HP53" s="249"/>
      <c r="HQ53" s="249"/>
      <c r="HR53" s="249"/>
      <c r="HS53" s="249"/>
      <c r="HT53" s="249"/>
      <c r="HU53" s="249"/>
      <c r="HV53" s="249"/>
      <c r="HW53" s="249"/>
      <c r="HX53" s="249"/>
      <c r="HY53" s="249"/>
      <c r="HZ53" s="249"/>
      <c r="IA53" s="249"/>
      <c r="IB53" s="249"/>
      <c r="IC53" s="249"/>
      <c r="ID53" s="249"/>
      <c r="IE53" s="249"/>
      <c r="IF53" s="249"/>
      <c r="IG53" s="249"/>
      <c r="IH53" s="249"/>
      <c r="II53" s="249"/>
      <c r="IJ53" s="249"/>
      <c r="IK53" s="249"/>
      <c r="IL53" s="249"/>
      <c r="IM53" s="249"/>
      <c r="IN53" s="249"/>
      <c r="IO53" s="249"/>
      <c r="IP53" s="249"/>
      <c r="IQ53" s="249"/>
      <c r="IR53" s="249"/>
      <c r="IS53" s="249"/>
      <c r="IT53" s="249"/>
      <c r="IU53" s="249"/>
      <c r="IV53" s="249"/>
      <c r="IW53" s="254"/>
      <c r="IX53" s="255"/>
      <c r="IY53" s="255"/>
    </row>
    <row r="54" spans="1:259" customFormat="1" ht="21" customHeight="1">
      <c r="A54" s="573"/>
      <c r="B54" s="574"/>
      <c r="C54" s="574"/>
      <c r="D54" s="574"/>
      <c r="E54" s="574"/>
      <c r="F54" s="574"/>
      <c r="G54" s="574"/>
      <c r="H54" s="574"/>
      <c r="I54" s="574"/>
      <c r="J54" s="574"/>
      <c r="K54" s="253"/>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49"/>
      <c r="BR54" s="249"/>
      <c r="BS54" s="249"/>
      <c r="BT54" s="249"/>
      <c r="BU54" s="249"/>
      <c r="BV54" s="249"/>
      <c r="BW54" s="249"/>
      <c r="BX54" s="249"/>
      <c r="BY54" s="249"/>
      <c r="BZ54" s="249"/>
      <c r="CA54" s="249"/>
      <c r="CB54" s="249"/>
      <c r="CC54" s="249"/>
      <c r="CD54" s="249"/>
      <c r="CE54" s="249"/>
      <c r="CF54" s="249"/>
      <c r="CG54" s="249"/>
      <c r="CH54" s="249"/>
      <c r="CI54" s="249"/>
      <c r="CJ54" s="249"/>
      <c r="CK54" s="249"/>
      <c r="CL54" s="249"/>
      <c r="CM54" s="249"/>
      <c r="CN54" s="249"/>
      <c r="CO54" s="249"/>
      <c r="CP54" s="249"/>
      <c r="CQ54" s="249"/>
      <c r="CR54" s="249"/>
      <c r="CS54" s="249"/>
      <c r="CT54" s="249"/>
      <c r="CU54" s="249"/>
      <c r="CV54" s="249"/>
      <c r="CW54" s="249"/>
      <c r="CX54" s="249"/>
      <c r="CY54" s="249"/>
      <c r="CZ54" s="249"/>
      <c r="DA54" s="249"/>
      <c r="DB54" s="249"/>
      <c r="DC54" s="249"/>
      <c r="DD54" s="249"/>
      <c r="DE54" s="249"/>
      <c r="DF54" s="249"/>
      <c r="DG54" s="249"/>
      <c r="DH54" s="249"/>
      <c r="DI54" s="249"/>
      <c r="DJ54" s="249"/>
      <c r="DK54" s="249"/>
      <c r="DL54" s="249"/>
      <c r="DM54" s="249"/>
      <c r="DN54" s="249"/>
      <c r="DO54" s="249"/>
      <c r="DP54" s="249"/>
      <c r="DQ54" s="249"/>
      <c r="DR54" s="249"/>
      <c r="DS54" s="249"/>
      <c r="DT54" s="249"/>
      <c r="DU54" s="249"/>
      <c r="DV54" s="249"/>
      <c r="DW54" s="249"/>
      <c r="DX54" s="249"/>
      <c r="DY54" s="249"/>
      <c r="DZ54" s="249"/>
      <c r="EA54" s="249"/>
      <c r="EB54" s="249"/>
      <c r="EC54" s="249"/>
      <c r="ED54" s="249"/>
      <c r="EE54" s="249"/>
      <c r="EF54" s="249"/>
      <c r="EG54" s="249"/>
      <c r="EH54" s="249"/>
      <c r="EI54" s="249"/>
      <c r="EJ54" s="249"/>
      <c r="EK54" s="249"/>
      <c r="EL54" s="249"/>
      <c r="EM54" s="249"/>
      <c r="EN54" s="249"/>
      <c r="EO54" s="249"/>
      <c r="EP54" s="249"/>
      <c r="EQ54" s="249"/>
      <c r="ER54" s="249"/>
      <c r="ES54" s="249"/>
      <c r="ET54" s="249"/>
      <c r="EU54" s="249"/>
      <c r="EV54" s="249"/>
      <c r="EW54" s="249"/>
      <c r="EX54" s="249"/>
      <c r="EY54" s="249"/>
      <c r="EZ54" s="249"/>
      <c r="FA54" s="249"/>
      <c r="FB54" s="249"/>
      <c r="FC54" s="249"/>
      <c r="FD54" s="249"/>
      <c r="FE54" s="249"/>
      <c r="FF54" s="249"/>
      <c r="FG54" s="249"/>
      <c r="FH54" s="249"/>
      <c r="FI54" s="249"/>
      <c r="FJ54" s="249"/>
      <c r="FK54" s="249"/>
      <c r="FL54" s="249"/>
      <c r="FM54" s="249"/>
      <c r="FN54" s="249"/>
      <c r="FO54" s="249"/>
      <c r="FP54" s="249"/>
      <c r="FQ54" s="249"/>
      <c r="FR54" s="249"/>
      <c r="FS54" s="249"/>
      <c r="FT54" s="249"/>
      <c r="FU54" s="249"/>
      <c r="FV54" s="249"/>
      <c r="FW54" s="249"/>
      <c r="FX54" s="249"/>
      <c r="FY54" s="249"/>
      <c r="FZ54" s="249"/>
      <c r="GA54" s="249"/>
      <c r="GB54" s="249"/>
      <c r="GC54" s="249"/>
      <c r="GD54" s="249"/>
      <c r="GE54" s="249"/>
      <c r="GF54" s="249"/>
      <c r="GG54" s="249"/>
      <c r="GH54" s="249"/>
      <c r="GI54" s="249"/>
      <c r="GJ54" s="249"/>
      <c r="GK54" s="249"/>
      <c r="GL54" s="249"/>
      <c r="GM54" s="249"/>
      <c r="GN54" s="249"/>
      <c r="GO54" s="249"/>
      <c r="GP54" s="249"/>
      <c r="GQ54" s="249"/>
      <c r="GR54" s="249"/>
      <c r="GS54" s="249"/>
      <c r="GT54" s="249"/>
      <c r="GU54" s="249"/>
      <c r="GV54" s="249"/>
      <c r="GW54" s="249"/>
      <c r="GX54" s="249"/>
      <c r="GY54" s="249"/>
      <c r="GZ54" s="249"/>
      <c r="HA54" s="249"/>
      <c r="HB54" s="249"/>
      <c r="HC54" s="249"/>
      <c r="HD54" s="249"/>
      <c r="HE54" s="249"/>
      <c r="HF54" s="249"/>
      <c r="HG54" s="249"/>
      <c r="HH54" s="249"/>
      <c r="HI54" s="249"/>
      <c r="HJ54" s="249"/>
      <c r="HK54" s="249"/>
      <c r="HL54" s="249"/>
      <c r="HM54" s="249"/>
      <c r="HN54" s="249"/>
      <c r="HO54" s="249"/>
      <c r="HP54" s="249"/>
      <c r="HQ54" s="249"/>
      <c r="HR54" s="249"/>
      <c r="HS54" s="249"/>
      <c r="HT54" s="249"/>
      <c r="HU54" s="249"/>
      <c r="HV54" s="249"/>
      <c r="HW54" s="249"/>
      <c r="HX54" s="249"/>
      <c r="HY54" s="249"/>
      <c r="HZ54" s="249"/>
      <c r="IA54" s="249"/>
      <c r="IB54" s="249"/>
      <c r="IC54" s="249"/>
      <c r="ID54" s="249"/>
      <c r="IE54" s="249"/>
      <c r="IF54" s="249"/>
      <c r="IG54" s="249"/>
      <c r="IH54" s="249"/>
      <c r="II54" s="249"/>
      <c r="IJ54" s="249"/>
      <c r="IK54" s="249"/>
      <c r="IL54" s="249"/>
      <c r="IM54" s="249"/>
      <c r="IN54" s="249"/>
      <c r="IO54" s="249"/>
      <c r="IP54" s="249"/>
      <c r="IQ54" s="249"/>
      <c r="IR54" s="249"/>
      <c r="IS54" s="249"/>
      <c r="IT54" s="249"/>
      <c r="IU54" s="249"/>
      <c r="IV54" s="249"/>
      <c r="IW54" s="254"/>
      <c r="IX54" s="255"/>
      <c r="IY54" s="255"/>
    </row>
    <row r="55" spans="1:259" customFormat="1" ht="12" customHeight="1">
      <c r="A55" s="576" t="s">
        <v>583</v>
      </c>
      <c r="B55" s="574"/>
      <c r="C55" s="574"/>
      <c r="D55" s="574"/>
      <c r="E55" s="574"/>
      <c r="F55" s="574"/>
      <c r="G55" s="574"/>
      <c r="H55" s="574"/>
      <c r="I55" s="574"/>
      <c r="J55" s="574"/>
      <c r="K55" s="253"/>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c r="BQ55" s="249"/>
      <c r="BR55" s="249"/>
      <c r="BS55" s="249"/>
      <c r="BT55" s="249"/>
      <c r="BU55" s="249"/>
      <c r="BV55" s="249"/>
      <c r="BW55" s="249"/>
      <c r="BX55" s="249"/>
      <c r="BY55" s="249"/>
      <c r="BZ55" s="249"/>
      <c r="CA55" s="249"/>
      <c r="CB55" s="249"/>
      <c r="CC55" s="249"/>
      <c r="CD55" s="249"/>
      <c r="CE55" s="249"/>
      <c r="CF55" s="249"/>
      <c r="CG55" s="249"/>
      <c r="CH55" s="249"/>
      <c r="CI55" s="249"/>
      <c r="CJ55" s="249"/>
      <c r="CK55" s="249"/>
      <c r="CL55" s="249"/>
      <c r="CM55" s="249"/>
      <c r="CN55" s="249"/>
      <c r="CO55" s="249"/>
      <c r="CP55" s="249"/>
      <c r="CQ55" s="249"/>
      <c r="CR55" s="249"/>
      <c r="CS55" s="249"/>
      <c r="CT55" s="249"/>
      <c r="CU55" s="249"/>
      <c r="CV55" s="249"/>
      <c r="CW55" s="249"/>
      <c r="CX55" s="249"/>
      <c r="CY55" s="249"/>
      <c r="CZ55" s="249"/>
      <c r="DA55" s="249"/>
      <c r="DB55" s="249"/>
      <c r="DC55" s="249"/>
      <c r="DD55" s="249"/>
      <c r="DE55" s="249"/>
      <c r="DF55" s="249"/>
      <c r="DG55" s="249"/>
      <c r="DH55" s="249"/>
      <c r="DI55" s="249"/>
      <c r="DJ55" s="249"/>
      <c r="DK55" s="249"/>
      <c r="DL55" s="249"/>
      <c r="DM55" s="249"/>
      <c r="DN55" s="249"/>
      <c r="DO55" s="249"/>
      <c r="DP55" s="249"/>
      <c r="DQ55" s="249"/>
      <c r="DR55" s="249"/>
      <c r="DS55" s="249"/>
      <c r="DT55" s="249"/>
      <c r="DU55" s="249"/>
      <c r="DV55" s="249"/>
      <c r="DW55" s="249"/>
      <c r="DX55" s="249"/>
      <c r="DY55" s="249"/>
      <c r="DZ55" s="249"/>
      <c r="EA55" s="249"/>
      <c r="EB55" s="249"/>
      <c r="EC55" s="249"/>
      <c r="ED55" s="249"/>
      <c r="EE55" s="249"/>
      <c r="EF55" s="249"/>
      <c r="EG55" s="249"/>
      <c r="EH55" s="249"/>
      <c r="EI55" s="249"/>
      <c r="EJ55" s="249"/>
      <c r="EK55" s="249"/>
      <c r="EL55" s="249"/>
      <c r="EM55" s="249"/>
      <c r="EN55" s="249"/>
      <c r="EO55" s="249"/>
      <c r="EP55" s="249"/>
      <c r="EQ55" s="249"/>
      <c r="ER55" s="249"/>
      <c r="ES55" s="249"/>
      <c r="ET55" s="249"/>
      <c r="EU55" s="249"/>
      <c r="EV55" s="249"/>
      <c r="EW55" s="249"/>
      <c r="EX55" s="249"/>
      <c r="EY55" s="249"/>
      <c r="EZ55" s="249"/>
      <c r="FA55" s="249"/>
      <c r="FB55" s="249"/>
      <c r="FC55" s="249"/>
      <c r="FD55" s="249"/>
      <c r="FE55" s="249"/>
      <c r="FF55" s="249"/>
      <c r="FG55" s="249"/>
      <c r="FH55" s="249"/>
      <c r="FI55" s="249"/>
      <c r="FJ55" s="249"/>
      <c r="FK55" s="249"/>
      <c r="FL55" s="249"/>
      <c r="FM55" s="249"/>
      <c r="FN55" s="249"/>
      <c r="FO55" s="249"/>
      <c r="FP55" s="249"/>
      <c r="FQ55" s="249"/>
      <c r="FR55" s="249"/>
      <c r="FS55" s="249"/>
      <c r="FT55" s="249"/>
      <c r="FU55" s="249"/>
      <c r="FV55" s="249"/>
      <c r="FW55" s="249"/>
      <c r="FX55" s="249"/>
      <c r="FY55" s="249"/>
      <c r="FZ55" s="249"/>
      <c r="GA55" s="249"/>
      <c r="GB55" s="249"/>
      <c r="GC55" s="249"/>
      <c r="GD55" s="249"/>
      <c r="GE55" s="249"/>
      <c r="GF55" s="249"/>
      <c r="GG55" s="249"/>
      <c r="GH55" s="249"/>
      <c r="GI55" s="249"/>
      <c r="GJ55" s="249"/>
      <c r="GK55" s="249"/>
      <c r="GL55" s="249"/>
      <c r="GM55" s="249"/>
      <c r="GN55" s="249"/>
      <c r="GO55" s="249"/>
      <c r="GP55" s="249"/>
      <c r="GQ55" s="249"/>
      <c r="GR55" s="249"/>
      <c r="GS55" s="249"/>
      <c r="GT55" s="249"/>
      <c r="GU55" s="249"/>
      <c r="GV55" s="249"/>
      <c r="GW55" s="249"/>
      <c r="GX55" s="249"/>
      <c r="GY55" s="249"/>
      <c r="GZ55" s="249"/>
      <c r="HA55" s="249"/>
      <c r="HB55" s="249"/>
      <c r="HC55" s="249"/>
      <c r="HD55" s="249"/>
      <c r="HE55" s="249"/>
      <c r="HF55" s="249"/>
      <c r="HG55" s="249"/>
      <c r="HH55" s="249"/>
      <c r="HI55" s="249"/>
      <c r="HJ55" s="249"/>
      <c r="HK55" s="249"/>
      <c r="HL55" s="249"/>
      <c r="HM55" s="249"/>
      <c r="HN55" s="249"/>
      <c r="HO55" s="249"/>
      <c r="HP55" s="249"/>
      <c r="HQ55" s="249"/>
      <c r="HR55" s="249"/>
      <c r="HS55" s="249"/>
      <c r="HT55" s="249"/>
      <c r="HU55" s="249"/>
      <c r="HV55" s="249"/>
      <c r="HW55" s="249"/>
      <c r="HX55" s="249"/>
      <c r="HY55" s="249"/>
      <c r="HZ55" s="249"/>
      <c r="IA55" s="249"/>
      <c r="IB55" s="249"/>
      <c r="IC55" s="249"/>
      <c r="ID55" s="249"/>
      <c r="IE55" s="249"/>
      <c r="IF55" s="249"/>
      <c r="IG55" s="249"/>
      <c r="IH55" s="249"/>
      <c r="II55" s="249"/>
      <c r="IJ55" s="249"/>
      <c r="IK55" s="249"/>
      <c r="IL55" s="249"/>
      <c r="IM55" s="249"/>
      <c r="IN55" s="249"/>
      <c r="IO55" s="249"/>
      <c r="IP55" s="249"/>
      <c r="IQ55" s="249"/>
      <c r="IR55" s="249"/>
      <c r="IS55" s="249"/>
      <c r="IT55" s="249"/>
      <c r="IU55" s="249"/>
      <c r="IV55" s="249"/>
      <c r="IW55" s="254"/>
      <c r="IX55" s="255"/>
      <c r="IY55" s="255"/>
    </row>
    <row r="56" spans="1:259" customFormat="1" ht="12" customHeight="1">
      <c r="A56" s="390" t="s">
        <v>157</v>
      </c>
      <c r="B56" s="887">
        <v>3287.4319109999997</v>
      </c>
      <c r="C56" s="522">
        <v>3241.8045339999999</v>
      </c>
      <c r="D56" s="522">
        <v>3089.5840250000001</v>
      </c>
      <c r="E56" s="887">
        <v>1895.441873</v>
      </c>
      <c r="F56" s="650">
        <v>1823.715095</v>
      </c>
      <c r="G56" s="575">
        <v>1667.553138</v>
      </c>
      <c r="H56" s="887">
        <v>1391.9900379999997</v>
      </c>
      <c r="I56" s="650">
        <v>1418.0894389999999</v>
      </c>
      <c r="J56" s="650">
        <v>1422.0308870000001</v>
      </c>
      <c r="K56" s="252"/>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250"/>
      <c r="AL56" s="250"/>
      <c r="AM56" s="250"/>
      <c r="AN56" s="250"/>
      <c r="AO56" s="250"/>
      <c r="AP56" s="250"/>
      <c r="AQ56" s="250"/>
      <c r="AR56" s="250"/>
      <c r="AS56" s="250"/>
      <c r="AT56" s="250"/>
      <c r="AU56" s="250"/>
      <c r="AV56" s="250"/>
      <c r="AW56" s="250"/>
      <c r="AX56" s="250"/>
      <c r="AY56" s="250"/>
      <c r="AZ56" s="250"/>
      <c r="BA56" s="250"/>
      <c r="BB56" s="250"/>
      <c r="BC56" s="250"/>
      <c r="BD56" s="250"/>
      <c r="BE56" s="250"/>
      <c r="BF56" s="250"/>
      <c r="BG56" s="250"/>
      <c r="BH56" s="250"/>
      <c r="BI56" s="250"/>
      <c r="BJ56" s="250"/>
      <c r="BK56" s="250"/>
      <c r="BL56" s="250"/>
      <c r="BM56" s="250"/>
      <c r="BN56" s="250"/>
      <c r="BO56" s="250"/>
      <c r="BP56" s="250"/>
      <c r="BQ56" s="250"/>
      <c r="BR56" s="250"/>
      <c r="BS56" s="250"/>
      <c r="BT56" s="250"/>
      <c r="BU56" s="250"/>
      <c r="BV56" s="250"/>
      <c r="BW56" s="250"/>
      <c r="BX56" s="250"/>
      <c r="BY56" s="250"/>
      <c r="BZ56" s="250"/>
      <c r="CA56" s="250"/>
      <c r="CB56" s="250"/>
      <c r="CC56" s="250"/>
      <c r="CD56" s="250"/>
      <c r="CE56" s="250"/>
      <c r="CF56" s="250"/>
      <c r="CG56" s="250"/>
      <c r="CH56" s="250"/>
      <c r="CI56" s="250"/>
      <c r="CJ56" s="250"/>
      <c r="CK56" s="250"/>
      <c r="CL56" s="250"/>
      <c r="CM56" s="250"/>
      <c r="CN56" s="250"/>
      <c r="CO56" s="250"/>
      <c r="CP56" s="250"/>
      <c r="CQ56" s="250"/>
      <c r="CR56" s="250"/>
      <c r="CS56" s="250"/>
      <c r="CT56" s="250"/>
      <c r="CU56" s="250"/>
      <c r="CV56" s="250"/>
      <c r="CW56" s="250"/>
      <c r="CX56" s="250"/>
      <c r="CY56" s="250"/>
      <c r="CZ56" s="250"/>
      <c r="DA56" s="250"/>
      <c r="DB56" s="250"/>
      <c r="DC56" s="250"/>
      <c r="DD56" s="250"/>
      <c r="DE56" s="250"/>
      <c r="DF56" s="250"/>
      <c r="DG56" s="250"/>
      <c r="DH56" s="250"/>
      <c r="DI56" s="250"/>
      <c r="DJ56" s="250"/>
      <c r="DK56" s="250"/>
      <c r="DL56" s="250"/>
      <c r="DM56" s="250"/>
      <c r="DN56" s="250"/>
      <c r="DO56" s="250"/>
      <c r="DP56" s="250"/>
      <c r="DQ56" s="250"/>
      <c r="DR56" s="250"/>
      <c r="DS56" s="250"/>
      <c r="DT56" s="250"/>
      <c r="DU56" s="250"/>
      <c r="DV56" s="250"/>
      <c r="DW56" s="250"/>
      <c r="DX56" s="250"/>
      <c r="DY56" s="250"/>
      <c r="DZ56" s="250"/>
      <c r="EA56" s="250"/>
      <c r="EB56" s="250"/>
      <c r="EC56" s="250"/>
      <c r="ED56" s="250"/>
      <c r="EE56" s="250"/>
      <c r="EF56" s="250"/>
      <c r="EG56" s="250"/>
      <c r="EH56" s="250"/>
      <c r="EI56" s="250"/>
      <c r="EJ56" s="250"/>
      <c r="EK56" s="250"/>
      <c r="EL56" s="250"/>
      <c r="EM56" s="250"/>
      <c r="EN56" s="250"/>
      <c r="EO56" s="250"/>
      <c r="EP56" s="250"/>
      <c r="EQ56" s="250"/>
      <c r="ER56" s="250"/>
      <c r="ES56" s="250"/>
      <c r="ET56" s="250"/>
      <c r="EU56" s="250"/>
      <c r="EV56" s="250"/>
      <c r="EW56" s="250"/>
      <c r="EX56" s="250"/>
      <c r="EY56" s="250"/>
      <c r="EZ56" s="250"/>
      <c r="FA56" s="250"/>
      <c r="FB56" s="250"/>
      <c r="FC56" s="250"/>
      <c r="FD56" s="250"/>
      <c r="FE56" s="250"/>
      <c r="FF56" s="250"/>
      <c r="FG56" s="250"/>
      <c r="FH56" s="250"/>
      <c r="FI56" s="250"/>
      <c r="FJ56" s="250"/>
      <c r="FK56" s="250"/>
      <c r="FL56" s="250"/>
      <c r="FM56" s="250"/>
      <c r="FN56" s="250"/>
      <c r="FO56" s="250"/>
      <c r="FP56" s="250"/>
      <c r="FQ56" s="250"/>
      <c r="FR56" s="250"/>
      <c r="FS56" s="250"/>
      <c r="FT56" s="250"/>
      <c r="FU56" s="250"/>
      <c r="FV56" s="250"/>
      <c r="FW56" s="250"/>
      <c r="FX56" s="250"/>
      <c r="FY56" s="250"/>
      <c r="FZ56" s="250"/>
      <c r="GA56" s="250"/>
      <c r="GB56" s="250"/>
      <c r="GC56" s="250"/>
      <c r="GD56" s="250"/>
      <c r="GE56" s="250"/>
      <c r="GF56" s="250"/>
      <c r="GG56" s="250"/>
      <c r="GH56" s="250"/>
      <c r="GI56" s="250"/>
      <c r="GJ56" s="250"/>
      <c r="GK56" s="250"/>
      <c r="GL56" s="250"/>
      <c r="GM56" s="250"/>
      <c r="GN56" s="250"/>
      <c r="GO56" s="250"/>
      <c r="GP56" s="250"/>
      <c r="GQ56" s="250"/>
      <c r="GR56" s="250"/>
      <c r="GS56" s="250"/>
      <c r="GT56" s="250"/>
      <c r="GU56" s="250"/>
      <c r="GV56" s="250"/>
      <c r="GW56" s="250"/>
      <c r="GX56" s="250"/>
      <c r="GY56" s="250"/>
      <c r="GZ56" s="250"/>
      <c r="HA56" s="250"/>
      <c r="HB56" s="250"/>
      <c r="HC56" s="250"/>
      <c r="HD56" s="250"/>
      <c r="HE56" s="250"/>
      <c r="HF56" s="250"/>
      <c r="HG56" s="250"/>
      <c r="HH56" s="250"/>
      <c r="HI56" s="250"/>
      <c r="HJ56" s="250"/>
      <c r="HK56" s="250"/>
      <c r="HL56" s="250"/>
      <c r="HM56" s="250"/>
      <c r="HN56" s="250"/>
      <c r="HO56" s="250"/>
      <c r="HP56" s="250"/>
      <c r="HQ56" s="250"/>
      <c r="HR56" s="250"/>
      <c r="HS56" s="250"/>
      <c r="HT56" s="250"/>
      <c r="HU56" s="250"/>
      <c r="HV56" s="250"/>
      <c r="HW56" s="250"/>
      <c r="HX56" s="250"/>
      <c r="HY56" s="250"/>
      <c r="HZ56" s="250"/>
      <c r="IA56" s="250"/>
      <c r="IB56" s="250"/>
      <c r="IC56" s="250"/>
      <c r="ID56" s="250"/>
      <c r="IE56" s="250"/>
      <c r="IF56" s="250"/>
      <c r="IG56" s="250"/>
      <c r="IH56" s="250"/>
      <c r="II56" s="250"/>
      <c r="IJ56" s="250"/>
      <c r="IK56" s="250"/>
      <c r="IL56" s="250"/>
      <c r="IM56" s="250"/>
      <c r="IN56" s="250"/>
      <c r="IO56" s="250"/>
      <c r="IP56" s="250"/>
      <c r="IQ56" s="250"/>
      <c r="IR56" s="250"/>
      <c r="IS56" s="250"/>
      <c r="IT56" s="250"/>
      <c r="IU56" s="250"/>
      <c r="IV56" s="250"/>
      <c r="IW56" s="138"/>
    </row>
    <row r="57" spans="1:259" s="309" customFormat="1" ht="12" customHeight="1">
      <c r="A57" s="492" t="s">
        <v>224</v>
      </c>
      <c r="B57" s="886">
        <v>34.965826999999997</v>
      </c>
      <c r="C57" s="519">
        <v>36.221378999999999</v>
      </c>
      <c r="D57" s="519">
        <v>1.7590749999999999</v>
      </c>
      <c r="E57" s="886">
        <v>7.2166670000000002</v>
      </c>
      <c r="F57" s="520">
        <v>8.5580700000000007</v>
      </c>
      <c r="G57" s="571">
        <v>1.0285770000000001</v>
      </c>
      <c r="H57" s="886">
        <v>27.749159999999996</v>
      </c>
      <c r="I57" s="520">
        <v>27.663308999999998</v>
      </c>
      <c r="J57" s="520">
        <v>0.73049799999999987</v>
      </c>
      <c r="K57" s="595"/>
      <c r="L57" s="596"/>
      <c r="M57" s="596"/>
      <c r="N57" s="596"/>
      <c r="O57" s="596"/>
      <c r="P57" s="596"/>
      <c r="Q57" s="596"/>
      <c r="R57" s="596"/>
      <c r="S57" s="596"/>
      <c r="T57" s="596"/>
      <c r="U57" s="596"/>
      <c r="V57" s="596"/>
      <c r="W57" s="596"/>
      <c r="X57" s="596"/>
      <c r="Y57" s="596"/>
      <c r="Z57" s="596"/>
      <c r="AA57" s="596"/>
      <c r="AB57" s="596"/>
      <c r="AC57" s="596"/>
      <c r="AD57" s="596"/>
      <c r="AE57" s="596"/>
      <c r="AF57" s="596"/>
      <c r="AG57" s="596"/>
      <c r="AH57" s="596"/>
      <c r="AI57" s="596"/>
      <c r="AJ57" s="596"/>
      <c r="AK57" s="596"/>
      <c r="AL57" s="596"/>
      <c r="AM57" s="596"/>
      <c r="AN57" s="596"/>
      <c r="AO57" s="596"/>
      <c r="AP57" s="596"/>
      <c r="AQ57" s="596"/>
      <c r="AR57" s="596"/>
      <c r="AS57" s="596"/>
      <c r="AT57" s="596"/>
      <c r="AU57" s="596"/>
      <c r="AV57" s="596"/>
      <c r="AW57" s="596"/>
      <c r="AX57" s="596"/>
      <c r="AY57" s="596"/>
      <c r="AZ57" s="596"/>
      <c r="BA57" s="596"/>
      <c r="BB57" s="596"/>
      <c r="BC57" s="596"/>
      <c r="BD57" s="596"/>
      <c r="BE57" s="596"/>
      <c r="BF57" s="596"/>
      <c r="BG57" s="596"/>
      <c r="BH57" s="596"/>
      <c r="BI57" s="596"/>
      <c r="BJ57" s="596"/>
      <c r="BK57" s="596"/>
      <c r="BL57" s="596"/>
      <c r="BM57" s="596"/>
      <c r="BN57" s="596"/>
      <c r="BO57" s="596"/>
      <c r="BP57" s="596"/>
      <c r="BQ57" s="596"/>
      <c r="BR57" s="596"/>
      <c r="BS57" s="596"/>
      <c r="BT57" s="596"/>
      <c r="BU57" s="596"/>
      <c r="BV57" s="596"/>
      <c r="BW57" s="596"/>
      <c r="BX57" s="596"/>
      <c r="BY57" s="596"/>
      <c r="BZ57" s="596"/>
      <c r="CA57" s="596"/>
      <c r="CB57" s="596"/>
      <c r="CC57" s="596"/>
      <c r="CD57" s="596"/>
      <c r="CE57" s="596"/>
      <c r="CF57" s="596"/>
      <c r="CG57" s="596"/>
      <c r="CH57" s="596"/>
      <c r="CI57" s="596"/>
      <c r="CJ57" s="596"/>
      <c r="CK57" s="596"/>
      <c r="CL57" s="596"/>
      <c r="CM57" s="596"/>
      <c r="CN57" s="596"/>
      <c r="CO57" s="596"/>
      <c r="CP57" s="596"/>
      <c r="CQ57" s="596"/>
      <c r="CR57" s="596"/>
      <c r="CS57" s="596"/>
      <c r="CT57" s="596"/>
      <c r="CU57" s="596"/>
      <c r="CV57" s="596"/>
      <c r="CW57" s="596"/>
      <c r="CX57" s="596"/>
      <c r="CY57" s="596"/>
      <c r="CZ57" s="596"/>
      <c r="DA57" s="596"/>
      <c r="DB57" s="596"/>
      <c r="DC57" s="596"/>
      <c r="DD57" s="596"/>
      <c r="DE57" s="596"/>
      <c r="DF57" s="596"/>
      <c r="DG57" s="596"/>
      <c r="DH57" s="596"/>
      <c r="DI57" s="596"/>
      <c r="DJ57" s="596"/>
      <c r="DK57" s="596"/>
      <c r="DL57" s="596"/>
      <c r="DM57" s="596"/>
      <c r="DN57" s="596"/>
      <c r="DO57" s="596"/>
      <c r="DP57" s="596"/>
      <c r="DQ57" s="596"/>
      <c r="DR57" s="596"/>
      <c r="DS57" s="596"/>
      <c r="DT57" s="596"/>
      <c r="DU57" s="596"/>
      <c r="DV57" s="596"/>
      <c r="DW57" s="596"/>
      <c r="DX57" s="596"/>
      <c r="DY57" s="596"/>
      <c r="DZ57" s="596"/>
      <c r="EA57" s="596"/>
      <c r="EB57" s="596"/>
      <c r="EC57" s="596"/>
      <c r="ED57" s="596"/>
      <c r="EE57" s="596"/>
      <c r="EF57" s="596"/>
      <c r="EG57" s="596"/>
      <c r="EH57" s="596"/>
      <c r="EI57" s="596"/>
      <c r="EJ57" s="596"/>
      <c r="EK57" s="596"/>
      <c r="EL57" s="596"/>
      <c r="EM57" s="596"/>
      <c r="EN57" s="596"/>
      <c r="EO57" s="596"/>
      <c r="EP57" s="596"/>
      <c r="EQ57" s="596"/>
      <c r="ER57" s="596"/>
      <c r="ES57" s="596"/>
      <c r="ET57" s="596"/>
      <c r="EU57" s="596"/>
      <c r="EV57" s="596"/>
      <c r="EW57" s="596"/>
      <c r="EX57" s="596"/>
      <c r="EY57" s="596"/>
      <c r="EZ57" s="596"/>
      <c r="FA57" s="596"/>
      <c r="FB57" s="596"/>
      <c r="FC57" s="596"/>
      <c r="FD57" s="596"/>
      <c r="FE57" s="596"/>
      <c r="FF57" s="596"/>
      <c r="FG57" s="596"/>
      <c r="FH57" s="596"/>
      <c r="FI57" s="596"/>
      <c r="FJ57" s="596"/>
      <c r="FK57" s="596"/>
      <c r="FL57" s="596"/>
      <c r="FM57" s="596"/>
      <c r="FN57" s="596"/>
      <c r="FO57" s="596"/>
      <c r="FP57" s="596"/>
      <c r="FQ57" s="596"/>
      <c r="FR57" s="596"/>
      <c r="FS57" s="596"/>
      <c r="FT57" s="596"/>
      <c r="FU57" s="596"/>
      <c r="FV57" s="596"/>
      <c r="FW57" s="596"/>
      <c r="FX57" s="596"/>
      <c r="FY57" s="596"/>
      <c r="FZ57" s="596"/>
      <c r="GA57" s="596"/>
      <c r="GB57" s="596"/>
      <c r="GC57" s="596"/>
      <c r="GD57" s="596"/>
      <c r="GE57" s="596"/>
      <c r="GF57" s="596"/>
      <c r="GG57" s="596"/>
      <c r="GH57" s="596"/>
      <c r="GI57" s="596"/>
      <c r="GJ57" s="596"/>
      <c r="GK57" s="596"/>
      <c r="GL57" s="596"/>
      <c r="GM57" s="596"/>
      <c r="GN57" s="596"/>
      <c r="GO57" s="596"/>
      <c r="GP57" s="596"/>
      <c r="GQ57" s="596"/>
      <c r="GR57" s="596"/>
      <c r="GS57" s="596"/>
      <c r="GT57" s="596"/>
      <c r="GU57" s="596"/>
      <c r="GV57" s="596"/>
      <c r="GW57" s="596"/>
      <c r="GX57" s="596"/>
      <c r="GY57" s="596"/>
      <c r="GZ57" s="596"/>
      <c r="HA57" s="596"/>
      <c r="HB57" s="596"/>
      <c r="HC57" s="596"/>
      <c r="HD57" s="596"/>
      <c r="HE57" s="596"/>
      <c r="HF57" s="596"/>
      <c r="HG57" s="596"/>
      <c r="HH57" s="596"/>
      <c r="HI57" s="596"/>
      <c r="HJ57" s="596"/>
      <c r="HK57" s="596"/>
      <c r="HL57" s="596"/>
      <c r="HM57" s="596"/>
      <c r="HN57" s="596"/>
      <c r="HO57" s="596"/>
      <c r="HP57" s="596"/>
      <c r="HQ57" s="596"/>
      <c r="HR57" s="596"/>
      <c r="HS57" s="596"/>
      <c r="HT57" s="596"/>
      <c r="HU57" s="596"/>
      <c r="HV57" s="596"/>
      <c r="HW57" s="596"/>
      <c r="HX57" s="596"/>
      <c r="HY57" s="596"/>
      <c r="HZ57" s="596"/>
      <c r="IA57" s="596"/>
      <c r="IB57" s="596"/>
      <c r="IC57" s="596"/>
      <c r="ID57" s="596"/>
      <c r="IE57" s="596"/>
      <c r="IF57" s="596"/>
      <c r="IG57" s="596"/>
      <c r="IH57" s="596"/>
      <c r="II57" s="596"/>
      <c r="IJ57" s="596"/>
      <c r="IK57" s="596"/>
      <c r="IL57" s="596"/>
      <c r="IM57" s="596"/>
      <c r="IN57" s="596"/>
      <c r="IO57" s="596"/>
      <c r="IP57" s="596"/>
      <c r="IQ57" s="596"/>
      <c r="IR57" s="596"/>
      <c r="IS57" s="596"/>
      <c r="IT57" s="596"/>
      <c r="IU57" s="596"/>
      <c r="IV57" s="596"/>
      <c r="IW57" s="597"/>
    </row>
    <row r="58" spans="1:259" customFormat="1" ht="12" customHeight="1">
      <c r="A58" s="393" t="s">
        <v>72</v>
      </c>
      <c r="B58" s="886">
        <v>2588.4717050000004</v>
      </c>
      <c r="C58" s="519">
        <v>2584.577006</v>
      </c>
      <c r="D58" s="519">
        <v>2927.5038460000001</v>
      </c>
      <c r="E58" s="886">
        <v>905.47209799999996</v>
      </c>
      <c r="F58" s="520">
        <v>883.27949899999999</v>
      </c>
      <c r="G58" s="571">
        <v>1040.90905</v>
      </c>
      <c r="H58" s="886">
        <v>1682.9996070000004</v>
      </c>
      <c r="I58" s="520">
        <v>1701.297507</v>
      </c>
      <c r="J58" s="520">
        <v>1886.5947960000001</v>
      </c>
      <c r="K58" s="252"/>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0"/>
      <c r="AN58" s="250"/>
      <c r="AO58" s="250"/>
      <c r="AP58" s="250"/>
      <c r="AQ58" s="250"/>
      <c r="AR58" s="250"/>
      <c r="AS58" s="250"/>
      <c r="AT58" s="250"/>
      <c r="AU58" s="250"/>
      <c r="AV58" s="250"/>
      <c r="AW58" s="250"/>
      <c r="AX58" s="250"/>
      <c r="AY58" s="250"/>
      <c r="AZ58" s="250"/>
      <c r="BA58" s="250"/>
      <c r="BB58" s="250"/>
      <c r="BC58" s="250"/>
      <c r="BD58" s="250"/>
      <c r="BE58" s="250"/>
      <c r="BF58" s="250"/>
      <c r="BG58" s="250"/>
      <c r="BH58" s="250"/>
      <c r="BI58" s="250"/>
      <c r="BJ58" s="250"/>
      <c r="BK58" s="250"/>
      <c r="BL58" s="250"/>
      <c r="BM58" s="250"/>
      <c r="BN58" s="250"/>
      <c r="BO58" s="250"/>
      <c r="BP58" s="250"/>
      <c r="BQ58" s="250"/>
      <c r="BR58" s="250"/>
      <c r="BS58" s="250"/>
      <c r="BT58" s="250"/>
      <c r="BU58" s="250"/>
      <c r="BV58" s="250"/>
      <c r="BW58" s="250"/>
      <c r="BX58" s="250"/>
      <c r="BY58" s="250"/>
      <c r="BZ58" s="250"/>
      <c r="CA58" s="250"/>
      <c r="CB58" s="250"/>
      <c r="CC58" s="250"/>
      <c r="CD58" s="250"/>
      <c r="CE58" s="250"/>
      <c r="CF58" s="250"/>
      <c r="CG58" s="250"/>
      <c r="CH58" s="250"/>
      <c r="CI58" s="250"/>
      <c r="CJ58" s="250"/>
      <c r="CK58" s="250"/>
      <c r="CL58" s="250"/>
      <c r="CM58" s="250"/>
      <c r="CN58" s="250"/>
      <c r="CO58" s="250"/>
      <c r="CP58" s="250"/>
      <c r="CQ58" s="250"/>
      <c r="CR58" s="250"/>
      <c r="CS58" s="250"/>
      <c r="CT58" s="250"/>
      <c r="CU58" s="250"/>
      <c r="CV58" s="250"/>
      <c r="CW58" s="250"/>
      <c r="CX58" s="250"/>
      <c r="CY58" s="250"/>
      <c r="CZ58" s="250"/>
      <c r="DA58" s="250"/>
      <c r="DB58" s="250"/>
      <c r="DC58" s="250"/>
      <c r="DD58" s="250"/>
      <c r="DE58" s="250"/>
      <c r="DF58" s="250"/>
      <c r="DG58" s="250"/>
      <c r="DH58" s="250"/>
      <c r="DI58" s="250"/>
      <c r="DJ58" s="250"/>
      <c r="DK58" s="250"/>
      <c r="DL58" s="250"/>
      <c r="DM58" s="250"/>
      <c r="DN58" s="250"/>
      <c r="DO58" s="250"/>
      <c r="DP58" s="250"/>
      <c r="DQ58" s="250"/>
      <c r="DR58" s="250"/>
      <c r="DS58" s="250"/>
      <c r="DT58" s="250"/>
      <c r="DU58" s="250"/>
      <c r="DV58" s="250"/>
      <c r="DW58" s="250"/>
      <c r="DX58" s="250"/>
      <c r="DY58" s="250"/>
      <c r="DZ58" s="250"/>
      <c r="EA58" s="250"/>
      <c r="EB58" s="250"/>
      <c r="EC58" s="250"/>
      <c r="ED58" s="250"/>
      <c r="EE58" s="250"/>
      <c r="EF58" s="250"/>
      <c r="EG58" s="250"/>
      <c r="EH58" s="250"/>
      <c r="EI58" s="250"/>
      <c r="EJ58" s="250"/>
      <c r="EK58" s="250"/>
      <c r="EL58" s="250"/>
      <c r="EM58" s="250"/>
      <c r="EN58" s="250"/>
      <c r="EO58" s="250"/>
      <c r="EP58" s="250"/>
      <c r="EQ58" s="250"/>
      <c r="ER58" s="250"/>
      <c r="ES58" s="250"/>
      <c r="ET58" s="250"/>
      <c r="EU58" s="250"/>
      <c r="EV58" s="250"/>
      <c r="EW58" s="250"/>
      <c r="EX58" s="250"/>
      <c r="EY58" s="250"/>
      <c r="EZ58" s="250"/>
      <c r="FA58" s="250"/>
      <c r="FB58" s="250"/>
      <c r="FC58" s="250"/>
      <c r="FD58" s="250"/>
      <c r="FE58" s="250"/>
      <c r="FF58" s="250"/>
      <c r="FG58" s="250"/>
      <c r="FH58" s="250"/>
      <c r="FI58" s="250"/>
      <c r="FJ58" s="250"/>
      <c r="FK58" s="250"/>
      <c r="FL58" s="250"/>
      <c r="FM58" s="250"/>
      <c r="FN58" s="250"/>
      <c r="FO58" s="250"/>
      <c r="FP58" s="250"/>
      <c r="FQ58" s="250"/>
      <c r="FR58" s="250"/>
      <c r="FS58" s="250"/>
      <c r="FT58" s="250"/>
      <c r="FU58" s="250"/>
      <c r="FV58" s="250"/>
      <c r="FW58" s="250"/>
      <c r="FX58" s="250"/>
      <c r="FY58" s="250"/>
      <c r="FZ58" s="250"/>
      <c r="GA58" s="250"/>
      <c r="GB58" s="250"/>
      <c r="GC58" s="250"/>
      <c r="GD58" s="250"/>
      <c r="GE58" s="250"/>
      <c r="GF58" s="250"/>
      <c r="GG58" s="250"/>
      <c r="GH58" s="250"/>
      <c r="GI58" s="250"/>
      <c r="GJ58" s="250"/>
      <c r="GK58" s="250"/>
      <c r="GL58" s="250"/>
      <c r="GM58" s="250"/>
      <c r="GN58" s="250"/>
      <c r="GO58" s="250"/>
      <c r="GP58" s="250"/>
      <c r="GQ58" s="250"/>
      <c r="GR58" s="250"/>
      <c r="GS58" s="250"/>
      <c r="GT58" s="250"/>
      <c r="GU58" s="250"/>
      <c r="GV58" s="250"/>
      <c r="GW58" s="250"/>
      <c r="GX58" s="250"/>
      <c r="GY58" s="250"/>
      <c r="GZ58" s="250"/>
      <c r="HA58" s="250"/>
      <c r="HB58" s="250"/>
      <c r="HC58" s="250"/>
      <c r="HD58" s="250"/>
      <c r="HE58" s="250"/>
      <c r="HF58" s="250"/>
      <c r="HG58" s="250"/>
      <c r="HH58" s="250"/>
      <c r="HI58" s="250"/>
      <c r="HJ58" s="250"/>
      <c r="HK58" s="250"/>
      <c r="HL58" s="250"/>
      <c r="HM58" s="250"/>
      <c r="HN58" s="250"/>
      <c r="HO58" s="250"/>
      <c r="HP58" s="250"/>
      <c r="HQ58" s="250"/>
      <c r="HR58" s="250"/>
      <c r="HS58" s="250"/>
      <c r="HT58" s="250"/>
      <c r="HU58" s="250"/>
      <c r="HV58" s="250"/>
      <c r="HW58" s="250"/>
      <c r="HX58" s="250"/>
      <c r="HY58" s="250"/>
      <c r="HZ58" s="250"/>
      <c r="IA58" s="250"/>
      <c r="IB58" s="250"/>
      <c r="IC58" s="250"/>
      <c r="ID58" s="250"/>
      <c r="IE58" s="250"/>
      <c r="IF58" s="250"/>
      <c r="IG58" s="250"/>
      <c r="IH58" s="250"/>
      <c r="II58" s="250"/>
      <c r="IJ58" s="250"/>
      <c r="IK58" s="250"/>
      <c r="IL58" s="250"/>
      <c r="IM58" s="250"/>
      <c r="IN58" s="250"/>
      <c r="IO58" s="250"/>
      <c r="IP58" s="250"/>
      <c r="IQ58" s="250"/>
      <c r="IR58" s="250"/>
      <c r="IS58" s="250"/>
      <c r="IT58" s="250"/>
      <c r="IU58" s="250"/>
      <c r="IV58" s="250"/>
      <c r="IW58" s="138"/>
    </row>
    <row r="59" spans="1:259" customFormat="1" ht="12" customHeight="1">
      <c r="A59" s="393" t="s">
        <v>82</v>
      </c>
      <c r="B59" s="886">
        <v>933.559392</v>
      </c>
      <c r="C59" s="519">
        <v>879.64310499999999</v>
      </c>
      <c r="D59" s="519">
        <v>1033.0415519999999</v>
      </c>
      <c r="E59" s="886">
        <v>544.89336000000003</v>
      </c>
      <c r="F59" s="520">
        <v>489.48389900000001</v>
      </c>
      <c r="G59" s="571">
        <v>590.56411400000002</v>
      </c>
      <c r="H59" s="886">
        <v>388.66603199999997</v>
      </c>
      <c r="I59" s="520">
        <v>390.15920599999998</v>
      </c>
      <c r="J59" s="520">
        <v>442.47743799999989</v>
      </c>
      <c r="K59" s="252"/>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250"/>
      <c r="AL59" s="250"/>
      <c r="AM59" s="250"/>
      <c r="AN59" s="250"/>
      <c r="AO59" s="250"/>
      <c r="AP59" s="250"/>
      <c r="AQ59" s="250"/>
      <c r="AR59" s="250"/>
      <c r="AS59" s="250"/>
      <c r="AT59" s="250"/>
      <c r="AU59" s="250"/>
      <c r="AV59" s="250"/>
      <c r="AW59" s="250"/>
      <c r="AX59" s="250"/>
      <c r="AY59" s="250"/>
      <c r="AZ59" s="250"/>
      <c r="BA59" s="250"/>
      <c r="BB59" s="250"/>
      <c r="BC59" s="250"/>
      <c r="BD59" s="250"/>
      <c r="BE59" s="250"/>
      <c r="BF59" s="250"/>
      <c r="BG59" s="250"/>
      <c r="BH59" s="250"/>
      <c r="BI59" s="250"/>
      <c r="BJ59" s="250"/>
      <c r="BK59" s="250"/>
      <c r="BL59" s="250"/>
      <c r="BM59" s="250"/>
      <c r="BN59" s="250"/>
      <c r="BO59" s="250"/>
      <c r="BP59" s="250"/>
      <c r="BQ59" s="250"/>
      <c r="BR59" s="250"/>
      <c r="BS59" s="250"/>
      <c r="BT59" s="250"/>
      <c r="BU59" s="250"/>
      <c r="BV59" s="250"/>
      <c r="BW59" s="250"/>
      <c r="BX59" s="250"/>
      <c r="BY59" s="250"/>
      <c r="BZ59" s="250"/>
      <c r="CA59" s="250"/>
      <c r="CB59" s="250"/>
      <c r="CC59" s="250"/>
      <c r="CD59" s="250"/>
      <c r="CE59" s="250"/>
      <c r="CF59" s="250"/>
      <c r="CG59" s="250"/>
      <c r="CH59" s="250"/>
      <c r="CI59" s="250"/>
      <c r="CJ59" s="250"/>
      <c r="CK59" s="250"/>
      <c r="CL59" s="250"/>
      <c r="CM59" s="250"/>
      <c r="CN59" s="250"/>
      <c r="CO59" s="250"/>
      <c r="CP59" s="250"/>
      <c r="CQ59" s="250"/>
      <c r="CR59" s="250"/>
      <c r="CS59" s="250"/>
      <c r="CT59" s="250"/>
      <c r="CU59" s="250"/>
      <c r="CV59" s="250"/>
      <c r="CW59" s="250"/>
      <c r="CX59" s="250"/>
      <c r="CY59" s="250"/>
      <c r="CZ59" s="250"/>
      <c r="DA59" s="250"/>
      <c r="DB59" s="250"/>
      <c r="DC59" s="250"/>
      <c r="DD59" s="250"/>
      <c r="DE59" s="250"/>
      <c r="DF59" s="250"/>
      <c r="DG59" s="250"/>
      <c r="DH59" s="250"/>
      <c r="DI59" s="250"/>
      <c r="DJ59" s="250"/>
      <c r="DK59" s="250"/>
      <c r="DL59" s="250"/>
      <c r="DM59" s="250"/>
      <c r="DN59" s="250"/>
      <c r="DO59" s="250"/>
      <c r="DP59" s="250"/>
      <c r="DQ59" s="250"/>
      <c r="DR59" s="250"/>
      <c r="DS59" s="250"/>
      <c r="DT59" s="250"/>
      <c r="DU59" s="250"/>
      <c r="DV59" s="250"/>
      <c r="DW59" s="250"/>
      <c r="DX59" s="250"/>
      <c r="DY59" s="250"/>
      <c r="DZ59" s="250"/>
      <c r="EA59" s="250"/>
      <c r="EB59" s="250"/>
      <c r="EC59" s="250"/>
      <c r="ED59" s="250"/>
      <c r="EE59" s="250"/>
      <c r="EF59" s="250"/>
      <c r="EG59" s="250"/>
      <c r="EH59" s="250"/>
      <c r="EI59" s="250"/>
      <c r="EJ59" s="250"/>
      <c r="EK59" s="250"/>
      <c r="EL59" s="250"/>
      <c r="EM59" s="250"/>
      <c r="EN59" s="250"/>
      <c r="EO59" s="250"/>
      <c r="EP59" s="250"/>
      <c r="EQ59" s="250"/>
      <c r="ER59" s="250"/>
      <c r="ES59" s="250"/>
      <c r="ET59" s="250"/>
      <c r="EU59" s="250"/>
      <c r="EV59" s="250"/>
      <c r="EW59" s="250"/>
      <c r="EX59" s="250"/>
      <c r="EY59" s="250"/>
      <c r="EZ59" s="250"/>
      <c r="FA59" s="250"/>
      <c r="FB59" s="250"/>
      <c r="FC59" s="250"/>
      <c r="FD59" s="250"/>
      <c r="FE59" s="250"/>
      <c r="FF59" s="250"/>
      <c r="FG59" s="250"/>
      <c r="FH59" s="250"/>
      <c r="FI59" s="250"/>
      <c r="FJ59" s="250"/>
      <c r="FK59" s="250"/>
      <c r="FL59" s="250"/>
      <c r="FM59" s="250"/>
      <c r="FN59" s="250"/>
      <c r="FO59" s="250"/>
      <c r="FP59" s="250"/>
      <c r="FQ59" s="250"/>
      <c r="FR59" s="250"/>
      <c r="FS59" s="250"/>
      <c r="FT59" s="250"/>
      <c r="FU59" s="250"/>
      <c r="FV59" s="250"/>
      <c r="FW59" s="250"/>
      <c r="FX59" s="250"/>
      <c r="FY59" s="250"/>
      <c r="FZ59" s="250"/>
      <c r="GA59" s="250"/>
      <c r="GB59" s="250"/>
      <c r="GC59" s="250"/>
      <c r="GD59" s="250"/>
      <c r="GE59" s="250"/>
      <c r="GF59" s="250"/>
      <c r="GG59" s="250"/>
      <c r="GH59" s="250"/>
      <c r="GI59" s="250"/>
      <c r="GJ59" s="250"/>
      <c r="GK59" s="250"/>
      <c r="GL59" s="250"/>
      <c r="GM59" s="250"/>
      <c r="GN59" s="250"/>
      <c r="GO59" s="250"/>
      <c r="GP59" s="250"/>
      <c r="GQ59" s="250"/>
      <c r="GR59" s="250"/>
      <c r="GS59" s="250"/>
      <c r="GT59" s="250"/>
      <c r="GU59" s="250"/>
      <c r="GV59" s="250"/>
      <c r="GW59" s="250"/>
      <c r="GX59" s="250"/>
      <c r="GY59" s="250"/>
      <c r="GZ59" s="250"/>
      <c r="HA59" s="250"/>
      <c r="HB59" s="250"/>
      <c r="HC59" s="250"/>
      <c r="HD59" s="250"/>
      <c r="HE59" s="250"/>
      <c r="HF59" s="250"/>
      <c r="HG59" s="250"/>
      <c r="HH59" s="250"/>
      <c r="HI59" s="250"/>
      <c r="HJ59" s="250"/>
      <c r="HK59" s="250"/>
      <c r="HL59" s="250"/>
      <c r="HM59" s="250"/>
      <c r="HN59" s="250"/>
      <c r="HO59" s="250"/>
      <c r="HP59" s="250"/>
      <c r="HQ59" s="250"/>
      <c r="HR59" s="250"/>
      <c r="HS59" s="250"/>
      <c r="HT59" s="250"/>
      <c r="HU59" s="250"/>
      <c r="HV59" s="250"/>
      <c r="HW59" s="250"/>
      <c r="HX59" s="250"/>
      <c r="HY59" s="250"/>
      <c r="HZ59" s="250"/>
      <c r="IA59" s="250"/>
      <c r="IB59" s="250"/>
      <c r="IC59" s="250"/>
      <c r="ID59" s="250"/>
      <c r="IE59" s="250"/>
      <c r="IF59" s="250"/>
      <c r="IG59" s="250"/>
      <c r="IH59" s="250"/>
      <c r="II59" s="250"/>
      <c r="IJ59" s="250"/>
      <c r="IK59" s="250"/>
      <c r="IL59" s="250"/>
      <c r="IM59" s="250"/>
      <c r="IN59" s="250"/>
      <c r="IO59" s="250"/>
      <c r="IP59" s="250"/>
      <c r="IQ59" s="250"/>
      <c r="IR59" s="250"/>
      <c r="IS59" s="250"/>
      <c r="IT59" s="250"/>
      <c r="IU59" s="250"/>
      <c r="IV59" s="250"/>
      <c r="IW59" s="138"/>
    </row>
    <row r="60" spans="1:259" customFormat="1" ht="12" customHeight="1">
      <c r="A60" s="393" t="s">
        <v>248</v>
      </c>
      <c r="B60" s="886">
        <v>390.17960199999999</v>
      </c>
      <c r="C60" s="519">
        <v>401.722309</v>
      </c>
      <c r="D60" s="519">
        <v>419.31681099999997</v>
      </c>
      <c r="E60" s="886">
        <v>197.219562</v>
      </c>
      <c r="F60" s="520">
        <v>205.038839</v>
      </c>
      <c r="G60" s="571">
        <v>216.156228</v>
      </c>
      <c r="H60" s="886">
        <v>192.96003999999999</v>
      </c>
      <c r="I60" s="520">
        <v>196.68347</v>
      </c>
      <c r="J60" s="520">
        <v>203.16058299999997</v>
      </c>
      <c r="K60" s="252"/>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0"/>
      <c r="AP60" s="250"/>
      <c r="AQ60" s="250"/>
      <c r="AR60" s="250"/>
      <c r="AS60" s="250"/>
      <c r="AT60" s="250"/>
      <c r="AU60" s="250"/>
      <c r="AV60" s="250"/>
      <c r="AW60" s="250"/>
      <c r="AX60" s="250"/>
      <c r="AY60" s="250"/>
      <c r="AZ60" s="250"/>
      <c r="BA60" s="250"/>
      <c r="BB60" s="250"/>
      <c r="BC60" s="250"/>
      <c r="BD60" s="250"/>
      <c r="BE60" s="250"/>
      <c r="BF60" s="250"/>
      <c r="BG60" s="250"/>
      <c r="BH60" s="250"/>
      <c r="BI60" s="250"/>
      <c r="BJ60" s="250"/>
      <c r="BK60" s="250"/>
      <c r="BL60" s="250"/>
      <c r="BM60" s="250"/>
      <c r="BN60" s="250"/>
      <c r="BO60" s="250"/>
      <c r="BP60" s="250"/>
      <c r="BQ60" s="250"/>
      <c r="BR60" s="250"/>
      <c r="BS60" s="250"/>
      <c r="BT60" s="250"/>
      <c r="BU60" s="250"/>
      <c r="BV60" s="250"/>
      <c r="BW60" s="250"/>
      <c r="BX60" s="250"/>
      <c r="BY60" s="250"/>
      <c r="BZ60" s="250"/>
      <c r="CA60" s="250"/>
      <c r="CB60" s="250"/>
      <c r="CC60" s="250"/>
      <c r="CD60" s="250"/>
      <c r="CE60" s="250"/>
      <c r="CF60" s="250"/>
      <c r="CG60" s="250"/>
      <c r="CH60" s="250"/>
      <c r="CI60" s="250"/>
      <c r="CJ60" s="250"/>
      <c r="CK60" s="250"/>
      <c r="CL60" s="250"/>
      <c r="CM60" s="250"/>
      <c r="CN60" s="250"/>
      <c r="CO60" s="250"/>
      <c r="CP60" s="250"/>
      <c r="CQ60" s="250"/>
      <c r="CR60" s="250"/>
      <c r="CS60" s="250"/>
      <c r="CT60" s="250"/>
      <c r="CU60" s="250"/>
      <c r="CV60" s="250"/>
      <c r="CW60" s="250"/>
      <c r="CX60" s="250"/>
      <c r="CY60" s="250"/>
      <c r="CZ60" s="250"/>
      <c r="DA60" s="250"/>
      <c r="DB60" s="250"/>
      <c r="DC60" s="250"/>
      <c r="DD60" s="250"/>
      <c r="DE60" s="250"/>
      <c r="DF60" s="250"/>
      <c r="DG60" s="250"/>
      <c r="DH60" s="250"/>
      <c r="DI60" s="250"/>
      <c r="DJ60" s="250"/>
      <c r="DK60" s="250"/>
      <c r="DL60" s="250"/>
      <c r="DM60" s="250"/>
      <c r="DN60" s="250"/>
      <c r="DO60" s="250"/>
      <c r="DP60" s="250"/>
      <c r="DQ60" s="250"/>
      <c r="DR60" s="250"/>
      <c r="DS60" s="250"/>
      <c r="DT60" s="250"/>
      <c r="DU60" s="250"/>
      <c r="DV60" s="250"/>
      <c r="DW60" s="250"/>
      <c r="DX60" s="250"/>
      <c r="DY60" s="250"/>
      <c r="DZ60" s="250"/>
      <c r="EA60" s="250"/>
      <c r="EB60" s="250"/>
      <c r="EC60" s="250"/>
      <c r="ED60" s="250"/>
      <c r="EE60" s="250"/>
      <c r="EF60" s="250"/>
      <c r="EG60" s="250"/>
      <c r="EH60" s="250"/>
      <c r="EI60" s="250"/>
      <c r="EJ60" s="250"/>
      <c r="EK60" s="250"/>
      <c r="EL60" s="250"/>
      <c r="EM60" s="250"/>
      <c r="EN60" s="250"/>
      <c r="EO60" s="250"/>
      <c r="EP60" s="250"/>
      <c r="EQ60" s="250"/>
      <c r="ER60" s="250"/>
      <c r="ES60" s="250"/>
      <c r="ET60" s="250"/>
      <c r="EU60" s="250"/>
      <c r="EV60" s="250"/>
      <c r="EW60" s="250"/>
      <c r="EX60" s="250"/>
      <c r="EY60" s="250"/>
      <c r="EZ60" s="250"/>
      <c r="FA60" s="250"/>
      <c r="FB60" s="250"/>
      <c r="FC60" s="250"/>
      <c r="FD60" s="250"/>
      <c r="FE60" s="250"/>
      <c r="FF60" s="250"/>
      <c r="FG60" s="250"/>
      <c r="FH60" s="250"/>
      <c r="FI60" s="250"/>
      <c r="FJ60" s="250"/>
      <c r="FK60" s="250"/>
      <c r="FL60" s="250"/>
      <c r="FM60" s="250"/>
      <c r="FN60" s="250"/>
      <c r="FO60" s="250"/>
      <c r="FP60" s="250"/>
      <c r="FQ60" s="250"/>
      <c r="FR60" s="250"/>
      <c r="FS60" s="250"/>
      <c r="FT60" s="250"/>
      <c r="FU60" s="250"/>
      <c r="FV60" s="250"/>
      <c r="FW60" s="250"/>
      <c r="FX60" s="250"/>
      <c r="FY60" s="250"/>
      <c r="FZ60" s="250"/>
      <c r="GA60" s="250"/>
      <c r="GB60" s="250"/>
      <c r="GC60" s="250"/>
      <c r="GD60" s="250"/>
      <c r="GE60" s="250"/>
      <c r="GF60" s="250"/>
      <c r="GG60" s="250"/>
      <c r="GH60" s="250"/>
      <c r="GI60" s="250"/>
      <c r="GJ60" s="250"/>
      <c r="GK60" s="250"/>
      <c r="GL60" s="250"/>
      <c r="GM60" s="250"/>
      <c r="GN60" s="250"/>
      <c r="GO60" s="250"/>
      <c r="GP60" s="250"/>
      <c r="GQ60" s="250"/>
      <c r="GR60" s="250"/>
      <c r="GS60" s="250"/>
      <c r="GT60" s="250"/>
      <c r="GU60" s="250"/>
      <c r="GV60" s="250"/>
      <c r="GW60" s="250"/>
      <c r="GX60" s="250"/>
      <c r="GY60" s="250"/>
      <c r="GZ60" s="250"/>
      <c r="HA60" s="250"/>
      <c r="HB60" s="250"/>
      <c r="HC60" s="250"/>
      <c r="HD60" s="250"/>
      <c r="HE60" s="250"/>
      <c r="HF60" s="250"/>
      <c r="HG60" s="250"/>
      <c r="HH60" s="250"/>
      <c r="HI60" s="250"/>
      <c r="HJ60" s="250"/>
      <c r="HK60" s="250"/>
      <c r="HL60" s="250"/>
      <c r="HM60" s="250"/>
      <c r="HN60" s="250"/>
      <c r="HO60" s="250"/>
      <c r="HP60" s="250"/>
      <c r="HQ60" s="250"/>
      <c r="HR60" s="250"/>
      <c r="HS60" s="250"/>
      <c r="HT60" s="250"/>
      <c r="HU60" s="250"/>
      <c r="HV60" s="250"/>
      <c r="HW60" s="250"/>
      <c r="HX60" s="250"/>
      <c r="HY60" s="250"/>
      <c r="HZ60" s="250"/>
      <c r="IA60" s="250"/>
      <c r="IB60" s="250"/>
      <c r="IC60" s="250"/>
      <c r="ID60" s="250"/>
      <c r="IE60" s="250"/>
      <c r="IF60" s="250"/>
      <c r="IG60" s="250"/>
      <c r="IH60" s="250"/>
      <c r="II60" s="250"/>
      <c r="IJ60" s="250"/>
      <c r="IK60" s="250"/>
      <c r="IL60" s="250"/>
      <c r="IM60" s="250"/>
      <c r="IN60" s="250"/>
      <c r="IO60" s="250"/>
      <c r="IP60" s="250"/>
      <c r="IQ60" s="250"/>
      <c r="IR60" s="250"/>
      <c r="IS60" s="250"/>
      <c r="IT60" s="250"/>
      <c r="IU60" s="250"/>
      <c r="IV60" s="250"/>
      <c r="IW60" s="138"/>
    </row>
    <row r="61" spans="1:259" customFormat="1" ht="12" customHeight="1">
      <c r="A61" s="393" t="s">
        <v>83</v>
      </c>
      <c r="B61" s="886">
        <v>477.582043</v>
      </c>
      <c r="C61" s="519">
        <v>579.77018699999996</v>
      </c>
      <c r="D61" s="519">
        <v>713.91180299999996</v>
      </c>
      <c r="E61" s="886">
        <v>286.59031099999999</v>
      </c>
      <c r="F61" s="520">
        <v>357.87618800000001</v>
      </c>
      <c r="G61" s="571">
        <v>396.564257</v>
      </c>
      <c r="H61" s="886">
        <v>190.99173200000001</v>
      </c>
      <c r="I61" s="520">
        <v>221.89399899999995</v>
      </c>
      <c r="J61" s="520">
        <v>317.34754599999997</v>
      </c>
      <c r="K61" s="252"/>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0"/>
      <c r="AP61" s="250"/>
      <c r="AQ61" s="250"/>
      <c r="AR61" s="250"/>
      <c r="AS61" s="250"/>
      <c r="AT61" s="250"/>
      <c r="AU61" s="250"/>
      <c r="AV61" s="250"/>
      <c r="AW61" s="250"/>
      <c r="AX61" s="250"/>
      <c r="AY61" s="250"/>
      <c r="AZ61" s="250"/>
      <c r="BA61" s="250"/>
      <c r="BB61" s="250"/>
      <c r="BC61" s="250"/>
      <c r="BD61" s="250"/>
      <c r="BE61" s="250"/>
      <c r="BF61" s="250"/>
      <c r="BG61" s="250"/>
      <c r="BH61" s="250"/>
      <c r="BI61" s="250"/>
      <c r="BJ61" s="250"/>
      <c r="BK61" s="250"/>
      <c r="BL61" s="250"/>
      <c r="BM61" s="250"/>
      <c r="BN61" s="250"/>
      <c r="BO61" s="250"/>
      <c r="BP61" s="250"/>
      <c r="BQ61" s="250"/>
      <c r="BR61" s="250"/>
      <c r="BS61" s="250"/>
      <c r="BT61" s="250"/>
      <c r="BU61" s="250"/>
      <c r="BV61" s="250"/>
      <c r="BW61" s="250"/>
      <c r="BX61" s="250"/>
      <c r="BY61" s="250"/>
      <c r="BZ61" s="250"/>
      <c r="CA61" s="250"/>
      <c r="CB61" s="250"/>
      <c r="CC61" s="250"/>
      <c r="CD61" s="250"/>
      <c r="CE61" s="250"/>
      <c r="CF61" s="250"/>
      <c r="CG61" s="250"/>
      <c r="CH61" s="250"/>
      <c r="CI61" s="250"/>
      <c r="CJ61" s="250"/>
      <c r="CK61" s="250"/>
      <c r="CL61" s="250"/>
      <c r="CM61" s="250"/>
      <c r="CN61" s="250"/>
      <c r="CO61" s="250"/>
      <c r="CP61" s="250"/>
      <c r="CQ61" s="250"/>
      <c r="CR61" s="250"/>
      <c r="CS61" s="250"/>
      <c r="CT61" s="250"/>
      <c r="CU61" s="250"/>
      <c r="CV61" s="250"/>
      <c r="CW61" s="250"/>
      <c r="CX61" s="250"/>
      <c r="CY61" s="250"/>
      <c r="CZ61" s="250"/>
      <c r="DA61" s="250"/>
      <c r="DB61" s="250"/>
      <c r="DC61" s="250"/>
      <c r="DD61" s="250"/>
      <c r="DE61" s="250"/>
      <c r="DF61" s="250"/>
      <c r="DG61" s="250"/>
      <c r="DH61" s="250"/>
      <c r="DI61" s="250"/>
      <c r="DJ61" s="250"/>
      <c r="DK61" s="250"/>
      <c r="DL61" s="250"/>
      <c r="DM61" s="250"/>
      <c r="DN61" s="250"/>
      <c r="DO61" s="250"/>
      <c r="DP61" s="250"/>
      <c r="DQ61" s="250"/>
      <c r="DR61" s="250"/>
      <c r="DS61" s="250"/>
      <c r="DT61" s="250"/>
      <c r="DU61" s="250"/>
      <c r="DV61" s="250"/>
      <c r="DW61" s="250"/>
      <c r="DX61" s="250"/>
      <c r="DY61" s="250"/>
      <c r="DZ61" s="250"/>
      <c r="EA61" s="250"/>
      <c r="EB61" s="250"/>
      <c r="EC61" s="250"/>
      <c r="ED61" s="250"/>
      <c r="EE61" s="250"/>
      <c r="EF61" s="250"/>
      <c r="EG61" s="250"/>
      <c r="EH61" s="250"/>
      <c r="EI61" s="250"/>
      <c r="EJ61" s="250"/>
      <c r="EK61" s="250"/>
      <c r="EL61" s="250"/>
      <c r="EM61" s="250"/>
      <c r="EN61" s="250"/>
      <c r="EO61" s="250"/>
      <c r="EP61" s="250"/>
      <c r="EQ61" s="250"/>
      <c r="ER61" s="250"/>
      <c r="ES61" s="250"/>
      <c r="ET61" s="250"/>
      <c r="EU61" s="250"/>
      <c r="EV61" s="250"/>
      <c r="EW61" s="250"/>
      <c r="EX61" s="250"/>
      <c r="EY61" s="250"/>
      <c r="EZ61" s="250"/>
      <c r="FA61" s="250"/>
      <c r="FB61" s="250"/>
      <c r="FC61" s="250"/>
      <c r="FD61" s="250"/>
      <c r="FE61" s="250"/>
      <c r="FF61" s="250"/>
      <c r="FG61" s="250"/>
      <c r="FH61" s="250"/>
      <c r="FI61" s="250"/>
      <c r="FJ61" s="250"/>
      <c r="FK61" s="250"/>
      <c r="FL61" s="250"/>
      <c r="FM61" s="250"/>
      <c r="FN61" s="250"/>
      <c r="FO61" s="250"/>
      <c r="FP61" s="250"/>
      <c r="FQ61" s="250"/>
      <c r="FR61" s="250"/>
      <c r="FS61" s="250"/>
      <c r="FT61" s="250"/>
      <c r="FU61" s="250"/>
      <c r="FV61" s="250"/>
      <c r="FW61" s="250"/>
      <c r="FX61" s="250"/>
      <c r="FY61" s="250"/>
      <c r="FZ61" s="250"/>
      <c r="GA61" s="250"/>
      <c r="GB61" s="250"/>
      <c r="GC61" s="250"/>
      <c r="GD61" s="250"/>
      <c r="GE61" s="250"/>
      <c r="GF61" s="250"/>
      <c r="GG61" s="250"/>
      <c r="GH61" s="250"/>
      <c r="GI61" s="250"/>
      <c r="GJ61" s="250"/>
      <c r="GK61" s="250"/>
      <c r="GL61" s="250"/>
      <c r="GM61" s="250"/>
      <c r="GN61" s="250"/>
      <c r="GO61" s="250"/>
      <c r="GP61" s="250"/>
      <c r="GQ61" s="250"/>
      <c r="GR61" s="250"/>
      <c r="GS61" s="250"/>
      <c r="GT61" s="250"/>
      <c r="GU61" s="250"/>
      <c r="GV61" s="250"/>
      <c r="GW61" s="250"/>
      <c r="GX61" s="250"/>
      <c r="GY61" s="250"/>
      <c r="GZ61" s="250"/>
      <c r="HA61" s="250"/>
      <c r="HB61" s="250"/>
      <c r="HC61" s="250"/>
      <c r="HD61" s="250"/>
      <c r="HE61" s="250"/>
      <c r="HF61" s="250"/>
      <c r="HG61" s="250"/>
      <c r="HH61" s="250"/>
      <c r="HI61" s="250"/>
      <c r="HJ61" s="250"/>
      <c r="HK61" s="250"/>
      <c r="HL61" s="250"/>
      <c r="HM61" s="250"/>
      <c r="HN61" s="250"/>
      <c r="HO61" s="250"/>
      <c r="HP61" s="250"/>
      <c r="HQ61" s="250"/>
      <c r="HR61" s="250"/>
      <c r="HS61" s="250"/>
      <c r="HT61" s="250"/>
      <c r="HU61" s="250"/>
      <c r="HV61" s="250"/>
      <c r="HW61" s="250"/>
      <c r="HX61" s="250"/>
      <c r="HY61" s="250"/>
      <c r="HZ61" s="250"/>
      <c r="IA61" s="250"/>
      <c r="IB61" s="250"/>
      <c r="IC61" s="250"/>
      <c r="ID61" s="250"/>
      <c r="IE61" s="250"/>
      <c r="IF61" s="250"/>
      <c r="IG61" s="250"/>
      <c r="IH61" s="250"/>
      <c r="II61" s="250"/>
      <c r="IJ61" s="250"/>
      <c r="IK61" s="250"/>
      <c r="IL61" s="250"/>
      <c r="IM61" s="250"/>
      <c r="IN61" s="250"/>
      <c r="IO61" s="250"/>
      <c r="IP61" s="250"/>
      <c r="IQ61" s="250"/>
      <c r="IR61" s="250"/>
      <c r="IS61" s="250"/>
      <c r="IT61" s="250"/>
      <c r="IU61" s="250"/>
      <c r="IV61" s="250"/>
      <c r="IW61" s="138"/>
    </row>
    <row r="62" spans="1:259" customFormat="1" ht="12" customHeight="1">
      <c r="A62" s="393" t="s">
        <v>84</v>
      </c>
      <c r="B62" s="886">
        <v>0</v>
      </c>
      <c r="C62" s="519">
        <v>0</v>
      </c>
      <c r="D62" s="519">
        <v>0</v>
      </c>
      <c r="E62" s="886">
        <v>0</v>
      </c>
      <c r="F62" s="520">
        <v>0</v>
      </c>
      <c r="G62" s="571">
        <v>0</v>
      </c>
      <c r="H62" s="886">
        <v>0</v>
      </c>
      <c r="I62" s="520">
        <v>0</v>
      </c>
      <c r="J62" s="520">
        <v>0</v>
      </c>
      <c r="K62" s="252"/>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c r="AQ62" s="250"/>
      <c r="AR62" s="250"/>
      <c r="AS62" s="250"/>
      <c r="AT62" s="250"/>
      <c r="AU62" s="250"/>
      <c r="AV62" s="250"/>
      <c r="AW62" s="250"/>
      <c r="AX62" s="250"/>
      <c r="AY62" s="250"/>
      <c r="AZ62" s="250"/>
      <c r="BA62" s="250"/>
      <c r="BB62" s="250"/>
      <c r="BC62" s="250"/>
      <c r="BD62" s="250"/>
      <c r="BE62" s="250"/>
      <c r="BF62" s="250"/>
      <c r="BG62" s="250"/>
      <c r="BH62" s="250"/>
      <c r="BI62" s="250"/>
      <c r="BJ62" s="250"/>
      <c r="BK62" s="250"/>
      <c r="BL62" s="250"/>
      <c r="BM62" s="250"/>
      <c r="BN62" s="250"/>
      <c r="BO62" s="250"/>
      <c r="BP62" s="250"/>
      <c r="BQ62" s="250"/>
      <c r="BR62" s="250"/>
      <c r="BS62" s="250"/>
      <c r="BT62" s="250"/>
      <c r="BU62" s="250"/>
      <c r="BV62" s="250"/>
      <c r="BW62" s="250"/>
      <c r="BX62" s="250"/>
      <c r="BY62" s="250"/>
      <c r="BZ62" s="250"/>
      <c r="CA62" s="250"/>
      <c r="CB62" s="250"/>
      <c r="CC62" s="250"/>
      <c r="CD62" s="250"/>
      <c r="CE62" s="250"/>
      <c r="CF62" s="250"/>
      <c r="CG62" s="250"/>
      <c r="CH62" s="250"/>
      <c r="CI62" s="250"/>
      <c r="CJ62" s="250"/>
      <c r="CK62" s="250"/>
      <c r="CL62" s="250"/>
      <c r="CM62" s="250"/>
      <c r="CN62" s="250"/>
      <c r="CO62" s="250"/>
      <c r="CP62" s="250"/>
      <c r="CQ62" s="250"/>
      <c r="CR62" s="250"/>
      <c r="CS62" s="250"/>
      <c r="CT62" s="250"/>
      <c r="CU62" s="250"/>
      <c r="CV62" s="250"/>
      <c r="CW62" s="250"/>
      <c r="CX62" s="250"/>
      <c r="CY62" s="250"/>
      <c r="CZ62" s="250"/>
      <c r="DA62" s="250"/>
      <c r="DB62" s="250"/>
      <c r="DC62" s="250"/>
      <c r="DD62" s="250"/>
      <c r="DE62" s="250"/>
      <c r="DF62" s="250"/>
      <c r="DG62" s="250"/>
      <c r="DH62" s="250"/>
      <c r="DI62" s="250"/>
      <c r="DJ62" s="250"/>
      <c r="DK62" s="250"/>
      <c r="DL62" s="250"/>
      <c r="DM62" s="250"/>
      <c r="DN62" s="250"/>
      <c r="DO62" s="250"/>
      <c r="DP62" s="250"/>
      <c r="DQ62" s="250"/>
      <c r="DR62" s="250"/>
      <c r="DS62" s="250"/>
      <c r="DT62" s="250"/>
      <c r="DU62" s="250"/>
      <c r="DV62" s="250"/>
      <c r="DW62" s="250"/>
      <c r="DX62" s="250"/>
      <c r="DY62" s="250"/>
      <c r="DZ62" s="250"/>
      <c r="EA62" s="250"/>
      <c r="EB62" s="250"/>
      <c r="EC62" s="250"/>
      <c r="ED62" s="250"/>
      <c r="EE62" s="250"/>
      <c r="EF62" s="250"/>
      <c r="EG62" s="250"/>
      <c r="EH62" s="250"/>
      <c r="EI62" s="250"/>
      <c r="EJ62" s="250"/>
      <c r="EK62" s="250"/>
      <c r="EL62" s="250"/>
      <c r="EM62" s="250"/>
      <c r="EN62" s="250"/>
      <c r="EO62" s="250"/>
      <c r="EP62" s="250"/>
      <c r="EQ62" s="250"/>
      <c r="ER62" s="250"/>
      <c r="ES62" s="250"/>
      <c r="ET62" s="250"/>
      <c r="EU62" s="250"/>
      <c r="EV62" s="250"/>
      <c r="EW62" s="250"/>
      <c r="EX62" s="250"/>
      <c r="EY62" s="250"/>
      <c r="EZ62" s="250"/>
      <c r="FA62" s="250"/>
      <c r="FB62" s="250"/>
      <c r="FC62" s="250"/>
      <c r="FD62" s="250"/>
      <c r="FE62" s="250"/>
      <c r="FF62" s="250"/>
      <c r="FG62" s="250"/>
      <c r="FH62" s="250"/>
      <c r="FI62" s="250"/>
      <c r="FJ62" s="250"/>
      <c r="FK62" s="250"/>
      <c r="FL62" s="250"/>
      <c r="FM62" s="250"/>
      <c r="FN62" s="250"/>
      <c r="FO62" s="250"/>
      <c r="FP62" s="250"/>
      <c r="FQ62" s="250"/>
      <c r="FR62" s="250"/>
      <c r="FS62" s="250"/>
      <c r="FT62" s="250"/>
      <c r="FU62" s="250"/>
      <c r="FV62" s="250"/>
      <c r="FW62" s="250"/>
      <c r="FX62" s="250"/>
      <c r="FY62" s="250"/>
      <c r="FZ62" s="250"/>
      <c r="GA62" s="250"/>
      <c r="GB62" s="250"/>
      <c r="GC62" s="250"/>
      <c r="GD62" s="250"/>
      <c r="GE62" s="250"/>
      <c r="GF62" s="250"/>
      <c r="GG62" s="250"/>
      <c r="GH62" s="250"/>
      <c r="GI62" s="250"/>
      <c r="GJ62" s="250"/>
      <c r="GK62" s="250"/>
      <c r="GL62" s="250"/>
      <c r="GM62" s="250"/>
      <c r="GN62" s="250"/>
      <c r="GO62" s="250"/>
      <c r="GP62" s="250"/>
      <c r="GQ62" s="250"/>
      <c r="GR62" s="250"/>
      <c r="GS62" s="250"/>
      <c r="GT62" s="250"/>
      <c r="GU62" s="250"/>
      <c r="GV62" s="250"/>
      <c r="GW62" s="250"/>
      <c r="GX62" s="250"/>
      <c r="GY62" s="250"/>
      <c r="GZ62" s="250"/>
      <c r="HA62" s="250"/>
      <c r="HB62" s="250"/>
      <c r="HC62" s="250"/>
      <c r="HD62" s="250"/>
      <c r="HE62" s="250"/>
      <c r="HF62" s="250"/>
      <c r="HG62" s="250"/>
      <c r="HH62" s="250"/>
      <c r="HI62" s="250"/>
      <c r="HJ62" s="250"/>
      <c r="HK62" s="250"/>
      <c r="HL62" s="250"/>
      <c r="HM62" s="250"/>
      <c r="HN62" s="250"/>
      <c r="HO62" s="250"/>
      <c r="HP62" s="250"/>
      <c r="HQ62" s="250"/>
      <c r="HR62" s="250"/>
      <c r="HS62" s="250"/>
      <c r="HT62" s="250"/>
      <c r="HU62" s="250"/>
      <c r="HV62" s="250"/>
      <c r="HW62" s="250"/>
      <c r="HX62" s="250"/>
      <c r="HY62" s="250"/>
      <c r="HZ62" s="250"/>
      <c r="IA62" s="250"/>
      <c r="IB62" s="250"/>
      <c r="IC62" s="250"/>
      <c r="ID62" s="250"/>
      <c r="IE62" s="250"/>
      <c r="IF62" s="250"/>
      <c r="IG62" s="250"/>
      <c r="IH62" s="250"/>
      <c r="II62" s="250"/>
      <c r="IJ62" s="250"/>
      <c r="IK62" s="250"/>
      <c r="IL62" s="250"/>
      <c r="IM62" s="250"/>
      <c r="IN62" s="250"/>
      <c r="IO62" s="250"/>
      <c r="IP62" s="250"/>
      <c r="IQ62" s="250"/>
      <c r="IR62" s="250"/>
      <c r="IS62" s="250"/>
      <c r="IT62" s="250"/>
      <c r="IU62" s="250"/>
      <c r="IV62" s="250"/>
      <c r="IW62" s="138"/>
    </row>
    <row r="63" spans="1:259" customFormat="1" ht="12" customHeight="1">
      <c r="A63" s="393" t="s">
        <v>85</v>
      </c>
      <c r="B63" s="886">
        <v>210.73215999999999</v>
      </c>
      <c r="C63" s="519">
        <v>364.53247900000002</v>
      </c>
      <c r="D63" s="519">
        <v>449.20337899999998</v>
      </c>
      <c r="E63" s="886">
        <v>147.99171200000001</v>
      </c>
      <c r="F63" s="520">
        <v>209.91128399999999</v>
      </c>
      <c r="G63" s="571">
        <v>212.914995</v>
      </c>
      <c r="H63" s="886">
        <v>62.740447999999986</v>
      </c>
      <c r="I63" s="520">
        <v>154.62119500000003</v>
      </c>
      <c r="J63" s="520">
        <v>236.28838399999998</v>
      </c>
      <c r="K63" s="252"/>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c r="AS63" s="250"/>
      <c r="AT63" s="250"/>
      <c r="AU63" s="250"/>
      <c r="AV63" s="250"/>
      <c r="AW63" s="250"/>
      <c r="AX63" s="250"/>
      <c r="AY63" s="250"/>
      <c r="AZ63" s="250"/>
      <c r="BA63" s="250"/>
      <c r="BB63" s="250"/>
      <c r="BC63" s="250"/>
      <c r="BD63" s="250"/>
      <c r="BE63" s="250"/>
      <c r="BF63" s="250"/>
      <c r="BG63" s="250"/>
      <c r="BH63" s="250"/>
      <c r="BI63" s="250"/>
      <c r="BJ63" s="250"/>
      <c r="BK63" s="250"/>
      <c r="BL63" s="250"/>
      <c r="BM63" s="250"/>
      <c r="BN63" s="250"/>
      <c r="BO63" s="250"/>
      <c r="BP63" s="250"/>
      <c r="BQ63" s="250"/>
      <c r="BR63" s="250"/>
      <c r="BS63" s="250"/>
      <c r="BT63" s="250"/>
      <c r="BU63" s="250"/>
      <c r="BV63" s="250"/>
      <c r="BW63" s="250"/>
      <c r="BX63" s="250"/>
      <c r="BY63" s="250"/>
      <c r="BZ63" s="250"/>
      <c r="CA63" s="250"/>
      <c r="CB63" s="250"/>
      <c r="CC63" s="250"/>
      <c r="CD63" s="250"/>
      <c r="CE63" s="250"/>
      <c r="CF63" s="250"/>
      <c r="CG63" s="250"/>
      <c r="CH63" s="250"/>
      <c r="CI63" s="250"/>
      <c r="CJ63" s="250"/>
      <c r="CK63" s="250"/>
      <c r="CL63" s="250"/>
      <c r="CM63" s="250"/>
      <c r="CN63" s="250"/>
      <c r="CO63" s="250"/>
      <c r="CP63" s="250"/>
      <c r="CQ63" s="250"/>
      <c r="CR63" s="250"/>
      <c r="CS63" s="250"/>
      <c r="CT63" s="250"/>
      <c r="CU63" s="250"/>
      <c r="CV63" s="250"/>
      <c r="CW63" s="250"/>
      <c r="CX63" s="250"/>
      <c r="CY63" s="250"/>
      <c r="CZ63" s="250"/>
      <c r="DA63" s="250"/>
      <c r="DB63" s="250"/>
      <c r="DC63" s="250"/>
      <c r="DD63" s="250"/>
      <c r="DE63" s="250"/>
      <c r="DF63" s="250"/>
      <c r="DG63" s="250"/>
      <c r="DH63" s="250"/>
      <c r="DI63" s="250"/>
      <c r="DJ63" s="250"/>
      <c r="DK63" s="250"/>
      <c r="DL63" s="250"/>
      <c r="DM63" s="250"/>
      <c r="DN63" s="250"/>
      <c r="DO63" s="250"/>
      <c r="DP63" s="250"/>
      <c r="DQ63" s="250"/>
      <c r="DR63" s="250"/>
      <c r="DS63" s="250"/>
      <c r="DT63" s="250"/>
      <c r="DU63" s="250"/>
      <c r="DV63" s="250"/>
      <c r="DW63" s="250"/>
      <c r="DX63" s="250"/>
      <c r="DY63" s="250"/>
      <c r="DZ63" s="250"/>
      <c r="EA63" s="250"/>
      <c r="EB63" s="250"/>
      <c r="EC63" s="250"/>
      <c r="ED63" s="250"/>
      <c r="EE63" s="250"/>
      <c r="EF63" s="250"/>
      <c r="EG63" s="250"/>
      <c r="EH63" s="250"/>
      <c r="EI63" s="250"/>
      <c r="EJ63" s="250"/>
      <c r="EK63" s="250"/>
      <c r="EL63" s="250"/>
      <c r="EM63" s="250"/>
      <c r="EN63" s="250"/>
      <c r="EO63" s="250"/>
      <c r="EP63" s="250"/>
      <c r="EQ63" s="250"/>
      <c r="ER63" s="250"/>
      <c r="ES63" s="250"/>
      <c r="ET63" s="250"/>
      <c r="EU63" s="250"/>
      <c r="EV63" s="250"/>
      <c r="EW63" s="250"/>
      <c r="EX63" s="250"/>
      <c r="EY63" s="250"/>
      <c r="EZ63" s="250"/>
      <c r="FA63" s="250"/>
      <c r="FB63" s="250"/>
      <c r="FC63" s="250"/>
      <c r="FD63" s="250"/>
      <c r="FE63" s="250"/>
      <c r="FF63" s="250"/>
      <c r="FG63" s="250"/>
      <c r="FH63" s="250"/>
      <c r="FI63" s="250"/>
      <c r="FJ63" s="250"/>
      <c r="FK63" s="250"/>
      <c r="FL63" s="250"/>
      <c r="FM63" s="250"/>
      <c r="FN63" s="250"/>
      <c r="FO63" s="250"/>
      <c r="FP63" s="250"/>
      <c r="FQ63" s="250"/>
      <c r="FR63" s="250"/>
      <c r="FS63" s="250"/>
      <c r="FT63" s="250"/>
      <c r="FU63" s="250"/>
      <c r="FV63" s="250"/>
      <c r="FW63" s="250"/>
      <c r="FX63" s="250"/>
      <c r="FY63" s="250"/>
      <c r="FZ63" s="250"/>
      <c r="GA63" s="250"/>
      <c r="GB63" s="250"/>
      <c r="GC63" s="250"/>
      <c r="GD63" s="250"/>
      <c r="GE63" s="250"/>
      <c r="GF63" s="250"/>
      <c r="GG63" s="250"/>
      <c r="GH63" s="250"/>
      <c r="GI63" s="250"/>
      <c r="GJ63" s="250"/>
      <c r="GK63" s="250"/>
      <c r="GL63" s="250"/>
      <c r="GM63" s="250"/>
      <c r="GN63" s="250"/>
      <c r="GO63" s="250"/>
      <c r="GP63" s="250"/>
      <c r="GQ63" s="250"/>
      <c r="GR63" s="250"/>
      <c r="GS63" s="250"/>
      <c r="GT63" s="250"/>
      <c r="GU63" s="250"/>
      <c r="GV63" s="250"/>
      <c r="GW63" s="250"/>
      <c r="GX63" s="250"/>
      <c r="GY63" s="250"/>
      <c r="GZ63" s="250"/>
      <c r="HA63" s="250"/>
      <c r="HB63" s="250"/>
      <c r="HC63" s="250"/>
      <c r="HD63" s="250"/>
      <c r="HE63" s="250"/>
      <c r="HF63" s="250"/>
      <c r="HG63" s="250"/>
      <c r="HH63" s="250"/>
      <c r="HI63" s="250"/>
      <c r="HJ63" s="250"/>
      <c r="HK63" s="250"/>
      <c r="HL63" s="250"/>
      <c r="HM63" s="250"/>
      <c r="HN63" s="250"/>
      <c r="HO63" s="250"/>
      <c r="HP63" s="250"/>
      <c r="HQ63" s="250"/>
      <c r="HR63" s="250"/>
      <c r="HS63" s="250"/>
      <c r="HT63" s="250"/>
      <c r="HU63" s="250"/>
      <c r="HV63" s="250"/>
      <c r="HW63" s="250"/>
      <c r="HX63" s="250"/>
      <c r="HY63" s="250"/>
      <c r="HZ63" s="250"/>
      <c r="IA63" s="250"/>
      <c r="IB63" s="250"/>
      <c r="IC63" s="250"/>
      <c r="ID63" s="250"/>
      <c r="IE63" s="250"/>
      <c r="IF63" s="250"/>
      <c r="IG63" s="250"/>
      <c r="IH63" s="250"/>
      <c r="II63" s="250"/>
      <c r="IJ63" s="250"/>
      <c r="IK63" s="250"/>
      <c r="IL63" s="250"/>
      <c r="IM63" s="250"/>
      <c r="IN63" s="250"/>
      <c r="IO63" s="250"/>
      <c r="IP63" s="250"/>
      <c r="IQ63" s="250"/>
      <c r="IR63" s="250"/>
      <c r="IS63" s="250"/>
      <c r="IT63" s="250"/>
      <c r="IU63" s="250"/>
      <c r="IV63" s="250"/>
      <c r="IW63" s="138"/>
    </row>
    <row r="64" spans="1:259" customFormat="1" ht="12" customHeight="1">
      <c r="A64" s="393" t="s">
        <v>86</v>
      </c>
      <c r="B64" s="886">
        <v>667.98331700000006</v>
      </c>
      <c r="C64" s="519">
        <v>627.227577</v>
      </c>
      <c r="D64" s="519">
        <v>683.59229000000005</v>
      </c>
      <c r="E64" s="886">
        <v>339.53322700000001</v>
      </c>
      <c r="F64" s="520">
        <v>334.98034899999999</v>
      </c>
      <c r="G64" s="571">
        <v>320.887001</v>
      </c>
      <c r="H64" s="886">
        <v>328.45009000000005</v>
      </c>
      <c r="I64" s="520">
        <v>292.24722800000001</v>
      </c>
      <c r="J64" s="520">
        <v>362.70528900000005</v>
      </c>
      <c r="K64" s="252"/>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c r="AS64" s="250"/>
      <c r="AT64" s="250"/>
      <c r="AU64" s="250"/>
      <c r="AV64" s="250"/>
      <c r="AW64" s="250"/>
      <c r="AX64" s="250"/>
      <c r="AY64" s="250"/>
      <c r="AZ64" s="250"/>
      <c r="BA64" s="250"/>
      <c r="BB64" s="250"/>
      <c r="BC64" s="250"/>
      <c r="BD64" s="250"/>
      <c r="BE64" s="250"/>
      <c r="BF64" s="250"/>
      <c r="BG64" s="250"/>
      <c r="BH64" s="250"/>
      <c r="BI64" s="250"/>
      <c r="BJ64" s="250"/>
      <c r="BK64" s="250"/>
      <c r="BL64" s="250"/>
      <c r="BM64" s="250"/>
      <c r="BN64" s="250"/>
      <c r="BO64" s="250"/>
      <c r="BP64" s="250"/>
      <c r="BQ64" s="250"/>
      <c r="BR64" s="250"/>
      <c r="BS64" s="250"/>
      <c r="BT64" s="250"/>
      <c r="BU64" s="250"/>
      <c r="BV64" s="250"/>
      <c r="BW64" s="250"/>
      <c r="BX64" s="250"/>
      <c r="BY64" s="250"/>
      <c r="BZ64" s="250"/>
      <c r="CA64" s="250"/>
      <c r="CB64" s="250"/>
      <c r="CC64" s="250"/>
      <c r="CD64" s="250"/>
      <c r="CE64" s="250"/>
      <c r="CF64" s="250"/>
      <c r="CG64" s="250"/>
      <c r="CH64" s="250"/>
      <c r="CI64" s="250"/>
      <c r="CJ64" s="250"/>
      <c r="CK64" s="250"/>
      <c r="CL64" s="250"/>
      <c r="CM64" s="250"/>
      <c r="CN64" s="250"/>
      <c r="CO64" s="250"/>
      <c r="CP64" s="250"/>
      <c r="CQ64" s="250"/>
      <c r="CR64" s="250"/>
      <c r="CS64" s="250"/>
      <c r="CT64" s="250"/>
      <c r="CU64" s="250"/>
      <c r="CV64" s="250"/>
      <c r="CW64" s="250"/>
      <c r="CX64" s="250"/>
      <c r="CY64" s="250"/>
      <c r="CZ64" s="250"/>
      <c r="DA64" s="250"/>
      <c r="DB64" s="250"/>
      <c r="DC64" s="250"/>
      <c r="DD64" s="250"/>
      <c r="DE64" s="250"/>
      <c r="DF64" s="250"/>
      <c r="DG64" s="250"/>
      <c r="DH64" s="250"/>
      <c r="DI64" s="250"/>
      <c r="DJ64" s="250"/>
      <c r="DK64" s="250"/>
      <c r="DL64" s="250"/>
      <c r="DM64" s="250"/>
      <c r="DN64" s="250"/>
      <c r="DO64" s="250"/>
      <c r="DP64" s="250"/>
      <c r="DQ64" s="250"/>
      <c r="DR64" s="250"/>
      <c r="DS64" s="250"/>
      <c r="DT64" s="250"/>
      <c r="DU64" s="250"/>
      <c r="DV64" s="250"/>
      <c r="DW64" s="250"/>
      <c r="DX64" s="250"/>
      <c r="DY64" s="250"/>
      <c r="DZ64" s="250"/>
      <c r="EA64" s="250"/>
      <c r="EB64" s="250"/>
      <c r="EC64" s="250"/>
      <c r="ED64" s="250"/>
      <c r="EE64" s="250"/>
      <c r="EF64" s="250"/>
      <c r="EG64" s="250"/>
      <c r="EH64" s="250"/>
      <c r="EI64" s="250"/>
      <c r="EJ64" s="250"/>
      <c r="EK64" s="250"/>
      <c r="EL64" s="250"/>
      <c r="EM64" s="250"/>
      <c r="EN64" s="250"/>
      <c r="EO64" s="250"/>
      <c r="EP64" s="250"/>
      <c r="EQ64" s="250"/>
      <c r="ER64" s="250"/>
      <c r="ES64" s="250"/>
      <c r="ET64" s="250"/>
      <c r="EU64" s="250"/>
      <c r="EV64" s="250"/>
      <c r="EW64" s="250"/>
      <c r="EX64" s="250"/>
      <c r="EY64" s="250"/>
      <c r="EZ64" s="250"/>
      <c r="FA64" s="250"/>
      <c r="FB64" s="250"/>
      <c r="FC64" s="250"/>
      <c r="FD64" s="250"/>
      <c r="FE64" s="250"/>
      <c r="FF64" s="250"/>
      <c r="FG64" s="250"/>
      <c r="FH64" s="250"/>
      <c r="FI64" s="250"/>
      <c r="FJ64" s="250"/>
      <c r="FK64" s="250"/>
      <c r="FL64" s="250"/>
      <c r="FM64" s="250"/>
      <c r="FN64" s="250"/>
      <c r="FO64" s="250"/>
      <c r="FP64" s="250"/>
      <c r="FQ64" s="250"/>
      <c r="FR64" s="250"/>
      <c r="FS64" s="250"/>
      <c r="FT64" s="250"/>
      <c r="FU64" s="250"/>
      <c r="FV64" s="250"/>
      <c r="FW64" s="250"/>
      <c r="FX64" s="250"/>
      <c r="FY64" s="250"/>
      <c r="FZ64" s="250"/>
      <c r="GA64" s="250"/>
      <c r="GB64" s="250"/>
      <c r="GC64" s="250"/>
      <c r="GD64" s="250"/>
      <c r="GE64" s="250"/>
      <c r="GF64" s="250"/>
      <c r="GG64" s="250"/>
      <c r="GH64" s="250"/>
      <c r="GI64" s="250"/>
      <c r="GJ64" s="250"/>
      <c r="GK64" s="250"/>
      <c r="GL64" s="250"/>
      <c r="GM64" s="250"/>
      <c r="GN64" s="250"/>
      <c r="GO64" s="250"/>
      <c r="GP64" s="250"/>
      <c r="GQ64" s="250"/>
      <c r="GR64" s="250"/>
      <c r="GS64" s="250"/>
      <c r="GT64" s="250"/>
      <c r="GU64" s="250"/>
      <c r="GV64" s="250"/>
      <c r="GW64" s="250"/>
      <c r="GX64" s="250"/>
      <c r="GY64" s="250"/>
      <c r="GZ64" s="250"/>
      <c r="HA64" s="250"/>
      <c r="HB64" s="250"/>
      <c r="HC64" s="250"/>
      <c r="HD64" s="250"/>
      <c r="HE64" s="250"/>
      <c r="HF64" s="250"/>
      <c r="HG64" s="250"/>
      <c r="HH64" s="250"/>
      <c r="HI64" s="250"/>
      <c r="HJ64" s="250"/>
      <c r="HK64" s="250"/>
      <c r="HL64" s="250"/>
      <c r="HM64" s="250"/>
      <c r="HN64" s="250"/>
      <c r="HO64" s="250"/>
      <c r="HP64" s="250"/>
      <c r="HQ64" s="250"/>
      <c r="HR64" s="250"/>
      <c r="HS64" s="250"/>
      <c r="HT64" s="250"/>
      <c r="HU64" s="250"/>
      <c r="HV64" s="250"/>
      <c r="HW64" s="250"/>
      <c r="HX64" s="250"/>
      <c r="HY64" s="250"/>
      <c r="HZ64" s="250"/>
      <c r="IA64" s="250"/>
      <c r="IB64" s="250"/>
      <c r="IC64" s="250"/>
      <c r="ID64" s="250"/>
      <c r="IE64" s="250"/>
      <c r="IF64" s="250"/>
      <c r="IG64" s="250"/>
      <c r="IH64" s="250"/>
      <c r="II64" s="250"/>
      <c r="IJ64" s="250"/>
      <c r="IK64" s="250"/>
      <c r="IL64" s="250"/>
      <c r="IM64" s="250"/>
      <c r="IN64" s="250"/>
      <c r="IO64" s="250"/>
      <c r="IP64" s="250"/>
      <c r="IQ64" s="250"/>
      <c r="IR64" s="250"/>
      <c r="IS64" s="250"/>
      <c r="IT64" s="250"/>
      <c r="IU64" s="250"/>
      <c r="IV64" s="250"/>
      <c r="IW64" s="138"/>
    </row>
    <row r="65" spans="1:259" customFormat="1" ht="12" customHeight="1">
      <c r="A65" s="393" t="s">
        <v>87</v>
      </c>
      <c r="B65" s="886">
        <v>66.619532000000007</v>
      </c>
      <c r="C65" s="519">
        <v>92.104877999999999</v>
      </c>
      <c r="D65" s="519">
        <v>3.4878079999999998</v>
      </c>
      <c r="E65" s="886">
        <v>24.598659999999999</v>
      </c>
      <c r="F65" s="520">
        <v>24.437631</v>
      </c>
      <c r="G65" s="571">
        <v>3.486942</v>
      </c>
      <c r="H65" s="886">
        <v>42.020872000000011</v>
      </c>
      <c r="I65" s="520">
        <v>67.667247000000003</v>
      </c>
      <c r="J65" s="520">
        <v>8.6599999999981137E-4</v>
      </c>
      <c r="K65" s="252"/>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c r="AS65" s="250"/>
      <c r="AT65" s="250"/>
      <c r="AU65" s="250"/>
      <c r="AV65" s="250"/>
      <c r="AW65" s="250"/>
      <c r="AX65" s="250"/>
      <c r="AY65" s="250"/>
      <c r="AZ65" s="250"/>
      <c r="BA65" s="250"/>
      <c r="BB65" s="250"/>
      <c r="BC65" s="250"/>
      <c r="BD65" s="250"/>
      <c r="BE65" s="250"/>
      <c r="BF65" s="250"/>
      <c r="BG65" s="250"/>
      <c r="BH65" s="250"/>
      <c r="BI65" s="250"/>
      <c r="BJ65" s="250"/>
      <c r="BK65" s="250"/>
      <c r="BL65" s="250"/>
      <c r="BM65" s="250"/>
      <c r="BN65" s="250"/>
      <c r="BO65" s="250"/>
      <c r="BP65" s="250"/>
      <c r="BQ65" s="250"/>
      <c r="BR65" s="250"/>
      <c r="BS65" s="250"/>
      <c r="BT65" s="250"/>
      <c r="BU65" s="250"/>
      <c r="BV65" s="250"/>
      <c r="BW65" s="250"/>
      <c r="BX65" s="250"/>
      <c r="BY65" s="250"/>
      <c r="BZ65" s="250"/>
      <c r="CA65" s="250"/>
      <c r="CB65" s="250"/>
      <c r="CC65" s="250"/>
      <c r="CD65" s="250"/>
      <c r="CE65" s="250"/>
      <c r="CF65" s="250"/>
      <c r="CG65" s="250"/>
      <c r="CH65" s="250"/>
      <c r="CI65" s="250"/>
      <c r="CJ65" s="250"/>
      <c r="CK65" s="250"/>
      <c r="CL65" s="250"/>
      <c r="CM65" s="250"/>
      <c r="CN65" s="250"/>
      <c r="CO65" s="250"/>
      <c r="CP65" s="250"/>
      <c r="CQ65" s="250"/>
      <c r="CR65" s="250"/>
      <c r="CS65" s="250"/>
      <c r="CT65" s="250"/>
      <c r="CU65" s="250"/>
      <c r="CV65" s="250"/>
      <c r="CW65" s="250"/>
      <c r="CX65" s="250"/>
      <c r="CY65" s="250"/>
      <c r="CZ65" s="250"/>
      <c r="DA65" s="250"/>
      <c r="DB65" s="250"/>
      <c r="DC65" s="250"/>
      <c r="DD65" s="250"/>
      <c r="DE65" s="250"/>
      <c r="DF65" s="250"/>
      <c r="DG65" s="250"/>
      <c r="DH65" s="250"/>
      <c r="DI65" s="250"/>
      <c r="DJ65" s="250"/>
      <c r="DK65" s="250"/>
      <c r="DL65" s="250"/>
      <c r="DM65" s="250"/>
      <c r="DN65" s="250"/>
      <c r="DO65" s="250"/>
      <c r="DP65" s="250"/>
      <c r="DQ65" s="250"/>
      <c r="DR65" s="250"/>
      <c r="DS65" s="250"/>
      <c r="DT65" s="250"/>
      <c r="DU65" s="250"/>
      <c r="DV65" s="250"/>
      <c r="DW65" s="250"/>
      <c r="DX65" s="250"/>
      <c r="DY65" s="250"/>
      <c r="DZ65" s="250"/>
      <c r="EA65" s="250"/>
      <c r="EB65" s="250"/>
      <c r="EC65" s="250"/>
      <c r="ED65" s="250"/>
      <c r="EE65" s="250"/>
      <c r="EF65" s="250"/>
      <c r="EG65" s="250"/>
      <c r="EH65" s="250"/>
      <c r="EI65" s="250"/>
      <c r="EJ65" s="250"/>
      <c r="EK65" s="250"/>
      <c r="EL65" s="250"/>
      <c r="EM65" s="250"/>
      <c r="EN65" s="250"/>
      <c r="EO65" s="250"/>
      <c r="EP65" s="250"/>
      <c r="EQ65" s="250"/>
      <c r="ER65" s="250"/>
      <c r="ES65" s="250"/>
      <c r="ET65" s="250"/>
      <c r="EU65" s="250"/>
      <c r="EV65" s="250"/>
      <c r="EW65" s="250"/>
      <c r="EX65" s="250"/>
      <c r="EY65" s="250"/>
      <c r="EZ65" s="250"/>
      <c r="FA65" s="250"/>
      <c r="FB65" s="250"/>
      <c r="FC65" s="250"/>
      <c r="FD65" s="250"/>
      <c r="FE65" s="250"/>
      <c r="FF65" s="250"/>
      <c r="FG65" s="250"/>
      <c r="FH65" s="250"/>
      <c r="FI65" s="250"/>
      <c r="FJ65" s="250"/>
      <c r="FK65" s="250"/>
      <c r="FL65" s="250"/>
      <c r="FM65" s="250"/>
      <c r="FN65" s="250"/>
      <c r="FO65" s="250"/>
      <c r="FP65" s="250"/>
      <c r="FQ65" s="250"/>
      <c r="FR65" s="250"/>
      <c r="FS65" s="250"/>
      <c r="FT65" s="250"/>
      <c r="FU65" s="250"/>
      <c r="FV65" s="250"/>
      <c r="FW65" s="250"/>
      <c r="FX65" s="250"/>
      <c r="FY65" s="250"/>
      <c r="FZ65" s="250"/>
      <c r="GA65" s="250"/>
      <c r="GB65" s="250"/>
      <c r="GC65" s="250"/>
      <c r="GD65" s="250"/>
      <c r="GE65" s="250"/>
      <c r="GF65" s="250"/>
      <c r="GG65" s="250"/>
      <c r="GH65" s="250"/>
      <c r="GI65" s="250"/>
      <c r="GJ65" s="250"/>
      <c r="GK65" s="250"/>
      <c r="GL65" s="250"/>
      <c r="GM65" s="250"/>
      <c r="GN65" s="250"/>
      <c r="GO65" s="250"/>
      <c r="GP65" s="250"/>
      <c r="GQ65" s="250"/>
      <c r="GR65" s="250"/>
      <c r="GS65" s="250"/>
      <c r="GT65" s="250"/>
      <c r="GU65" s="250"/>
      <c r="GV65" s="250"/>
      <c r="GW65" s="250"/>
      <c r="GX65" s="250"/>
      <c r="GY65" s="250"/>
      <c r="GZ65" s="250"/>
      <c r="HA65" s="250"/>
      <c r="HB65" s="250"/>
      <c r="HC65" s="250"/>
      <c r="HD65" s="250"/>
      <c r="HE65" s="250"/>
      <c r="HF65" s="250"/>
      <c r="HG65" s="250"/>
      <c r="HH65" s="250"/>
      <c r="HI65" s="250"/>
      <c r="HJ65" s="250"/>
      <c r="HK65" s="250"/>
      <c r="HL65" s="250"/>
      <c r="HM65" s="250"/>
      <c r="HN65" s="250"/>
      <c r="HO65" s="250"/>
      <c r="HP65" s="250"/>
      <c r="HQ65" s="250"/>
      <c r="HR65" s="250"/>
      <c r="HS65" s="250"/>
      <c r="HT65" s="250"/>
      <c r="HU65" s="250"/>
      <c r="HV65" s="250"/>
      <c r="HW65" s="250"/>
      <c r="HX65" s="250"/>
      <c r="HY65" s="250"/>
      <c r="HZ65" s="250"/>
      <c r="IA65" s="250"/>
      <c r="IB65" s="250"/>
      <c r="IC65" s="250"/>
      <c r="ID65" s="250"/>
      <c r="IE65" s="250"/>
      <c r="IF65" s="250"/>
      <c r="IG65" s="250"/>
      <c r="IH65" s="250"/>
      <c r="II65" s="250"/>
      <c r="IJ65" s="250"/>
      <c r="IK65" s="250"/>
      <c r="IL65" s="250"/>
      <c r="IM65" s="250"/>
      <c r="IN65" s="250"/>
      <c r="IO65" s="250"/>
      <c r="IP65" s="250"/>
      <c r="IQ65" s="250"/>
      <c r="IR65" s="250"/>
      <c r="IS65" s="250"/>
      <c r="IT65" s="250"/>
      <c r="IU65" s="250"/>
      <c r="IV65" s="250"/>
      <c r="IW65" s="138"/>
    </row>
    <row r="66" spans="1:259" customFormat="1" ht="12" customHeight="1">
      <c r="A66" s="393" t="s">
        <v>132</v>
      </c>
      <c r="B66" s="886">
        <v>0.24711</v>
      </c>
      <c r="C66" s="519">
        <v>0.24160400000000001</v>
      </c>
      <c r="D66" s="519">
        <v>0.22534599999999999</v>
      </c>
      <c r="E66" s="886">
        <v>0.159969</v>
      </c>
      <c r="F66" s="520">
        <v>0.156913</v>
      </c>
      <c r="G66" s="571">
        <v>0</v>
      </c>
      <c r="H66" s="886">
        <v>8.7140999999999996E-2</v>
      </c>
      <c r="I66" s="520">
        <v>8.4691000000000016E-2</v>
      </c>
      <c r="J66" s="520">
        <v>0.22534599999999999</v>
      </c>
      <c r="K66" s="252"/>
      <c r="L66" s="250"/>
      <c r="M66" s="250"/>
      <c r="N66" s="250"/>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50"/>
      <c r="AN66" s="250"/>
      <c r="AO66" s="250"/>
      <c r="AP66" s="250"/>
      <c r="AQ66" s="250"/>
      <c r="AR66" s="250"/>
      <c r="AS66" s="250"/>
      <c r="AT66" s="250"/>
      <c r="AU66" s="250"/>
      <c r="AV66" s="250"/>
      <c r="AW66" s="250"/>
      <c r="AX66" s="250"/>
      <c r="AY66" s="250"/>
      <c r="AZ66" s="250"/>
      <c r="BA66" s="250"/>
      <c r="BB66" s="250"/>
      <c r="BC66" s="250"/>
      <c r="BD66" s="250"/>
      <c r="BE66" s="250"/>
      <c r="BF66" s="250"/>
      <c r="BG66" s="250"/>
      <c r="BH66" s="250"/>
      <c r="BI66" s="250"/>
      <c r="BJ66" s="250"/>
      <c r="BK66" s="250"/>
      <c r="BL66" s="250"/>
      <c r="BM66" s="250"/>
      <c r="BN66" s="250"/>
      <c r="BO66" s="250"/>
      <c r="BP66" s="250"/>
      <c r="BQ66" s="250"/>
      <c r="BR66" s="250"/>
      <c r="BS66" s="250"/>
      <c r="BT66" s="250"/>
      <c r="BU66" s="250"/>
      <c r="BV66" s="250"/>
      <c r="BW66" s="250"/>
      <c r="BX66" s="250"/>
      <c r="BY66" s="250"/>
      <c r="BZ66" s="250"/>
      <c r="CA66" s="250"/>
      <c r="CB66" s="250"/>
      <c r="CC66" s="250"/>
      <c r="CD66" s="250"/>
      <c r="CE66" s="250"/>
      <c r="CF66" s="250"/>
      <c r="CG66" s="250"/>
      <c r="CH66" s="250"/>
      <c r="CI66" s="250"/>
      <c r="CJ66" s="250"/>
      <c r="CK66" s="250"/>
      <c r="CL66" s="250"/>
      <c r="CM66" s="250"/>
      <c r="CN66" s="250"/>
      <c r="CO66" s="250"/>
      <c r="CP66" s="250"/>
      <c r="CQ66" s="250"/>
      <c r="CR66" s="250"/>
      <c r="CS66" s="250"/>
      <c r="CT66" s="250"/>
      <c r="CU66" s="250"/>
      <c r="CV66" s="250"/>
      <c r="CW66" s="250"/>
      <c r="CX66" s="250"/>
      <c r="CY66" s="250"/>
      <c r="CZ66" s="250"/>
      <c r="DA66" s="250"/>
      <c r="DB66" s="250"/>
      <c r="DC66" s="250"/>
      <c r="DD66" s="250"/>
      <c r="DE66" s="250"/>
      <c r="DF66" s="250"/>
      <c r="DG66" s="250"/>
      <c r="DH66" s="250"/>
      <c r="DI66" s="250"/>
      <c r="DJ66" s="250"/>
      <c r="DK66" s="250"/>
      <c r="DL66" s="250"/>
      <c r="DM66" s="250"/>
      <c r="DN66" s="250"/>
      <c r="DO66" s="250"/>
      <c r="DP66" s="250"/>
      <c r="DQ66" s="250"/>
      <c r="DR66" s="250"/>
      <c r="DS66" s="250"/>
      <c r="DT66" s="250"/>
      <c r="DU66" s="250"/>
      <c r="DV66" s="250"/>
      <c r="DW66" s="250"/>
      <c r="DX66" s="250"/>
      <c r="DY66" s="250"/>
      <c r="DZ66" s="250"/>
      <c r="EA66" s="250"/>
      <c r="EB66" s="250"/>
      <c r="EC66" s="250"/>
      <c r="ED66" s="250"/>
      <c r="EE66" s="250"/>
      <c r="EF66" s="250"/>
      <c r="EG66" s="250"/>
      <c r="EH66" s="250"/>
      <c r="EI66" s="250"/>
      <c r="EJ66" s="250"/>
      <c r="EK66" s="250"/>
      <c r="EL66" s="250"/>
      <c r="EM66" s="250"/>
      <c r="EN66" s="250"/>
      <c r="EO66" s="250"/>
      <c r="EP66" s="250"/>
      <c r="EQ66" s="250"/>
      <c r="ER66" s="250"/>
      <c r="ES66" s="250"/>
      <c r="ET66" s="250"/>
      <c r="EU66" s="250"/>
      <c r="EV66" s="250"/>
      <c r="EW66" s="250"/>
      <c r="EX66" s="250"/>
      <c r="EY66" s="250"/>
      <c r="EZ66" s="250"/>
      <c r="FA66" s="250"/>
      <c r="FB66" s="250"/>
      <c r="FC66" s="250"/>
      <c r="FD66" s="250"/>
      <c r="FE66" s="250"/>
      <c r="FF66" s="250"/>
      <c r="FG66" s="250"/>
      <c r="FH66" s="250"/>
      <c r="FI66" s="250"/>
      <c r="FJ66" s="250"/>
      <c r="FK66" s="250"/>
      <c r="FL66" s="250"/>
      <c r="FM66" s="250"/>
      <c r="FN66" s="250"/>
      <c r="FO66" s="250"/>
      <c r="FP66" s="250"/>
      <c r="FQ66" s="250"/>
      <c r="FR66" s="250"/>
      <c r="FS66" s="250"/>
      <c r="FT66" s="250"/>
      <c r="FU66" s="250"/>
      <c r="FV66" s="250"/>
      <c r="FW66" s="250"/>
      <c r="FX66" s="250"/>
      <c r="FY66" s="250"/>
      <c r="FZ66" s="250"/>
      <c r="GA66" s="250"/>
      <c r="GB66" s="250"/>
      <c r="GC66" s="250"/>
      <c r="GD66" s="250"/>
      <c r="GE66" s="250"/>
      <c r="GF66" s="250"/>
      <c r="GG66" s="250"/>
      <c r="GH66" s="250"/>
      <c r="GI66" s="250"/>
      <c r="GJ66" s="250"/>
      <c r="GK66" s="250"/>
      <c r="GL66" s="250"/>
      <c r="GM66" s="250"/>
      <c r="GN66" s="250"/>
      <c r="GO66" s="250"/>
      <c r="GP66" s="250"/>
      <c r="GQ66" s="250"/>
      <c r="GR66" s="250"/>
      <c r="GS66" s="250"/>
      <c r="GT66" s="250"/>
      <c r="GU66" s="250"/>
      <c r="GV66" s="250"/>
      <c r="GW66" s="250"/>
      <c r="GX66" s="250"/>
      <c r="GY66" s="250"/>
      <c r="GZ66" s="250"/>
      <c r="HA66" s="250"/>
      <c r="HB66" s="250"/>
      <c r="HC66" s="250"/>
      <c r="HD66" s="250"/>
      <c r="HE66" s="250"/>
      <c r="HF66" s="250"/>
      <c r="HG66" s="250"/>
      <c r="HH66" s="250"/>
      <c r="HI66" s="250"/>
      <c r="HJ66" s="250"/>
      <c r="HK66" s="250"/>
      <c r="HL66" s="250"/>
      <c r="HM66" s="250"/>
      <c r="HN66" s="250"/>
      <c r="HO66" s="250"/>
      <c r="HP66" s="250"/>
      <c r="HQ66" s="250"/>
      <c r="HR66" s="250"/>
      <c r="HS66" s="250"/>
      <c r="HT66" s="250"/>
      <c r="HU66" s="250"/>
      <c r="HV66" s="250"/>
      <c r="HW66" s="250"/>
      <c r="HX66" s="250"/>
      <c r="HY66" s="250"/>
      <c r="HZ66" s="250"/>
      <c r="IA66" s="250"/>
      <c r="IB66" s="250"/>
      <c r="IC66" s="250"/>
      <c r="ID66" s="250"/>
      <c r="IE66" s="250"/>
      <c r="IF66" s="250"/>
      <c r="IG66" s="250"/>
      <c r="IH66" s="250"/>
      <c r="II66" s="250"/>
      <c r="IJ66" s="250"/>
      <c r="IK66" s="250"/>
      <c r="IL66" s="250"/>
      <c r="IM66" s="250"/>
      <c r="IN66" s="250"/>
      <c r="IO66" s="250"/>
      <c r="IP66" s="250"/>
      <c r="IQ66" s="250"/>
      <c r="IR66" s="250"/>
      <c r="IS66" s="250"/>
      <c r="IT66" s="250"/>
      <c r="IU66" s="250"/>
      <c r="IV66" s="250"/>
      <c r="IW66" s="138"/>
    </row>
    <row r="67" spans="1:259" customFormat="1" ht="12" customHeight="1">
      <c r="A67" s="393" t="s">
        <v>88</v>
      </c>
      <c r="B67" s="886">
        <v>247.48683199999999</v>
      </c>
      <c r="C67" s="519">
        <v>243.213233</v>
      </c>
      <c r="D67" s="519">
        <v>212.10615000000001</v>
      </c>
      <c r="E67" s="886">
        <v>65.407518999999994</v>
      </c>
      <c r="F67" s="520">
        <v>72.122721999999996</v>
      </c>
      <c r="G67" s="571">
        <v>73.387688999999995</v>
      </c>
      <c r="H67" s="886">
        <v>182.07931300000001</v>
      </c>
      <c r="I67" s="520">
        <v>171.09051099999999</v>
      </c>
      <c r="J67" s="520">
        <v>138.71846100000002</v>
      </c>
      <c r="K67" s="252"/>
      <c r="L67" s="250"/>
      <c r="M67" s="250"/>
      <c r="N67" s="250"/>
      <c r="O67" s="250"/>
      <c r="P67" s="250"/>
      <c r="Q67" s="250"/>
      <c r="R67" s="250"/>
      <c r="S67" s="250"/>
      <c r="T67" s="250"/>
      <c r="U67" s="250"/>
      <c r="V67" s="250"/>
      <c r="W67" s="250"/>
      <c r="X67" s="250"/>
      <c r="Y67" s="250"/>
      <c r="Z67" s="250"/>
      <c r="AA67" s="250"/>
      <c r="AB67" s="250"/>
      <c r="AC67" s="250"/>
      <c r="AD67" s="250"/>
      <c r="AE67" s="250"/>
      <c r="AF67" s="250"/>
      <c r="AG67" s="250"/>
      <c r="AH67" s="250"/>
      <c r="AI67" s="250"/>
      <c r="AJ67" s="250"/>
      <c r="AK67" s="250"/>
      <c r="AL67" s="250"/>
      <c r="AM67" s="250"/>
      <c r="AN67" s="250"/>
      <c r="AO67" s="250"/>
      <c r="AP67" s="250"/>
      <c r="AQ67" s="250"/>
      <c r="AR67" s="250"/>
      <c r="AS67" s="250"/>
      <c r="AT67" s="250"/>
      <c r="AU67" s="250"/>
      <c r="AV67" s="250"/>
      <c r="AW67" s="250"/>
      <c r="AX67" s="250"/>
      <c r="AY67" s="250"/>
      <c r="AZ67" s="250"/>
      <c r="BA67" s="250"/>
      <c r="BB67" s="250"/>
      <c r="BC67" s="250"/>
      <c r="BD67" s="250"/>
      <c r="BE67" s="250"/>
      <c r="BF67" s="250"/>
      <c r="BG67" s="250"/>
      <c r="BH67" s="250"/>
      <c r="BI67" s="250"/>
      <c r="BJ67" s="250"/>
      <c r="BK67" s="250"/>
      <c r="BL67" s="250"/>
      <c r="BM67" s="250"/>
      <c r="BN67" s="250"/>
      <c r="BO67" s="250"/>
      <c r="BP67" s="250"/>
      <c r="BQ67" s="250"/>
      <c r="BR67" s="250"/>
      <c r="BS67" s="250"/>
      <c r="BT67" s="250"/>
      <c r="BU67" s="250"/>
      <c r="BV67" s="250"/>
      <c r="BW67" s="250"/>
      <c r="BX67" s="250"/>
      <c r="BY67" s="250"/>
      <c r="BZ67" s="250"/>
      <c r="CA67" s="250"/>
      <c r="CB67" s="250"/>
      <c r="CC67" s="250"/>
      <c r="CD67" s="250"/>
      <c r="CE67" s="250"/>
      <c r="CF67" s="250"/>
      <c r="CG67" s="250"/>
      <c r="CH67" s="250"/>
      <c r="CI67" s="250"/>
      <c r="CJ67" s="250"/>
      <c r="CK67" s="250"/>
      <c r="CL67" s="250"/>
      <c r="CM67" s="250"/>
      <c r="CN67" s="250"/>
      <c r="CO67" s="250"/>
      <c r="CP67" s="250"/>
      <c r="CQ67" s="250"/>
      <c r="CR67" s="250"/>
      <c r="CS67" s="250"/>
      <c r="CT67" s="250"/>
      <c r="CU67" s="250"/>
      <c r="CV67" s="250"/>
      <c r="CW67" s="250"/>
      <c r="CX67" s="250"/>
      <c r="CY67" s="250"/>
      <c r="CZ67" s="250"/>
      <c r="DA67" s="250"/>
      <c r="DB67" s="250"/>
      <c r="DC67" s="250"/>
      <c r="DD67" s="250"/>
      <c r="DE67" s="250"/>
      <c r="DF67" s="250"/>
      <c r="DG67" s="250"/>
      <c r="DH67" s="250"/>
      <c r="DI67" s="250"/>
      <c r="DJ67" s="250"/>
      <c r="DK67" s="250"/>
      <c r="DL67" s="250"/>
      <c r="DM67" s="250"/>
      <c r="DN67" s="250"/>
      <c r="DO67" s="250"/>
      <c r="DP67" s="250"/>
      <c r="DQ67" s="250"/>
      <c r="DR67" s="250"/>
      <c r="DS67" s="250"/>
      <c r="DT67" s="250"/>
      <c r="DU67" s="250"/>
      <c r="DV67" s="250"/>
      <c r="DW67" s="250"/>
      <c r="DX67" s="250"/>
      <c r="DY67" s="250"/>
      <c r="DZ67" s="250"/>
      <c r="EA67" s="250"/>
      <c r="EB67" s="250"/>
      <c r="EC67" s="250"/>
      <c r="ED67" s="250"/>
      <c r="EE67" s="250"/>
      <c r="EF67" s="250"/>
      <c r="EG67" s="250"/>
      <c r="EH67" s="250"/>
      <c r="EI67" s="250"/>
      <c r="EJ67" s="250"/>
      <c r="EK67" s="250"/>
      <c r="EL67" s="250"/>
      <c r="EM67" s="250"/>
      <c r="EN67" s="250"/>
      <c r="EO67" s="250"/>
      <c r="EP67" s="250"/>
      <c r="EQ67" s="250"/>
      <c r="ER67" s="250"/>
      <c r="ES67" s="250"/>
      <c r="ET67" s="250"/>
      <c r="EU67" s="250"/>
      <c r="EV67" s="250"/>
      <c r="EW67" s="250"/>
      <c r="EX67" s="250"/>
      <c r="EY67" s="250"/>
      <c r="EZ67" s="250"/>
      <c r="FA67" s="250"/>
      <c r="FB67" s="250"/>
      <c r="FC67" s="250"/>
      <c r="FD67" s="250"/>
      <c r="FE67" s="250"/>
      <c r="FF67" s="250"/>
      <c r="FG67" s="250"/>
      <c r="FH67" s="250"/>
      <c r="FI67" s="250"/>
      <c r="FJ67" s="250"/>
      <c r="FK67" s="250"/>
      <c r="FL67" s="250"/>
      <c r="FM67" s="250"/>
      <c r="FN67" s="250"/>
      <c r="FO67" s="250"/>
      <c r="FP67" s="250"/>
      <c r="FQ67" s="250"/>
      <c r="FR67" s="250"/>
      <c r="FS67" s="250"/>
      <c r="FT67" s="250"/>
      <c r="FU67" s="250"/>
      <c r="FV67" s="250"/>
      <c r="FW67" s="250"/>
      <c r="FX67" s="250"/>
      <c r="FY67" s="250"/>
      <c r="FZ67" s="250"/>
      <c r="GA67" s="250"/>
      <c r="GB67" s="250"/>
      <c r="GC67" s="250"/>
      <c r="GD67" s="250"/>
      <c r="GE67" s="250"/>
      <c r="GF67" s="250"/>
      <c r="GG67" s="250"/>
      <c r="GH67" s="250"/>
      <c r="GI67" s="250"/>
      <c r="GJ67" s="250"/>
      <c r="GK67" s="250"/>
      <c r="GL67" s="250"/>
      <c r="GM67" s="250"/>
      <c r="GN67" s="250"/>
      <c r="GO67" s="250"/>
      <c r="GP67" s="250"/>
      <c r="GQ67" s="250"/>
      <c r="GR67" s="250"/>
      <c r="GS67" s="250"/>
      <c r="GT67" s="250"/>
      <c r="GU67" s="250"/>
      <c r="GV67" s="250"/>
      <c r="GW67" s="250"/>
      <c r="GX67" s="250"/>
      <c r="GY67" s="250"/>
      <c r="GZ67" s="250"/>
      <c r="HA67" s="250"/>
      <c r="HB67" s="250"/>
      <c r="HC67" s="250"/>
      <c r="HD67" s="250"/>
      <c r="HE67" s="250"/>
      <c r="HF67" s="250"/>
      <c r="HG67" s="250"/>
      <c r="HH67" s="250"/>
      <c r="HI67" s="250"/>
      <c r="HJ67" s="250"/>
      <c r="HK67" s="250"/>
      <c r="HL67" s="250"/>
      <c r="HM67" s="250"/>
      <c r="HN67" s="250"/>
      <c r="HO67" s="250"/>
      <c r="HP67" s="250"/>
      <c r="HQ67" s="250"/>
      <c r="HR67" s="250"/>
      <c r="HS67" s="250"/>
      <c r="HT67" s="250"/>
      <c r="HU67" s="250"/>
      <c r="HV67" s="250"/>
      <c r="HW67" s="250"/>
      <c r="HX67" s="250"/>
      <c r="HY67" s="250"/>
      <c r="HZ67" s="250"/>
      <c r="IA67" s="250"/>
      <c r="IB67" s="250"/>
      <c r="IC67" s="250"/>
      <c r="ID67" s="250"/>
      <c r="IE67" s="250"/>
      <c r="IF67" s="250"/>
      <c r="IG67" s="250"/>
      <c r="IH67" s="250"/>
      <c r="II67" s="250"/>
      <c r="IJ67" s="250"/>
      <c r="IK67" s="250"/>
      <c r="IL67" s="250"/>
      <c r="IM67" s="250"/>
      <c r="IN67" s="250"/>
      <c r="IO67" s="250"/>
      <c r="IP67" s="250"/>
      <c r="IQ67" s="250"/>
      <c r="IR67" s="250"/>
      <c r="IS67" s="250"/>
      <c r="IT67" s="250"/>
      <c r="IU67" s="250"/>
      <c r="IV67" s="250"/>
      <c r="IW67" s="138"/>
    </row>
    <row r="68" spans="1:259" customFormat="1" ht="12" customHeight="1">
      <c r="A68" s="393" t="s">
        <v>89</v>
      </c>
      <c r="B68" s="886">
        <v>58.798426999999997</v>
      </c>
      <c r="C68" s="519">
        <v>58.529981999999997</v>
      </c>
      <c r="D68" s="519">
        <v>196.47269399999999</v>
      </c>
      <c r="E68" s="886">
        <v>28.524056999999999</v>
      </c>
      <c r="F68" s="520">
        <v>27.430834000000001</v>
      </c>
      <c r="G68" s="571">
        <v>46.486380999999994</v>
      </c>
      <c r="H68" s="886">
        <v>30.274369999999998</v>
      </c>
      <c r="I68" s="520">
        <v>31.099147999999996</v>
      </c>
      <c r="J68" s="520">
        <v>149.986313</v>
      </c>
      <c r="K68" s="252"/>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50"/>
      <c r="AN68" s="250"/>
      <c r="AO68" s="250"/>
      <c r="AP68" s="250"/>
      <c r="AQ68" s="250"/>
      <c r="AR68" s="250"/>
      <c r="AS68" s="250"/>
      <c r="AT68" s="250"/>
      <c r="AU68" s="250"/>
      <c r="AV68" s="250"/>
      <c r="AW68" s="250"/>
      <c r="AX68" s="250"/>
      <c r="AY68" s="250"/>
      <c r="AZ68" s="250"/>
      <c r="BA68" s="250"/>
      <c r="BB68" s="250"/>
      <c r="BC68" s="250"/>
      <c r="BD68" s="250"/>
      <c r="BE68" s="250"/>
      <c r="BF68" s="250"/>
      <c r="BG68" s="250"/>
      <c r="BH68" s="250"/>
      <c r="BI68" s="250"/>
      <c r="BJ68" s="250"/>
      <c r="BK68" s="250"/>
      <c r="BL68" s="250"/>
      <c r="BM68" s="250"/>
      <c r="BN68" s="250"/>
      <c r="BO68" s="250"/>
      <c r="BP68" s="250"/>
      <c r="BQ68" s="250"/>
      <c r="BR68" s="250"/>
      <c r="BS68" s="250"/>
      <c r="BT68" s="250"/>
      <c r="BU68" s="250"/>
      <c r="BV68" s="250"/>
      <c r="BW68" s="250"/>
      <c r="BX68" s="250"/>
      <c r="BY68" s="250"/>
      <c r="BZ68" s="250"/>
      <c r="CA68" s="250"/>
      <c r="CB68" s="250"/>
      <c r="CC68" s="250"/>
      <c r="CD68" s="250"/>
      <c r="CE68" s="250"/>
      <c r="CF68" s="250"/>
      <c r="CG68" s="250"/>
      <c r="CH68" s="250"/>
      <c r="CI68" s="250"/>
      <c r="CJ68" s="250"/>
      <c r="CK68" s="250"/>
      <c r="CL68" s="250"/>
      <c r="CM68" s="250"/>
      <c r="CN68" s="250"/>
      <c r="CO68" s="250"/>
      <c r="CP68" s="250"/>
      <c r="CQ68" s="250"/>
      <c r="CR68" s="250"/>
      <c r="CS68" s="250"/>
      <c r="CT68" s="250"/>
      <c r="CU68" s="250"/>
      <c r="CV68" s="250"/>
      <c r="CW68" s="250"/>
      <c r="CX68" s="250"/>
      <c r="CY68" s="250"/>
      <c r="CZ68" s="250"/>
      <c r="DA68" s="250"/>
      <c r="DB68" s="250"/>
      <c r="DC68" s="250"/>
      <c r="DD68" s="250"/>
      <c r="DE68" s="250"/>
      <c r="DF68" s="250"/>
      <c r="DG68" s="250"/>
      <c r="DH68" s="250"/>
      <c r="DI68" s="250"/>
      <c r="DJ68" s="250"/>
      <c r="DK68" s="250"/>
      <c r="DL68" s="250"/>
      <c r="DM68" s="250"/>
      <c r="DN68" s="250"/>
      <c r="DO68" s="250"/>
      <c r="DP68" s="250"/>
      <c r="DQ68" s="250"/>
      <c r="DR68" s="250"/>
      <c r="DS68" s="250"/>
      <c r="DT68" s="250"/>
      <c r="DU68" s="250"/>
      <c r="DV68" s="250"/>
      <c r="DW68" s="250"/>
      <c r="DX68" s="250"/>
      <c r="DY68" s="250"/>
      <c r="DZ68" s="250"/>
      <c r="EA68" s="250"/>
      <c r="EB68" s="250"/>
      <c r="EC68" s="250"/>
      <c r="ED68" s="250"/>
      <c r="EE68" s="250"/>
      <c r="EF68" s="250"/>
      <c r="EG68" s="250"/>
      <c r="EH68" s="250"/>
      <c r="EI68" s="250"/>
      <c r="EJ68" s="250"/>
      <c r="EK68" s="250"/>
      <c r="EL68" s="250"/>
      <c r="EM68" s="250"/>
      <c r="EN68" s="250"/>
      <c r="EO68" s="250"/>
      <c r="EP68" s="250"/>
      <c r="EQ68" s="250"/>
      <c r="ER68" s="250"/>
      <c r="ES68" s="250"/>
      <c r="ET68" s="250"/>
      <c r="EU68" s="250"/>
      <c r="EV68" s="250"/>
      <c r="EW68" s="250"/>
      <c r="EX68" s="250"/>
      <c r="EY68" s="250"/>
      <c r="EZ68" s="250"/>
      <c r="FA68" s="250"/>
      <c r="FB68" s="250"/>
      <c r="FC68" s="250"/>
      <c r="FD68" s="250"/>
      <c r="FE68" s="250"/>
      <c r="FF68" s="250"/>
      <c r="FG68" s="250"/>
      <c r="FH68" s="250"/>
      <c r="FI68" s="250"/>
      <c r="FJ68" s="250"/>
      <c r="FK68" s="250"/>
      <c r="FL68" s="250"/>
      <c r="FM68" s="250"/>
      <c r="FN68" s="250"/>
      <c r="FO68" s="250"/>
      <c r="FP68" s="250"/>
      <c r="FQ68" s="250"/>
      <c r="FR68" s="250"/>
      <c r="FS68" s="250"/>
      <c r="FT68" s="250"/>
      <c r="FU68" s="250"/>
      <c r="FV68" s="250"/>
      <c r="FW68" s="250"/>
      <c r="FX68" s="250"/>
      <c r="FY68" s="250"/>
      <c r="FZ68" s="250"/>
      <c r="GA68" s="250"/>
      <c r="GB68" s="250"/>
      <c r="GC68" s="250"/>
      <c r="GD68" s="250"/>
      <c r="GE68" s="250"/>
      <c r="GF68" s="250"/>
      <c r="GG68" s="250"/>
      <c r="GH68" s="250"/>
      <c r="GI68" s="250"/>
      <c r="GJ68" s="250"/>
      <c r="GK68" s="250"/>
      <c r="GL68" s="250"/>
      <c r="GM68" s="250"/>
      <c r="GN68" s="250"/>
      <c r="GO68" s="250"/>
      <c r="GP68" s="250"/>
      <c r="GQ68" s="250"/>
      <c r="GR68" s="250"/>
      <c r="GS68" s="250"/>
      <c r="GT68" s="250"/>
      <c r="GU68" s="250"/>
      <c r="GV68" s="250"/>
      <c r="GW68" s="250"/>
      <c r="GX68" s="250"/>
      <c r="GY68" s="250"/>
      <c r="GZ68" s="250"/>
      <c r="HA68" s="250"/>
      <c r="HB68" s="250"/>
      <c r="HC68" s="250"/>
      <c r="HD68" s="250"/>
      <c r="HE68" s="250"/>
      <c r="HF68" s="250"/>
      <c r="HG68" s="250"/>
      <c r="HH68" s="250"/>
      <c r="HI68" s="250"/>
      <c r="HJ68" s="250"/>
      <c r="HK68" s="250"/>
      <c r="HL68" s="250"/>
      <c r="HM68" s="250"/>
      <c r="HN68" s="250"/>
      <c r="HO68" s="250"/>
      <c r="HP68" s="250"/>
      <c r="HQ68" s="250"/>
      <c r="HR68" s="250"/>
      <c r="HS68" s="250"/>
      <c r="HT68" s="250"/>
      <c r="HU68" s="250"/>
      <c r="HV68" s="250"/>
      <c r="HW68" s="250"/>
      <c r="HX68" s="250"/>
      <c r="HY68" s="250"/>
      <c r="HZ68" s="250"/>
      <c r="IA68" s="250"/>
      <c r="IB68" s="250"/>
      <c r="IC68" s="250"/>
      <c r="ID68" s="250"/>
      <c r="IE68" s="250"/>
      <c r="IF68" s="250"/>
      <c r="IG68" s="250"/>
      <c r="IH68" s="250"/>
      <c r="II68" s="250"/>
      <c r="IJ68" s="250"/>
      <c r="IK68" s="250"/>
      <c r="IL68" s="250"/>
      <c r="IM68" s="250"/>
      <c r="IN68" s="250"/>
      <c r="IO68" s="250"/>
      <c r="IP68" s="250"/>
      <c r="IQ68" s="250"/>
      <c r="IR68" s="250"/>
      <c r="IS68" s="250"/>
      <c r="IT68" s="250"/>
      <c r="IU68" s="250"/>
      <c r="IV68" s="250"/>
      <c r="IW68" s="138"/>
    </row>
    <row r="69" spans="1:259" customFormat="1" ht="12" customHeight="1">
      <c r="A69" s="456" t="s">
        <v>90</v>
      </c>
      <c r="B69" s="886">
        <v>23.428840000000005</v>
      </c>
      <c r="C69" s="519">
        <v>20.417076000000002</v>
      </c>
      <c r="D69" s="813">
        <v>24.230734000000002</v>
      </c>
      <c r="E69" s="886">
        <v>23.328841000000001</v>
      </c>
      <c r="F69" s="520">
        <v>19.993880999999998</v>
      </c>
      <c r="G69" s="520">
        <v>19.449251</v>
      </c>
      <c r="H69" s="886">
        <v>9.9999000000003946E-2</v>
      </c>
      <c r="I69" s="520">
        <v>0.42319500000000332</v>
      </c>
      <c r="J69" s="520">
        <v>4.7814830000000015</v>
      </c>
      <c r="K69" s="252"/>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50"/>
      <c r="AN69" s="250"/>
      <c r="AO69" s="250"/>
      <c r="AP69" s="250"/>
      <c r="AQ69" s="250"/>
      <c r="AR69" s="250"/>
      <c r="AS69" s="250"/>
      <c r="AT69" s="250"/>
      <c r="AU69" s="250"/>
      <c r="AV69" s="250"/>
      <c r="AW69" s="250"/>
      <c r="AX69" s="250"/>
      <c r="AY69" s="250"/>
      <c r="AZ69" s="250"/>
      <c r="BA69" s="250"/>
      <c r="BB69" s="250"/>
      <c r="BC69" s="250"/>
      <c r="BD69" s="250"/>
      <c r="BE69" s="250"/>
      <c r="BF69" s="250"/>
      <c r="BG69" s="250"/>
      <c r="BH69" s="250"/>
      <c r="BI69" s="250"/>
      <c r="BJ69" s="250"/>
      <c r="BK69" s="250"/>
      <c r="BL69" s="250"/>
      <c r="BM69" s="250"/>
      <c r="BN69" s="250"/>
      <c r="BO69" s="250"/>
      <c r="BP69" s="250"/>
      <c r="BQ69" s="250"/>
      <c r="BR69" s="250"/>
      <c r="BS69" s="250"/>
      <c r="BT69" s="250"/>
      <c r="BU69" s="250"/>
      <c r="BV69" s="250"/>
      <c r="BW69" s="250"/>
      <c r="BX69" s="250"/>
      <c r="BY69" s="250"/>
      <c r="BZ69" s="250"/>
      <c r="CA69" s="250"/>
      <c r="CB69" s="250"/>
      <c r="CC69" s="250"/>
      <c r="CD69" s="250"/>
      <c r="CE69" s="250"/>
      <c r="CF69" s="250"/>
      <c r="CG69" s="250"/>
      <c r="CH69" s="250"/>
      <c r="CI69" s="250"/>
      <c r="CJ69" s="250"/>
      <c r="CK69" s="250"/>
      <c r="CL69" s="250"/>
      <c r="CM69" s="250"/>
      <c r="CN69" s="250"/>
      <c r="CO69" s="250"/>
      <c r="CP69" s="250"/>
      <c r="CQ69" s="250"/>
      <c r="CR69" s="250"/>
      <c r="CS69" s="250"/>
      <c r="CT69" s="250"/>
      <c r="CU69" s="250"/>
      <c r="CV69" s="250"/>
      <c r="CW69" s="250"/>
      <c r="CX69" s="250"/>
      <c r="CY69" s="250"/>
      <c r="CZ69" s="250"/>
      <c r="DA69" s="250"/>
      <c r="DB69" s="250"/>
      <c r="DC69" s="250"/>
      <c r="DD69" s="250"/>
      <c r="DE69" s="250"/>
      <c r="DF69" s="250"/>
      <c r="DG69" s="250"/>
      <c r="DH69" s="250"/>
      <c r="DI69" s="250"/>
      <c r="DJ69" s="250"/>
      <c r="DK69" s="250"/>
      <c r="DL69" s="250"/>
      <c r="DM69" s="250"/>
      <c r="DN69" s="250"/>
      <c r="DO69" s="250"/>
      <c r="DP69" s="250"/>
      <c r="DQ69" s="250"/>
      <c r="DR69" s="250"/>
      <c r="DS69" s="250"/>
      <c r="DT69" s="250"/>
      <c r="DU69" s="250"/>
      <c r="DV69" s="250"/>
      <c r="DW69" s="250"/>
      <c r="DX69" s="250"/>
      <c r="DY69" s="250"/>
      <c r="DZ69" s="250"/>
      <c r="EA69" s="250"/>
      <c r="EB69" s="250"/>
      <c r="EC69" s="250"/>
      <c r="ED69" s="250"/>
      <c r="EE69" s="250"/>
      <c r="EF69" s="250"/>
      <c r="EG69" s="250"/>
      <c r="EH69" s="250"/>
      <c r="EI69" s="250"/>
      <c r="EJ69" s="250"/>
      <c r="EK69" s="250"/>
      <c r="EL69" s="250"/>
      <c r="EM69" s="250"/>
      <c r="EN69" s="250"/>
      <c r="EO69" s="250"/>
      <c r="EP69" s="250"/>
      <c r="EQ69" s="250"/>
      <c r="ER69" s="250"/>
      <c r="ES69" s="250"/>
      <c r="ET69" s="250"/>
      <c r="EU69" s="250"/>
      <c r="EV69" s="250"/>
      <c r="EW69" s="250"/>
      <c r="EX69" s="250"/>
      <c r="EY69" s="250"/>
      <c r="EZ69" s="250"/>
      <c r="FA69" s="250"/>
      <c r="FB69" s="250"/>
      <c r="FC69" s="250"/>
      <c r="FD69" s="250"/>
      <c r="FE69" s="250"/>
      <c r="FF69" s="250"/>
      <c r="FG69" s="250"/>
      <c r="FH69" s="250"/>
      <c r="FI69" s="250"/>
      <c r="FJ69" s="250"/>
      <c r="FK69" s="250"/>
      <c r="FL69" s="250"/>
      <c r="FM69" s="250"/>
      <c r="FN69" s="250"/>
      <c r="FO69" s="250"/>
      <c r="FP69" s="250"/>
      <c r="FQ69" s="250"/>
      <c r="FR69" s="250"/>
      <c r="FS69" s="250"/>
      <c r="FT69" s="250"/>
      <c r="FU69" s="250"/>
      <c r="FV69" s="250"/>
      <c r="FW69" s="250"/>
      <c r="FX69" s="250"/>
      <c r="FY69" s="250"/>
      <c r="FZ69" s="250"/>
      <c r="GA69" s="250"/>
      <c r="GB69" s="250"/>
      <c r="GC69" s="250"/>
      <c r="GD69" s="250"/>
      <c r="GE69" s="250"/>
      <c r="GF69" s="250"/>
      <c r="GG69" s="250"/>
      <c r="GH69" s="250"/>
      <c r="GI69" s="250"/>
      <c r="GJ69" s="250"/>
      <c r="GK69" s="250"/>
      <c r="GL69" s="250"/>
      <c r="GM69" s="250"/>
      <c r="GN69" s="250"/>
      <c r="GO69" s="250"/>
      <c r="GP69" s="250"/>
      <c r="GQ69" s="250"/>
      <c r="GR69" s="250"/>
      <c r="GS69" s="250"/>
      <c r="GT69" s="250"/>
      <c r="GU69" s="250"/>
      <c r="GV69" s="250"/>
      <c r="GW69" s="250"/>
      <c r="GX69" s="250"/>
      <c r="GY69" s="250"/>
      <c r="GZ69" s="250"/>
      <c r="HA69" s="250"/>
      <c r="HB69" s="250"/>
      <c r="HC69" s="250"/>
      <c r="HD69" s="250"/>
      <c r="HE69" s="250"/>
      <c r="HF69" s="250"/>
      <c r="HG69" s="250"/>
      <c r="HH69" s="250"/>
      <c r="HI69" s="250"/>
      <c r="HJ69" s="250"/>
      <c r="HK69" s="250"/>
      <c r="HL69" s="250"/>
      <c r="HM69" s="250"/>
      <c r="HN69" s="250"/>
      <c r="HO69" s="250"/>
      <c r="HP69" s="250"/>
      <c r="HQ69" s="250"/>
      <c r="HR69" s="250"/>
      <c r="HS69" s="250"/>
      <c r="HT69" s="250"/>
      <c r="HU69" s="250"/>
      <c r="HV69" s="250"/>
      <c r="HW69" s="250"/>
      <c r="HX69" s="250"/>
      <c r="HY69" s="250"/>
      <c r="HZ69" s="250"/>
      <c r="IA69" s="250"/>
      <c r="IB69" s="250"/>
      <c r="IC69" s="250"/>
      <c r="ID69" s="250"/>
      <c r="IE69" s="250"/>
      <c r="IF69" s="250"/>
      <c r="IG69" s="250"/>
      <c r="IH69" s="250"/>
      <c r="II69" s="250"/>
      <c r="IJ69" s="250"/>
      <c r="IK69" s="250"/>
      <c r="IL69" s="250"/>
      <c r="IM69" s="250"/>
      <c r="IN69" s="250"/>
      <c r="IO69" s="250"/>
      <c r="IP69" s="250"/>
      <c r="IQ69" s="250"/>
      <c r="IR69" s="250"/>
      <c r="IS69" s="250"/>
      <c r="IT69" s="250"/>
      <c r="IU69" s="250"/>
      <c r="IV69" s="250"/>
      <c r="IW69" s="138"/>
    </row>
    <row r="70" spans="1:259" customFormat="1" ht="12" customHeight="1">
      <c r="A70" s="521" t="s">
        <v>134</v>
      </c>
      <c r="B70" s="887">
        <v>8987.4866980000006</v>
      </c>
      <c r="C70" s="650">
        <v>9130.0053490000009</v>
      </c>
      <c r="D70" s="522">
        <v>9754.4355129999985</v>
      </c>
      <c r="E70" s="887">
        <v>4466.3778559999992</v>
      </c>
      <c r="F70" s="650">
        <v>4456.9852039999996</v>
      </c>
      <c r="G70" s="522">
        <v>4589.3876230000005</v>
      </c>
      <c r="H70" s="887">
        <v>4521.1088420000005</v>
      </c>
      <c r="I70" s="650">
        <v>4673.0201450000013</v>
      </c>
      <c r="J70" s="522">
        <v>5165.0478900000016</v>
      </c>
      <c r="K70" s="252"/>
      <c r="L70" s="250"/>
      <c r="M70" s="250"/>
      <c r="N70" s="250"/>
      <c r="O70" s="250"/>
      <c r="P70" s="250"/>
      <c r="Q70" s="250"/>
      <c r="R70" s="250"/>
      <c r="S70" s="250"/>
      <c r="T70" s="250"/>
      <c r="U70" s="250"/>
      <c r="V70" s="250"/>
      <c r="W70" s="250"/>
      <c r="X70" s="250"/>
      <c r="Y70" s="250"/>
      <c r="Z70" s="250"/>
      <c r="AA70" s="250"/>
      <c r="AB70" s="250"/>
      <c r="AC70" s="250"/>
      <c r="AD70" s="250"/>
      <c r="AE70" s="250"/>
      <c r="AF70" s="250"/>
      <c r="AG70" s="250"/>
      <c r="AH70" s="250"/>
      <c r="AI70" s="250"/>
      <c r="AJ70" s="250"/>
      <c r="AK70" s="250"/>
      <c r="AL70" s="250"/>
      <c r="AM70" s="250"/>
      <c r="AN70" s="250"/>
      <c r="AO70" s="250"/>
      <c r="AP70" s="250"/>
      <c r="AQ70" s="250"/>
      <c r="AR70" s="250"/>
      <c r="AS70" s="250"/>
      <c r="AT70" s="250"/>
      <c r="AU70" s="250"/>
      <c r="AV70" s="250"/>
      <c r="AW70" s="250"/>
      <c r="AX70" s="250"/>
      <c r="AY70" s="250"/>
      <c r="AZ70" s="250"/>
      <c r="BA70" s="250"/>
      <c r="BB70" s="250"/>
      <c r="BC70" s="250"/>
      <c r="BD70" s="250"/>
      <c r="BE70" s="250"/>
      <c r="BF70" s="250"/>
      <c r="BG70" s="250"/>
      <c r="BH70" s="250"/>
      <c r="BI70" s="250"/>
      <c r="BJ70" s="250"/>
      <c r="BK70" s="250"/>
      <c r="BL70" s="250"/>
      <c r="BM70" s="250"/>
      <c r="BN70" s="250"/>
      <c r="BO70" s="250"/>
      <c r="BP70" s="250"/>
      <c r="BQ70" s="250"/>
      <c r="BR70" s="250"/>
      <c r="BS70" s="250"/>
      <c r="BT70" s="250"/>
      <c r="BU70" s="250"/>
      <c r="BV70" s="250"/>
      <c r="BW70" s="250"/>
      <c r="BX70" s="250"/>
      <c r="BY70" s="250"/>
      <c r="BZ70" s="250"/>
      <c r="CA70" s="250"/>
      <c r="CB70" s="250"/>
      <c r="CC70" s="250"/>
      <c r="CD70" s="250"/>
      <c r="CE70" s="250"/>
      <c r="CF70" s="250"/>
      <c r="CG70" s="250"/>
      <c r="CH70" s="250"/>
      <c r="CI70" s="250"/>
      <c r="CJ70" s="250"/>
      <c r="CK70" s="250"/>
      <c r="CL70" s="250"/>
      <c r="CM70" s="250"/>
      <c r="CN70" s="250"/>
      <c r="CO70" s="250"/>
      <c r="CP70" s="250"/>
      <c r="CQ70" s="250"/>
      <c r="CR70" s="250"/>
      <c r="CS70" s="250"/>
      <c r="CT70" s="250"/>
      <c r="CU70" s="250"/>
      <c r="CV70" s="250"/>
      <c r="CW70" s="250"/>
      <c r="CX70" s="250"/>
      <c r="CY70" s="250"/>
      <c r="CZ70" s="250"/>
      <c r="DA70" s="250"/>
      <c r="DB70" s="250"/>
      <c r="DC70" s="250"/>
      <c r="DD70" s="250"/>
      <c r="DE70" s="250"/>
      <c r="DF70" s="250"/>
      <c r="DG70" s="250"/>
      <c r="DH70" s="250"/>
      <c r="DI70" s="250"/>
      <c r="DJ70" s="250"/>
      <c r="DK70" s="250"/>
      <c r="DL70" s="250"/>
      <c r="DM70" s="250"/>
      <c r="DN70" s="250"/>
      <c r="DO70" s="250"/>
      <c r="DP70" s="250"/>
      <c r="DQ70" s="250"/>
      <c r="DR70" s="250"/>
      <c r="DS70" s="250"/>
      <c r="DT70" s="250"/>
      <c r="DU70" s="250"/>
      <c r="DV70" s="250"/>
      <c r="DW70" s="250"/>
      <c r="DX70" s="250"/>
      <c r="DY70" s="250"/>
      <c r="DZ70" s="250"/>
      <c r="EA70" s="250"/>
      <c r="EB70" s="250"/>
      <c r="EC70" s="250"/>
      <c r="ED70" s="250"/>
      <c r="EE70" s="250"/>
      <c r="EF70" s="250"/>
      <c r="EG70" s="250"/>
      <c r="EH70" s="250"/>
      <c r="EI70" s="250"/>
      <c r="EJ70" s="250"/>
      <c r="EK70" s="250"/>
      <c r="EL70" s="250"/>
      <c r="EM70" s="250"/>
      <c r="EN70" s="250"/>
      <c r="EO70" s="250"/>
      <c r="EP70" s="250"/>
      <c r="EQ70" s="250"/>
      <c r="ER70" s="250"/>
      <c r="ES70" s="250"/>
      <c r="ET70" s="250"/>
      <c r="EU70" s="250"/>
      <c r="EV70" s="250"/>
      <c r="EW70" s="250"/>
      <c r="EX70" s="250"/>
      <c r="EY70" s="250"/>
      <c r="EZ70" s="250"/>
      <c r="FA70" s="250"/>
      <c r="FB70" s="250"/>
      <c r="FC70" s="250"/>
      <c r="FD70" s="250"/>
      <c r="FE70" s="250"/>
      <c r="FF70" s="250"/>
      <c r="FG70" s="250"/>
      <c r="FH70" s="250"/>
      <c r="FI70" s="250"/>
      <c r="FJ70" s="250"/>
      <c r="FK70" s="250"/>
      <c r="FL70" s="250"/>
      <c r="FM70" s="250"/>
      <c r="FN70" s="250"/>
      <c r="FO70" s="250"/>
      <c r="FP70" s="250"/>
      <c r="FQ70" s="250"/>
      <c r="FR70" s="250"/>
      <c r="FS70" s="250"/>
      <c r="FT70" s="250"/>
      <c r="FU70" s="250"/>
      <c r="FV70" s="250"/>
      <c r="FW70" s="250"/>
      <c r="FX70" s="250"/>
      <c r="FY70" s="250"/>
      <c r="FZ70" s="250"/>
      <c r="GA70" s="250"/>
      <c r="GB70" s="250"/>
      <c r="GC70" s="250"/>
      <c r="GD70" s="250"/>
      <c r="GE70" s="250"/>
      <c r="GF70" s="250"/>
      <c r="GG70" s="250"/>
      <c r="GH70" s="250"/>
      <c r="GI70" s="250"/>
      <c r="GJ70" s="250"/>
      <c r="GK70" s="250"/>
      <c r="GL70" s="250"/>
      <c r="GM70" s="250"/>
      <c r="GN70" s="250"/>
      <c r="GO70" s="250"/>
      <c r="GP70" s="250"/>
      <c r="GQ70" s="250"/>
      <c r="GR70" s="250"/>
      <c r="GS70" s="250"/>
      <c r="GT70" s="250"/>
      <c r="GU70" s="250"/>
      <c r="GV70" s="250"/>
      <c r="GW70" s="250"/>
      <c r="GX70" s="250"/>
      <c r="GY70" s="250"/>
      <c r="GZ70" s="250"/>
      <c r="HA70" s="250"/>
      <c r="HB70" s="250"/>
      <c r="HC70" s="250"/>
      <c r="HD70" s="250"/>
      <c r="HE70" s="250"/>
      <c r="HF70" s="250"/>
      <c r="HG70" s="250"/>
      <c r="HH70" s="250"/>
      <c r="HI70" s="250"/>
      <c r="HJ70" s="250"/>
      <c r="HK70" s="250"/>
      <c r="HL70" s="250"/>
      <c r="HM70" s="250"/>
      <c r="HN70" s="250"/>
      <c r="HO70" s="250"/>
      <c r="HP70" s="250"/>
      <c r="HQ70" s="250"/>
      <c r="HR70" s="250"/>
      <c r="HS70" s="250"/>
      <c r="HT70" s="250"/>
      <c r="HU70" s="250"/>
      <c r="HV70" s="250"/>
      <c r="HW70" s="250"/>
      <c r="HX70" s="250"/>
      <c r="HY70" s="250"/>
      <c r="HZ70" s="250"/>
      <c r="IA70" s="250"/>
      <c r="IB70" s="250"/>
      <c r="IC70" s="250"/>
      <c r="ID70" s="250"/>
      <c r="IE70" s="250"/>
      <c r="IF70" s="250"/>
      <c r="IG70" s="250"/>
      <c r="IH70" s="250"/>
      <c r="II70" s="250"/>
      <c r="IJ70" s="250"/>
      <c r="IK70" s="250"/>
      <c r="IL70" s="250"/>
      <c r="IM70" s="250"/>
      <c r="IN70" s="250"/>
      <c r="IO70" s="250"/>
      <c r="IP70" s="250"/>
      <c r="IQ70" s="250"/>
      <c r="IR70" s="250"/>
      <c r="IS70" s="250"/>
      <c r="IT70" s="250"/>
      <c r="IU70" s="250"/>
      <c r="IV70" s="250"/>
      <c r="IW70" s="138"/>
    </row>
    <row r="71" spans="1:259" customFormat="1" ht="12" customHeight="1">
      <c r="A71" s="523" t="s">
        <v>135</v>
      </c>
      <c r="B71" s="886">
        <v>0</v>
      </c>
      <c r="C71" s="520">
        <v>0</v>
      </c>
      <c r="D71" s="519">
        <v>0</v>
      </c>
      <c r="E71" s="886">
        <v>0</v>
      </c>
      <c r="F71" s="520">
        <v>0</v>
      </c>
      <c r="G71" s="519">
        <v>0</v>
      </c>
      <c r="H71" s="886">
        <v>0</v>
      </c>
      <c r="I71" s="520">
        <v>0</v>
      </c>
      <c r="J71" s="519">
        <v>0</v>
      </c>
      <c r="K71" s="252"/>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50"/>
      <c r="AN71" s="250"/>
      <c r="AO71" s="250"/>
      <c r="AP71" s="250"/>
      <c r="AQ71" s="250"/>
      <c r="AR71" s="250"/>
      <c r="AS71" s="250"/>
      <c r="AT71" s="250"/>
      <c r="AU71" s="250"/>
      <c r="AV71" s="250"/>
      <c r="AW71" s="250"/>
      <c r="AX71" s="250"/>
      <c r="AY71" s="250"/>
      <c r="AZ71" s="250"/>
      <c r="BA71" s="250"/>
      <c r="BB71" s="250"/>
      <c r="BC71" s="250"/>
      <c r="BD71" s="250"/>
      <c r="BE71" s="250"/>
      <c r="BF71" s="250"/>
      <c r="BG71" s="250"/>
      <c r="BH71" s="250"/>
      <c r="BI71" s="250"/>
      <c r="BJ71" s="250"/>
      <c r="BK71" s="250"/>
      <c r="BL71" s="250"/>
      <c r="BM71" s="250"/>
      <c r="BN71" s="250"/>
      <c r="BO71" s="250"/>
      <c r="BP71" s="250"/>
      <c r="BQ71" s="250"/>
      <c r="BR71" s="250"/>
      <c r="BS71" s="250"/>
      <c r="BT71" s="250"/>
      <c r="BU71" s="250"/>
      <c r="BV71" s="250"/>
      <c r="BW71" s="250"/>
      <c r="BX71" s="250"/>
      <c r="BY71" s="250"/>
      <c r="BZ71" s="250"/>
      <c r="CA71" s="250"/>
      <c r="CB71" s="250"/>
      <c r="CC71" s="250"/>
      <c r="CD71" s="250"/>
      <c r="CE71" s="250"/>
      <c r="CF71" s="250"/>
      <c r="CG71" s="250"/>
      <c r="CH71" s="250"/>
      <c r="CI71" s="250"/>
      <c r="CJ71" s="250"/>
      <c r="CK71" s="250"/>
      <c r="CL71" s="250"/>
      <c r="CM71" s="250"/>
      <c r="CN71" s="250"/>
      <c r="CO71" s="250"/>
      <c r="CP71" s="250"/>
      <c r="CQ71" s="250"/>
      <c r="CR71" s="250"/>
      <c r="CS71" s="250"/>
      <c r="CT71" s="250"/>
      <c r="CU71" s="250"/>
      <c r="CV71" s="250"/>
      <c r="CW71" s="250"/>
      <c r="CX71" s="250"/>
      <c r="CY71" s="250"/>
      <c r="CZ71" s="250"/>
      <c r="DA71" s="250"/>
      <c r="DB71" s="250"/>
      <c r="DC71" s="250"/>
      <c r="DD71" s="250"/>
      <c r="DE71" s="250"/>
      <c r="DF71" s="250"/>
      <c r="DG71" s="250"/>
      <c r="DH71" s="250"/>
      <c r="DI71" s="250"/>
      <c r="DJ71" s="250"/>
      <c r="DK71" s="250"/>
      <c r="DL71" s="250"/>
      <c r="DM71" s="250"/>
      <c r="DN71" s="250"/>
      <c r="DO71" s="250"/>
      <c r="DP71" s="250"/>
      <c r="DQ71" s="250"/>
      <c r="DR71" s="250"/>
      <c r="DS71" s="250"/>
      <c r="DT71" s="250"/>
      <c r="DU71" s="250"/>
      <c r="DV71" s="250"/>
      <c r="DW71" s="250"/>
      <c r="DX71" s="250"/>
      <c r="DY71" s="250"/>
      <c r="DZ71" s="250"/>
      <c r="EA71" s="250"/>
      <c r="EB71" s="250"/>
      <c r="EC71" s="250"/>
      <c r="ED71" s="250"/>
      <c r="EE71" s="250"/>
      <c r="EF71" s="250"/>
      <c r="EG71" s="250"/>
      <c r="EH71" s="250"/>
      <c r="EI71" s="250"/>
      <c r="EJ71" s="250"/>
      <c r="EK71" s="250"/>
      <c r="EL71" s="250"/>
      <c r="EM71" s="250"/>
      <c r="EN71" s="250"/>
      <c r="EO71" s="250"/>
      <c r="EP71" s="250"/>
      <c r="EQ71" s="250"/>
      <c r="ER71" s="250"/>
      <c r="ES71" s="250"/>
      <c r="ET71" s="250"/>
      <c r="EU71" s="250"/>
      <c r="EV71" s="250"/>
      <c r="EW71" s="250"/>
      <c r="EX71" s="250"/>
      <c r="EY71" s="250"/>
      <c r="EZ71" s="250"/>
      <c r="FA71" s="250"/>
      <c r="FB71" s="250"/>
      <c r="FC71" s="250"/>
      <c r="FD71" s="250"/>
      <c r="FE71" s="250"/>
      <c r="FF71" s="250"/>
      <c r="FG71" s="250"/>
      <c r="FH71" s="250"/>
      <c r="FI71" s="250"/>
      <c r="FJ71" s="250"/>
      <c r="FK71" s="250"/>
      <c r="FL71" s="250"/>
      <c r="FM71" s="250"/>
      <c r="FN71" s="250"/>
      <c r="FO71" s="250"/>
      <c r="FP71" s="250"/>
      <c r="FQ71" s="250"/>
      <c r="FR71" s="250"/>
      <c r="FS71" s="250"/>
      <c r="FT71" s="250"/>
      <c r="FU71" s="250"/>
      <c r="FV71" s="250"/>
      <c r="FW71" s="250"/>
      <c r="FX71" s="250"/>
      <c r="FY71" s="250"/>
      <c r="FZ71" s="250"/>
      <c r="GA71" s="250"/>
      <c r="GB71" s="250"/>
      <c r="GC71" s="250"/>
      <c r="GD71" s="250"/>
      <c r="GE71" s="250"/>
      <c r="GF71" s="250"/>
      <c r="GG71" s="250"/>
      <c r="GH71" s="250"/>
      <c r="GI71" s="250"/>
      <c r="GJ71" s="250"/>
      <c r="GK71" s="250"/>
      <c r="GL71" s="250"/>
      <c r="GM71" s="250"/>
      <c r="GN71" s="250"/>
      <c r="GO71" s="250"/>
      <c r="GP71" s="250"/>
      <c r="GQ71" s="250"/>
      <c r="GR71" s="250"/>
      <c r="GS71" s="250"/>
      <c r="GT71" s="250"/>
      <c r="GU71" s="250"/>
      <c r="GV71" s="250"/>
      <c r="GW71" s="250"/>
      <c r="GX71" s="250"/>
      <c r="GY71" s="250"/>
      <c r="GZ71" s="250"/>
      <c r="HA71" s="250"/>
      <c r="HB71" s="250"/>
      <c r="HC71" s="250"/>
      <c r="HD71" s="250"/>
      <c r="HE71" s="250"/>
      <c r="HF71" s="250"/>
      <c r="HG71" s="250"/>
      <c r="HH71" s="250"/>
      <c r="HI71" s="250"/>
      <c r="HJ71" s="250"/>
      <c r="HK71" s="250"/>
      <c r="HL71" s="250"/>
      <c r="HM71" s="250"/>
      <c r="HN71" s="250"/>
      <c r="HO71" s="250"/>
      <c r="HP71" s="250"/>
      <c r="HQ71" s="250"/>
      <c r="HR71" s="250"/>
      <c r="HS71" s="250"/>
      <c r="HT71" s="250"/>
      <c r="HU71" s="250"/>
      <c r="HV71" s="250"/>
      <c r="HW71" s="250"/>
      <c r="HX71" s="250"/>
      <c r="HY71" s="250"/>
      <c r="HZ71" s="250"/>
      <c r="IA71" s="250"/>
      <c r="IB71" s="250"/>
      <c r="IC71" s="250"/>
      <c r="ID71" s="250"/>
      <c r="IE71" s="250"/>
      <c r="IF71" s="250"/>
      <c r="IG71" s="250"/>
      <c r="IH71" s="250"/>
      <c r="II71" s="250"/>
      <c r="IJ71" s="250"/>
      <c r="IK71" s="250"/>
      <c r="IL71" s="250"/>
      <c r="IM71" s="250"/>
      <c r="IN71" s="250"/>
      <c r="IO71" s="250"/>
      <c r="IP71" s="250"/>
      <c r="IQ71" s="250"/>
      <c r="IR71" s="250"/>
      <c r="IS71" s="250"/>
      <c r="IT71" s="250"/>
      <c r="IU71" s="250"/>
      <c r="IV71" s="250"/>
      <c r="IW71" s="138"/>
    </row>
    <row r="72" spans="1:259" customFormat="1" ht="12" customHeight="1">
      <c r="A72" s="521" t="s">
        <v>310</v>
      </c>
      <c r="B72" s="887">
        <v>8987.4866980000006</v>
      </c>
      <c r="C72" s="650">
        <v>9130.0053490000009</v>
      </c>
      <c r="D72" s="522">
        <v>9754.4355129999985</v>
      </c>
      <c r="E72" s="887">
        <v>4466.3778559999992</v>
      </c>
      <c r="F72" s="650">
        <v>4456.9852039999996</v>
      </c>
      <c r="G72" s="522">
        <v>4589.3876230000005</v>
      </c>
      <c r="H72" s="887">
        <v>4521.1088420000005</v>
      </c>
      <c r="I72" s="650">
        <v>4673.0201450000013</v>
      </c>
      <c r="J72" s="522">
        <v>5165.0478900000016</v>
      </c>
      <c r="K72" s="252"/>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50"/>
      <c r="AL72" s="250"/>
      <c r="AM72" s="250"/>
      <c r="AN72" s="250"/>
      <c r="AO72" s="250"/>
      <c r="AP72" s="250"/>
      <c r="AQ72" s="250"/>
      <c r="AR72" s="250"/>
      <c r="AS72" s="250"/>
      <c r="AT72" s="250"/>
      <c r="AU72" s="250"/>
      <c r="AV72" s="250"/>
      <c r="AW72" s="250"/>
      <c r="AX72" s="250"/>
      <c r="AY72" s="250"/>
      <c r="AZ72" s="250"/>
      <c r="BA72" s="250"/>
      <c r="BB72" s="250"/>
      <c r="BC72" s="250"/>
      <c r="BD72" s="250"/>
      <c r="BE72" s="250"/>
      <c r="BF72" s="250"/>
      <c r="BG72" s="250"/>
      <c r="BH72" s="250"/>
      <c r="BI72" s="250"/>
      <c r="BJ72" s="250"/>
      <c r="BK72" s="250"/>
      <c r="BL72" s="250"/>
      <c r="BM72" s="250"/>
      <c r="BN72" s="250"/>
      <c r="BO72" s="250"/>
      <c r="BP72" s="250"/>
      <c r="BQ72" s="250"/>
      <c r="BR72" s="250"/>
      <c r="BS72" s="250"/>
      <c r="BT72" s="250"/>
      <c r="BU72" s="250"/>
      <c r="BV72" s="250"/>
      <c r="BW72" s="250"/>
      <c r="BX72" s="250"/>
      <c r="BY72" s="250"/>
      <c r="BZ72" s="250"/>
      <c r="CA72" s="250"/>
      <c r="CB72" s="250"/>
      <c r="CC72" s="250"/>
      <c r="CD72" s="250"/>
      <c r="CE72" s="250"/>
      <c r="CF72" s="250"/>
      <c r="CG72" s="250"/>
      <c r="CH72" s="250"/>
      <c r="CI72" s="250"/>
      <c r="CJ72" s="250"/>
      <c r="CK72" s="250"/>
      <c r="CL72" s="250"/>
      <c r="CM72" s="250"/>
      <c r="CN72" s="250"/>
      <c r="CO72" s="250"/>
      <c r="CP72" s="250"/>
      <c r="CQ72" s="250"/>
      <c r="CR72" s="250"/>
      <c r="CS72" s="250"/>
      <c r="CT72" s="250"/>
      <c r="CU72" s="250"/>
      <c r="CV72" s="250"/>
      <c r="CW72" s="250"/>
      <c r="CX72" s="250"/>
      <c r="CY72" s="250"/>
      <c r="CZ72" s="250"/>
      <c r="DA72" s="250"/>
      <c r="DB72" s="250"/>
      <c r="DC72" s="250"/>
      <c r="DD72" s="250"/>
      <c r="DE72" s="250"/>
      <c r="DF72" s="250"/>
      <c r="DG72" s="250"/>
      <c r="DH72" s="250"/>
      <c r="DI72" s="250"/>
      <c r="DJ72" s="250"/>
      <c r="DK72" s="250"/>
      <c r="DL72" s="250"/>
      <c r="DM72" s="250"/>
      <c r="DN72" s="250"/>
      <c r="DO72" s="250"/>
      <c r="DP72" s="250"/>
      <c r="DQ72" s="250"/>
      <c r="DR72" s="250"/>
      <c r="DS72" s="250"/>
      <c r="DT72" s="250"/>
      <c r="DU72" s="250"/>
      <c r="DV72" s="250"/>
      <c r="DW72" s="250"/>
      <c r="DX72" s="250"/>
      <c r="DY72" s="250"/>
      <c r="DZ72" s="250"/>
      <c r="EA72" s="250"/>
      <c r="EB72" s="250"/>
      <c r="EC72" s="250"/>
      <c r="ED72" s="250"/>
      <c r="EE72" s="250"/>
      <c r="EF72" s="250"/>
      <c r="EG72" s="250"/>
      <c r="EH72" s="250"/>
      <c r="EI72" s="250"/>
      <c r="EJ72" s="250"/>
      <c r="EK72" s="250"/>
      <c r="EL72" s="250"/>
      <c r="EM72" s="250"/>
      <c r="EN72" s="250"/>
      <c r="EO72" s="250"/>
      <c r="EP72" s="250"/>
      <c r="EQ72" s="250"/>
      <c r="ER72" s="250"/>
      <c r="ES72" s="250"/>
      <c r="ET72" s="250"/>
      <c r="EU72" s="250"/>
      <c r="EV72" s="250"/>
      <c r="EW72" s="250"/>
      <c r="EX72" s="250"/>
      <c r="EY72" s="250"/>
      <c r="EZ72" s="250"/>
      <c r="FA72" s="250"/>
      <c r="FB72" s="250"/>
      <c r="FC72" s="250"/>
      <c r="FD72" s="250"/>
      <c r="FE72" s="250"/>
      <c r="FF72" s="250"/>
      <c r="FG72" s="250"/>
      <c r="FH72" s="250"/>
      <c r="FI72" s="250"/>
      <c r="FJ72" s="250"/>
      <c r="FK72" s="250"/>
      <c r="FL72" s="250"/>
      <c r="FM72" s="250"/>
      <c r="FN72" s="250"/>
      <c r="FO72" s="250"/>
      <c r="FP72" s="250"/>
      <c r="FQ72" s="250"/>
      <c r="FR72" s="250"/>
      <c r="FS72" s="250"/>
      <c r="FT72" s="250"/>
      <c r="FU72" s="250"/>
      <c r="FV72" s="250"/>
      <c r="FW72" s="250"/>
      <c r="FX72" s="250"/>
      <c r="FY72" s="250"/>
      <c r="FZ72" s="250"/>
      <c r="GA72" s="250"/>
      <c r="GB72" s="250"/>
      <c r="GC72" s="250"/>
      <c r="GD72" s="250"/>
      <c r="GE72" s="250"/>
      <c r="GF72" s="250"/>
      <c r="GG72" s="250"/>
      <c r="GH72" s="250"/>
      <c r="GI72" s="250"/>
      <c r="GJ72" s="250"/>
      <c r="GK72" s="250"/>
      <c r="GL72" s="250"/>
      <c r="GM72" s="250"/>
      <c r="GN72" s="250"/>
      <c r="GO72" s="250"/>
      <c r="GP72" s="250"/>
      <c r="GQ72" s="250"/>
      <c r="GR72" s="250"/>
      <c r="GS72" s="250"/>
      <c r="GT72" s="250"/>
      <c r="GU72" s="250"/>
      <c r="GV72" s="250"/>
      <c r="GW72" s="250"/>
      <c r="GX72" s="250"/>
      <c r="GY72" s="250"/>
      <c r="GZ72" s="250"/>
      <c r="HA72" s="250"/>
      <c r="HB72" s="250"/>
      <c r="HC72" s="250"/>
      <c r="HD72" s="250"/>
      <c r="HE72" s="250"/>
      <c r="HF72" s="250"/>
      <c r="HG72" s="250"/>
      <c r="HH72" s="250"/>
      <c r="HI72" s="250"/>
      <c r="HJ72" s="250"/>
      <c r="HK72" s="250"/>
      <c r="HL72" s="250"/>
      <c r="HM72" s="250"/>
      <c r="HN72" s="250"/>
      <c r="HO72" s="250"/>
      <c r="HP72" s="250"/>
      <c r="HQ72" s="250"/>
      <c r="HR72" s="250"/>
      <c r="HS72" s="250"/>
      <c r="HT72" s="250"/>
      <c r="HU72" s="250"/>
      <c r="HV72" s="250"/>
      <c r="HW72" s="250"/>
      <c r="HX72" s="250"/>
      <c r="HY72" s="250"/>
      <c r="HZ72" s="250"/>
      <c r="IA72" s="250"/>
      <c r="IB72" s="250"/>
      <c r="IC72" s="250"/>
      <c r="ID72" s="250"/>
      <c r="IE72" s="250"/>
      <c r="IF72" s="250"/>
      <c r="IG72" s="250"/>
      <c r="IH72" s="250"/>
      <c r="II72" s="250"/>
      <c r="IJ72" s="250"/>
      <c r="IK72" s="250"/>
      <c r="IL72" s="250"/>
      <c r="IM72" s="250"/>
      <c r="IN72" s="250"/>
      <c r="IO72" s="250"/>
      <c r="IP72" s="250"/>
      <c r="IQ72" s="250"/>
      <c r="IR72" s="250"/>
      <c r="IS72" s="250"/>
      <c r="IT72" s="250"/>
      <c r="IU72" s="250"/>
      <c r="IV72" s="250"/>
      <c r="IW72" s="138"/>
    </row>
    <row r="73" spans="1:259" s="309" customFormat="1" ht="12" customHeight="1">
      <c r="A73" s="593" t="s">
        <v>317</v>
      </c>
      <c r="B73" s="888">
        <v>441.61216400000001</v>
      </c>
      <c r="C73" s="649">
        <v>618.04210899999998</v>
      </c>
      <c r="D73" s="653">
        <v>486.87867799999998</v>
      </c>
      <c r="E73" s="888">
        <v>0</v>
      </c>
      <c r="F73" s="594">
        <v>0</v>
      </c>
      <c r="G73" s="649">
        <v>0</v>
      </c>
      <c r="H73" s="890">
        <v>441.61216400000001</v>
      </c>
      <c r="I73" s="520">
        <v>618.04210899999998</v>
      </c>
      <c r="J73" s="519">
        <v>486.87867799999998</v>
      </c>
      <c r="K73" s="595"/>
      <c r="L73" s="596"/>
      <c r="M73" s="596"/>
      <c r="N73" s="596"/>
      <c r="O73" s="596"/>
      <c r="P73" s="596"/>
      <c r="Q73" s="596"/>
      <c r="R73" s="596"/>
      <c r="S73" s="596"/>
      <c r="T73" s="596"/>
      <c r="U73" s="596"/>
      <c r="V73" s="596"/>
      <c r="W73" s="596"/>
      <c r="X73" s="596"/>
      <c r="Y73" s="596"/>
      <c r="Z73" s="596"/>
      <c r="AA73" s="596"/>
      <c r="AB73" s="596"/>
      <c r="AC73" s="596"/>
      <c r="AD73" s="596"/>
      <c r="AE73" s="596"/>
      <c r="AF73" s="596"/>
      <c r="AG73" s="596"/>
      <c r="AH73" s="596"/>
      <c r="AI73" s="596"/>
      <c r="AJ73" s="596"/>
      <c r="AK73" s="596"/>
      <c r="AL73" s="596"/>
      <c r="AM73" s="596"/>
      <c r="AN73" s="596"/>
      <c r="AO73" s="596"/>
      <c r="AP73" s="596"/>
      <c r="AQ73" s="596"/>
      <c r="AR73" s="596"/>
      <c r="AS73" s="596"/>
      <c r="AT73" s="596"/>
      <c r="AU73" s="596"/>
      <c r="AV73" s="596"/>
      <c r="AW73" s="596"/>
      <c r="AX73" s="596"/>
      <c r="AY73" s="596"/>
      <c r="AZ73" s="596"/>
      <c r="BA73" s="596"/>
      <c r="BB73" s="596"/>
      <c r="BC73" s="596"/>
      <c r="BD73" s="596"/>
      <c r="BE73" s="596"/>
      <c r="BF73" s="596"/>
      <c r="BG73" s="596"/>
      <c r="BH73" s="596"/>
      <c r="BI73" s="596"/>
      <c r="BJ73" s="596"/>
      <c r="BK73" s="596"/>
      <c r="BL73" s="596"/>
      <c r="BM73" s="596"/>
      <c r="BN73" s="596"/>
      <c r="BO73" s="596"/>
      <c r="BP73" s="596"/>
      <c r="BQ73" s="596"/>
      <c r="BR73" s="596"/>
      <c r="BS73" s="596"/>
      <c r="BT73" s="596"/>
      <c r="BU73" s="596"/>
      <c r="BV73" s="596"/>
      <c r="BW73" s="596"/>
      <c r="BX73" s="596"/>
      <c r="BY73" s="596"/>
      <c r="BZ73" s="596"/>
      <c r="CA73" s="596"/>
      <c r="CB73" s="596"/>
      <c r="CC73" s="596"/>
      <c r="CD73" s="596"/>
      <c r="CE73" s="596"/>
      <c r="CF73" s="596"/>
      <c r="CG73" s="596"/>
      <c r="CH73" s="596"/>
      <c r="CI73" s="596"/>
      <c r="CJ73" s="596"/>
      <c r="CK73" s="596"/>
      <c r="CL73" s="596"/>
      <c r="CM73" s="596"/>
      <c r="CN73" s="596"/>
      <c r="CO73" s="596"/>
      <c r="CP73" s="596"/>
      <c r="CQ73" s="596"/>
      <c r="CR73" s="596"/>
      <c r="CS73" s="596"/>
      <c r="CT73" s="596"/>
      <c r="CU73" s="596"/>
      <c r="CV73" s="596"/>
      <c r="CW73" s="596"/>
      <c r="CX73" s="596"/>
      <c r="CY73" s="596"/>
      <c r="CZ73" s="596"/>
      <c r="DA73" s="596"/>
      <c r="DB73" s="596"/>
      <c r="DC73" s="596"/>
      <c r="DD73" s="596"/>
      <c r="DE73" s="596"/>
      <c r="DF73" s="596"/>
      <c r="DG73" s="596"/>
      <c r="DH73" s="596"/>
      <c r="DI73" s="596"/>
      <c r="DJ73" s="596"/>
      <c r="DK73" s="596"/>
      <c r="DL73" s="596"/>
      <c r="DM73" s="596"/>
      <c r="DN73" s="596"/>
      <c r="DO73" s="596"/>
      <c r="DP73" s="596"/>
      <c r="DQ73" s="596"/>
      <c r="DR73" s="596"/>
      <c r="DS73" s="596"/>
      <c r="DT73" s="596"/>
      <c r="DU73" s="596"/>
      <c r="DV73" s="596"/>
      <c r="DW73" s="596"/>
      <c r="DX73" s="596"/>
      <c r="DY73" s="596"/>
      <c r="DZ73" s="596"/>
      <c r="EA73" s="596"/>
      <c r="EB73" s="596"/>
      <c r="EC73" s="596"/>
      <c r="ED73" s="596"/>
      <c r="EE73" s="596"/>
      <c r="EF73" s="596"/>
      <c r="EG73" s="596"/>
      <c r="EH73" s="596"/>
      <c r="EI73" s="596"/>
      <c r="EJ73" s="596"/>
      <c r="EK73" s="596"/>
      <c r="EL73" s="596"/>
      <c r="EM73" s="596"/>
      <c r="EN73" s="596"/>
      <c r="EO73" s="596"/>
      <c r="EP73" s="596"/>
      <c r="EQ73" s="596"/>
      <c r="ER73" s="596"/>
      <c r="ES73" s="596"/>
      <c r="ET73" s="596"/>
      <c r="EU73" s="596"/>
      <c r="EV73" s="596"/>
      <c r="EW73" s="596"/>
      <c r="EX73" s="596"/>
      <c r="EY73" s="596"/>
      <c r="EZ73" s="596"/>
      <c r="FA73" s="596"/>
      <c r="FB73" s="596"/>
      <c r="FC73" s="596"/>
      <c r="FD73" s="596"/>
      <c r="FE73" s="596"/>
      <c r="FF73" s="596"/>
      <c r="FG73" s="596"/>
      <c r="FH73" s="596"/>
      <c r="FI73" s="596"/>
      <c r="FJ73" s="596"/>
      <c r="FK73" s="596"/>
      <c r="FL73" s="596"/>
      <c r="FM73" s="596"/>
      <c r="FN73" s="596"/>
      <c r="FO73" s="596"/>
      <c r="FP73" s="596"/>
      <c r="FQ73" s="596"/>
      <c r="FR73" s="596"/>
      <c r="FS73" s="596"/>
      <c r="FT73" s="596"/>
      <c r="FU73" s="596"/>
      <c r="FV73" s="596"/>
      <c r="FW73" s="596"/>
      <c r="FX73" s="596"/>
      <c r="FY73" s="596"/>
      <c r="FZ73" s="596"/>
      <c r="GA73" s="596"/>
      <c r="GB73" s="596"/>
      <c r="GC73" s="596"/>
      <c r="GD73" s="596"/>
      <c r="GE73" s="596"/>
      <c r="GF73" s="596"/>
      <c r="GG73" s="596"/>
      <c r="GH73" s="596"/>
      <c r="GI73" s="596"/>
      <c r="GJ73" s="596"/>
      <c r="GK73" s="596"/>
      <c r="GL73" s="596"/>
      <c r="GM73" s="596"/>
      <c r="GN73" s="596"/>
      <c r="GO73" s="596"/>
      <c r="GP73" s="596"/>
      <c r="GQ73" s="596"/>
      <c r="GR73" s="596"/>
      <c r="GS73" s="596"/>
      <c r="GT73" s="596"/>
      <c r="GU73" s="596"/>
      <c r="GV73" s="596"/>
      <c r="GW73" s="596"/>
      <c r="GX73" s="596"/>
      <c r="GY73" s="596"/>
      <c r="GZ73" s="596"/>
      <c r="HA73" s="596"/>
      <c r="HB73" s="596"/>
      <c r="HC73" s="596"/>
      <c r="HD73" s="596"/>
      <c r="HE73" s="596"/>
      <c r="HF73" s="596"/>
      <c r="HG73" s="596"/>
      <c r="HH73" s="596"/>
      <c r="HI73" s="596"/>
      <c r="HJ73" s="596"/>
      <c r="HK73" s="596"/>
      <c r="HL73" s="596"/>
      <c r="HM73" s="596"/>
      <c r="HN73" s="596"/>
      <c r="HO73" s="596"/>
      <c r="HP73" s="596"/>
      <c r="HQ73" s="596"/>
      <c r="HR73" s="596"/>
      <c r="HS73" s="596"/>
      <c r="HT73" s="596"/>
      <c r="HU73" s="596"/>
      <c r="HV73" s="596"/>
      <c r="HW73" s="596"/>
      <c r="HX73" s="596"/>
      <c r="HY73" s="596"/>
      <c r="HZ73" s="596"/>
      <c r="IA73" s="596"/>
      <c r="IB73" s="596"/>
      <c r="IC73" s="596"/>
      <c r="ID73" s="596"/>
      <c r="IE73" s="596"/>
      <c r="IF73" s="596"/>
      <c r="IG73" s="596"/>
      <c r="IH73" s="596"/>
      <c r="II73" s="596"/>
      <c r="IJ73" s="596"/>
      <c r="IK73" s="596"/>
      <c r="IL73" s="596"/>
      <c r="IM73" s="596"/>
      <c r="IN73" s="596"/>
      <c r="IO73" s="596"/>
      <c r="IP73" s="596"/>
      <c r="IQ73" s="596"/>
      <c r="IR73" s="596"/>
      <c r="IS73" s="596"/>
      <c r="IT73" s="596"/>
      <c r="IU73" s="596"/>
      <c r="IV73" s="596"/>
      <c r="IW73" s="597"/>
    </row>
    <row r="74" spans="1:259" s="309" customFormat="1" ht="12" customHeight="1">
      <c r="A74" s="598" t="s">
        <v>552</v>
      </c>
      <c r="B74" s="889">
        <v>9429.0988620000007</v>
      </c>
      <c r="C74" s="651">
        <v>9748.0474580000009</v>
      </c>
      <c r="D74" s="525">
        <v>10241.314190999998</v>
      </c>
      <c r="E74" s="889">
        <v>4466.3778559999992</v>
      </c>
      <c r="F74" s="651">
        <v>4456.9852039999996</v>
      </c>
      <c r="G74" s="525">
        <v>4589.3876230000005</v>
      </c>
      <c r="H74" s="889">
        <v>4962.7210060000007</v>
      </c>
      <c r="I74" s="654">
        <v>5291.0622540000013</v>
      </c>
      <c r="J74" s="814">
        <v>5651.9265680000017</v>
      </c>
      <c r="K74" s="599"/>
      <c r="L74" s="600"/>
      <c r="M74" s="600"/>
      <c r="N74" s="600"/>
      <c r="O74" s="600"/>
      <c r="P74" s="600"/>
      <c r="Q74" s="600"/>
      <c r="R74" s="600"/>
      <c r="S74" s="600"/>
      <c r="T74" s="600"/>
      <c r="U74" s="600"/>
      <c r="V74" s="600"/>
      <c r="W74" s="600"/>
      <c r="X74" s="600"/>
      <c r="Y74" s="600"/>
      <c r="Z74" s="600"/>
      <c r="AA74" s="600"/>
      <c r="AB74" s="600"/>
      <c r="AC74" s="600"/>
      <c r="AD74" s="600"/>
      <c r="AE74" s="600"/>
      <c r="AF74" s="600"/>
      <c r="AG74" s="600"/>
      <c r="AH74" s="600"/>
      <c r="AI74" s="600"/>
      <c r="AJ74" s="600"/>
      <c r="AK74" s="600"/>
      <c r="AL74" s="600"/>
      <c r="AM74" s="600"/>
      <c r="AN74" s="600"/>
      <c r="AO74" s="600"/>
      <c r="AP74" s="600"/>
      <c r="AQ74" s="600"/>
      <c r="AR74" s="600"/>
      <c r="AS74" s="600"/>
      <c r="AT74" s="600"/>
      <c r="AU74" s="600"/>
      <c r="AV74" s="600"/>
      <c r="AW74" s="600"/>
      <c r="AX74" s="600"/>
      <c r="AY74" s="600"/>
      <c r="AZ74" s="600"/>
      <c r="BA74" s="600"/>
      <c r="BB74" s="600"/>
      <c r="BC74" s="600"/>
      <c r="BD74" s="600"/>
      <c r="BE74" s="600"/>
      <c r="BF74" s="600"/>
      <c r="BG74" s="600"/>
      <c r="BH74" s="600"/>
      <c r="BI74" s="600"/>
      <c r="BJ74" s="600"/>
      <c r="BK74" s="600"/>
      <c r="BL74" s="600"/>
      <c r="BM74" s="600"/>
      <c r="BN74" s="600"/>
      <c r="BO74" s="600"/>
      <c r="BP74" s="600"/>
      <c r="BQ74" s="600"/>
      <c r="BR74" s="600"/>
      <c r="BS74" s="600"/>
      <c r="BT74" s="600"/>
      <c r="BU74" s="600"/>
      <c r="BV74" s="600"/>
      <c r="BW74" s="600"/>
      <c r="BX74" s="600"/>
      <c r="BY74" s="600"/>
      <c r="BZ74" s="600"/>
      <c r="CA74" s="600"/>
      <c r="CB74" s="600"/>
      <c r="CC74" s="600"/>
      <c r="CD74" s="600"/>
      <c r="CE74" s="600"/>
      <c r="CF74" s="600"/>
      <c r="CG74" s="600"/>
      <c r="CH74" s="600"/>
      <c r="CI74" s="600"/>
      <c r="CJ74" s="600"/>
      <c r="CK74" s="600"/>
      <c r="CL74" s="600"/>
      <c r="CM74" s="600"/>
      <c r="CN74" s="600"/>
      <c r="CO74" s="600"/>
      <c r="CP74" s="600"/>
      <c r="CQ74" s="600"/>
      <c r="CR74" s="600"/>
      <c r="CS74" s="600"/>
      <c r="CT74" s="600"/>
      <c r="CU74" s="600"/>
      <c r="CV74" s="600"/>
      <c r="CW74" s="600"/>
      <c r="CX74" s="600"/>
      <c r="CY74" s="600"/>
      <c r="CZ74" s="600"/>
      <c r="DA74" s="600"/>
      <c r="DB74" s="600"/>
      <c r="DC74" s="600"/>
      <c r="DD74" s="600"/>
      <c r="DE74" s="600"/>
      <c r="DF74" s="600"/>
      <c r="DG74" s="600"/>
      <c r="DH74" s="600"/>
      <c r="DI74" s="600"/>
      <c r="DJ74" s="600"/>
      <c r="DK74" s="600"/>
      <c r="DL74" s="600"/>
      <c r="DM74" s="600"/>
      <c r="DN74" s="600"/>
      <c r="DO74" s="600"/>
      <c r="DP74" s="600"/>
      <c r="DQ74" s="600"/>
      <c r="DR74" s="600"/>
      <c r="DS74" s="600"/>
      <c r="DT74" s="600"/>
      <c r="DU74" s="600"/>
      <c r="DV74" s="600"/>
      <c r="DW74" s="600"/>
      <c r="DX74" s="600"/>
      <c r="DY74" s="600"/>
      <c r="DZ74" s="600"/>
      <c r="EA74" s="600"/>
      <c r="EB74" s="600"/>
      <c r="EC74" s="600"/>
      <c r="ED74" s="600"/>
      <c r="EE74" s="600"/>
      <c r="EF74" s="600"/>
      <c r="EG74" s="600"/>
      <c r="EH74" s="600"/>
      <c r="EI74" s="600"/>
      <c r="EJ74" s="600"/>
      <c r="EK74" s="600"/>
      <c r="EL74" s="600"/>
      <c r="EM74" s="600"/>
      <c r="EN74" s="600"/>
      <c r="EO74" s="600"/>
      <c r="EP74" s="600"/>
      <c r="EQ74" s="600"/>
      <c r="ER74" s="600"/>
      <c r="ES74" s="600"/>
      <c r="ET74" s="600"/>
      <c r="EU74" s="600"/>
      <c r="EV74" s="600"/>
      <c r="EW74" s="600"/>
      <c r="EX74" s="600"/>
      <c r="EY74" s="600"/>
      <c r="EZ74" s="600"/>
      <c r="FA74" s="600"/>
      <c r="FB74" s="600"/>
      <c r="FC74" s="600"/>
      <c r="FD74" s="600"/>
      <c r="FE74" s="600"/>
      <c r="FF74" s="600"/>
      <c r="FG74" s="600"/>
      <c r="FH74" s="600"/>
      <c r="FI74" s="600"/>
      <c r="FJ74" s="600"/>
      <c r="FK74" s="600"/>
      <c r="FL74" s="600"/>
      <c r="FM74" s="600"/>
      <c r="FN74" s="600"/>
      <c r="FO74" s="600"/>
      <c r="FP74" s="600"/>
      <c r="FQ74" s="600"/>
      <c r="FR74" s="600"/>
      <c r="FS74" s="600"/>
      <c r="FT74" s="600"/>
      <c r="FU74" s="600"/>
      <c r="FV74" s="600"/>
      <c r="FW74" s="600"/>
      <c r="FX74" s="600"/>
      <c r="FY74" s="600"/>
      <c r="FZ74" s="600"/>
      <c r="GA74" s="600"/>
      <c r="GB74" s="600"/>
      <c r="GC74" s="600"/>
      <c r="GD74" s="600"/>
      <c r="GE74" s="600"/>
      <c r="GF74" s="600"/>
      <c r="GG74" s="600"/>
      <c r="GH74" s="600"/>
      <c r="GI74" s="600"/>
      <c r="GJ74" s="600"/>
      <c r="GK74" s="600"/>
      <c r="GL74" s="600"/>
      <c r="GM74" s="600"/>
      <c r="GN74" s="600"/>
      <c r="GO74" s="600"/>
      <c r="GP74" s="600"/>
      <c r="GQ74" s="600"/>
      <c r="GR74" s="600"/>
      <c r="GS74" s="600"/>
      <c r="GT74" s="600"/>
      <c r="GU74" s="600"/>
      <c r="GV74" s="600"/>
      <c r="GW74" s="600"/>
      <c r="GX74" s="600"/>
      <c r="GY74" s="600"/>
      <c r="GZ74" s="600"/>
      <c r="HA74" s="600"/>
      <c r="HB74" s="600"/>
      <c r="HC74" s="600"/>
      <c r="HD74" s="600"/>
      <c r="HE74" s="600"/>
      <c r="HF74" s="600"/>
      <c r="HG74" s="600"/>
      <c r="HH74" s="600"/>
      <c r="HI74" s="600"/>
      <c r="HJ74" s="600"/>
      <c r="HK74" s="600"/>
      <c r="HL74" s="600"/>
      <c r="HM74" s="600"/>
      <c r="HN74" s="600"/>
      <c r="HO74" s="600"/>
      <c r="HP74" s="600"/>
      <c r="HQ74" s="600"/>
      <c r="HR74" s="600"/>
      <c r="HS74" s="600"/>
      <c r="HT74" s="600"/>
      <c r="HU74" s="600"/>
      <c r="HV74" s="600"/>
      <c r="HW74" s="600"/>
      <c r="HX74" s="600"/>
      <c r="HY74" s="600"/>
      <c r="HZ74" s="600"/>
      <c r="IA74" s="600"/>
      <c r="IB74" s="600"/>
      <c r="IC74" s="600"/>
      <c r="ID74" s="600"/>
      <c r="IE74" s="600"/>
      <c r="IF74" s="600"/>
      <c r="IG74" s="600"/>
      <c r="IH74" s="600"/>
      <c r="II74" s="600"/>
      <c r="IJ74" s="600"/>
      <c r="IK74" s="600"/>
      <c r="IL74" s="600"/>
      <c r="IM74" s="600"/>
      <c r="IN74" s="600"/>
      <c r="IO74" s="600"/>
      <c r="IP74" s="600"/>
      <c r="IQ74" s="600"/>
      <c r="IR74" s="600"/>
      <c r="IS74" s="600"/>
      <c r="IT74" s="600"/>
      <c r="IU74" s="600"/>
      <c r="IV74" s="600"/>
      <c r="IW74" s="601"/>
      <c r="IX74" s="310"/>
      <c r="IY74" s="310"/>
    </row>
    <row r="75" spans="1:259" s="109" customFormat="1" ht="7.5" customHeight="1">
      <c r="A75" s="104"/>
      <c r="B75" s="110"/>
      <c r="C75" s="110"/>
      <c r="D75" s="110"/>
      <c r="E75" s="111"/>
      <c r="F75" s="111"/>
      <c r="G75" s="110"/>
    </row>
    <row r="76" spans="1:259" s="331" customFormat="1" ht="12.75" customHeight="1">
      <c r="A76" s="1503" t="s">
        <v>773</v>
      </c>
      <c r="B76" s="1503"/>
      <c r="C76" s="1503"/>
      <c r="D76" s="1503"/>
      <c r="E76" s="1503"/>
      <c r="F76" s="1503"/>
      <c r="G76" s="1503"/>
      <c r="H76" s="1503"/>
      <c r="I76" s="1503"/>
      <c r="J76" s="1503"/>
    </row>
    <row r="77" spans="1:259" s="101" customFormat="1" ht="22.5" customHeight="1">
      <c r="A77" s="801"/>
      <c r="B77" s="802"/>
      <c r="C77" s="802"/>
      <c r="D77" s="802"/>
      <c r="E77" s="802"/>
      <c r="F77" s="802"/>
      <c r="G77" s="802"/>
      <c r="H77" s="802"/>
      <c r="I77" s="802"/>
      <c r="J77" s="802"/>
    </row>
    <row r="78" spans="1:259" s="582" customFormat="1" ht="18.75" customHeight="1">
      <c r="A78" s="1495" t="s">
        <v>913</v>
      </c>
      <c r="B78" s="1495"/>
      <c r="C78" s="1495"/>
      <c r="D78" s="1495"/>
      <c r="E78" s="1495"/>
      <c r="F78" s="1495"/>
      <c r="G78" s="1495"/>
      <c r="H78" s="1495"/>
      <c r="I78" s="1495"/>
      <c r="J78" s="1495"/>
    </row>
    <row r="79" spans="1:259" s="50" customFormat="1" ht="12.75" customHeight="1"/>
    <row r="80" spans="1:259" s="53" customFormat="1" ht="11.25" customHeight="1">
      <c r="A80" s="415"/>
      <c r="B80" s="170" t="s">
        <v>6</v>
      </c>
      <c r="C80" s="169" t="s">
        <v>2</v>
      </c>
      <c r="D80" s="169" t="s">
        <v>5</v>
      </c>
      <c r="E80" s="169" t="s">
        <v>3</v>
      </c>
      <c r="F80" s="170" t="s">
        <v>6</v>
      </c>
      <c r="G80" s="169" t="s">
        <v>2</v>
      </c>
      <c r="H80" s="169" t="s">
        <v>5</v>
      </c>
    </row>
    <row r="81" spans="1:11" s="53" customFormat="1" ht="12" customHeight="1">
      <c r="A81" s="70" t="s">
        <v>1</v>
      </c>
      <c r="B81" s="416" t="s">
        <v>235</v>
      </c>
      <c r="C81" s="416" t="s">
        <v>235</v>
      </c>
      <c r="D81" s="417" t="s">
        <v>235</v>
      </c>
      <c r="E81" s="417" t="s">
        <v>231</v>
      </c>
      <c r="F81" s="416" t="s">
        <v>231</v>
      </c>
      <c r="G81" s="416" t="s">
        <v>231</v>
      </c>
      <c r="H81" s="416" t="s">
        <v>231</v>
      </c>
    </row>
    <row r="82" spans="1:11" s="53" customFormat="1" ht="12" customHeight="1">
      <c r="A82" s="506" t="s">
        <v>772</v>
      </c>
      <c r="B82" s="419">
        <v>2634.9778481789999</v>
      </c>
      <c r="C82" s="419">
        <v>2498.3462955319642</v>
      </c>
      <c r="D82" s="419">
        <v>2477.6625361425949</v>
      </c>
      <c r="E82" s="419">
        <v>2705.6726255868653</v>
      </c>
      <c r="F82" s="419">
        <v>2693.9292728850082</v>
      </c>
      <c r="G82" s="419">
        <v>2897.5068288979969</v>
      </c>
      <c r="H82" s="419">
        <v>2804.6891403223171</v>
      </c>
    </row>
    <row r="83" spans="1:11" s="53" customFormat="1" ht="12" customHeight="1">
      <c r="A83" s="507" t="s">
        <v>702</v>
      </c>
      <c r="B83" s="422">
        <v>3544.0114780869999</v>
      </c>
      <c r="C83" s="422">
        <v>3216.7032072960492</v>
      </c>
      <c r="D83" s="422">
        <v>3133.3832540478188</v>
      </c>
      <c r="E83" s="422">
        <v>3145.5336139238639</v>
      </c>
      <c r="F83" s="422">
        <v>3125.5874214475393</v>
      </c>
      <c r="G83" s="422">
        <v>3016.2064260343495</v>
      </c>
      <c r="H83" s="422">
        <v>3279.9409032134195</v>
      </c>
    </row>
    <row r="84" spans="1:11" s="53" customFormat="1" ht="12" customHeight="1">
      <c r="A84" s="507" t="s">
        <v>704</v>
      </c>
      <c r="B84" s="422">
        <v>16728.009528440001</v>
      </c>
      <c r="C84" s="422">
        <v>17571.432846233984</v>
      </c>
      <c r="D84" s="422">
        <v>14306.949919484588</v>
      </c>
      <c r="E84" s="422">
        <v>13888.451829097268</v>
      </c>
      <c r="F84" s="422">
        <v>13806.29330566745</v>
      </c>
      <c r="G84" s="422">
        <v>13346.219745067654</v>
      </c>
      <c r="H84" s="422">
        <v>14212.794956464264</v>
      </c>
    </row>
    <row r="85" spans="1:11" s="96" customFormat="1" ht="20.100000000000001" customHeight="1">
      <c r="A85" s="510" t="s">
        <v>581</v>
      </c>
      <c r="B85" s="750">
        <v>22906.998854706002</v>
      </c>
      <c r="C85" s="750">
        <v>23286.482349061997</v>
      </c>
      <c r="D85" s="750">
        <v>19917.995709675</v>
      </c>
      <c r="E85" s="750">
        <v>19739.658068607998</v>
      </c>
      <c r="F85" s="750">
        <v>19625.809999999998</v>
      </c>
      <c r="G85" s="750">
        <v>19259.933000000001</v>
      </c>
      <c r="H85" s="750">
        <v>20297.425000000003</v>
      </c>
    </row>
    <row r="86" spans="1:11" s="53" customFormat="1" ht="5.0999999999999996" customHeight="1">
      <c r="A86" s="393"/>
      <c r="B86" s="508"/>
      <c r="C86" s="508"/>
      <c r="D86" s="508"/>
      <c r="E86" s="508"/>
      <c r="F86" s="508"/>
      <c r="G86" s="509"/>
      <c r="H86" s="508"/>
      <c r="I86" s="508"/>
      <c r="J86" s="508"/>
      <c r="K86" s="509"/>
    </row>
    <row r="87" spans="1:11" s="566" customFormat="1" ht="12" customHeight="1">
      <c r="A87" s="564" t="s">
        <v>362</v>
      </c>
      <c r="B87" s="508">
        <v>4962.9042641270007</v>
      </c>
      <c r="C87" s="508">
        <v>5291.1615290259997</v>
      </c>
      <c r="D87" s="508">
        <v>5061.2861903569992</v>
      </c>
      <c r="E87" s="508">
        <v>5067</v>
      </c>
      <c r="F87" s="508">
        <v>5652</v>
      </c>
      <c r="G87" s="508">
        <v>5473.2110000000002</v>
      </c>
      <c r="H87" s="508">
        <v>5565</v>
      </c>
      <c r="I87" s="565"/>
      <c r="J87" s="508"/>
      <c r="K87" s="508"/>
    </row>
    <row r="88" spans="1:11" s="53" customFormat="1" ht="12" customHeight="1">
      <c r="A88" s="393" t="s">
        <v>346</v>
      </c>
      <c r="B88" s="508">
        <v>9767.0159999999996</v>
      </c>
      <c r="C88" s="508">
        <v>8738.0480000000007</v>
      </c>
      <c r="D88" s="509">
        <v>8532.9519999999993</v>
      </c>
      <c r="E88" s="509">
        <v>8513</v>
      </c>
      <c r="F88" s="509">
        <v>8148</v>
      </c>
      <c r="G88" s="509">
        <v>7841.6670000000004</v>
      </c>
      <c r="H88" s="509">
        <v>8861.9</v>
      </c>
      <c r="I88" s="509"/>
      <c r="J88" s="509"/>
      <c r="K88" s="509"/>
    </row>
    <row r="89" spans="1:11" ht="7.5" customHeight="1"/>
    <row r="90" spans="1:11" s="334" customFormat="1" ht="12.2" customHeight="1">
      <c r="A90" s="1503" t="s">
        <v>1593</v>
      </c>
      <c r="B90" s="1503"/>
      <c r="C90" s="1503"/>
      <c r="D90" s="1503"/>
      <c r="E90" s="1503"/>
      <c r="F90" s="1503"/>
      <c r="G90" s="1503"/>
      <c r="H90" s="1503"/>
      <c r="I90" s="1503"/>
      <c r="J90" s="1503"/>
    </row>
    <row r="92" spans="1:11" s="582" customFormat="1" ht="18.75" customHeight="1">
      <c r="A92" s="581" t="s">
        <v>914</v>
      </c>
    </row>
    <row r="93" spans="1:11" s="50" customFormat="1" ht="12.75" customHeight="1"/>
    <row r="94" spans="1:11" s="53" customFormat="1" ht="11.25" customHeight="1">
      <c r="A94" s="415"/>
      <c r="B94" s="170" t="s">
        <v>6</v>
      </c>
      <c r="C94" s="169" t="s">
        <v>2</v>
      </c>
      <c r="D94" s="169" t="s">
        <v>5</v>
      </c>
      <c r="E94" s="169" t="s">
        <v>3</v>
      </c>
      <c r="F94" s="170" t="s">
        <v>6</v>
      </c>
      <c r="G94" s="169" t="s">
        <v>2</v>
      </c>
      <c r="H94" s="169" t="s">
        <v>5</v>
      </c>
    </row>
    <row r="95" spans="1:11" s="53" customFormat="1" ht="12" customHeight="1">
      <c r="A95" s="70" t="s">
        <v>1</v>
      </c>
      <c r="B95" s="416" t="s">
        <v>235</v>
      </c>
      <c r="C95" s="416" t="s">
        <v>235</v>
      </c>
      <c r="D95" s="416" t="s">
        <v>235</v>
      </c>
      <c r="E95" s="416" t="s">
        <v>231</v>
      </c>
      <c r="F95" s="416" t="s">
        <v>231</v>
      </c>
      <c r="G95" s="416" t="s">
        <v>231</v>
      </c>
      <c r="H95" s="416" t="s">
        <v>231</v>
      </c>
    </row>
    <row r="96" spans="1:11" s="53" customFormat="1" ht="21" customHeight="1">
      <c r="A96" s="561" t="s">
        <v>564</v>
      </c>
      <c r="B96" s="810">
        <v>29858.048024</v>
      </c>
      <c r="C96" s="562">
        <v>29390.405626</v>
      </c>
      <c r="D96" s="407">
        <v>27345.853878999998</v>
      </c>
      <c r="E96" s="407">
        <v>26983.990199</v>
      </c>
      <c r="F96" s="407">
        <v>27045.168544</v>
      </c>
      <c r="G96" s="407">
        <v>26549.536846000003</v>
      </c>
      <c r="H96" s="407">
        <v>26772.005971999999</v>
      </c>
    </row>
    <row r="97" spans="1:10" s="53" customFormat="1" ht="12" customHeight="1">
      <c r="A97" s="182" t="s">
        <v>296</v>
      </c>
      <c r="B97" s="807">
        <v>10595.966032</v>
      </c>
      <c r="C97" s="496">
        <v>10457.103453</v>
      </c>
      <c r="D97" s="426">
        <v>9961.7224590000005</v>
      </c>
      <c r="E97" s="426">
        <v>9471.7414320000007</v>
      </c>
      <c r="F97" s="426">
        <v>9614.4689460000009</v>
      </c>
      <c r="G97" s="409">
        <v>9454.6490379999996</v>
      </c>
      <c r="H97" s="426">
        <v>9288.7927290000007</v>
      </c>
    </row>
    <row r="98" spans="1:10" s="96" customFormat="1" ht="12" customHeight="1">
      <c r="A98" s="186" t="s">
        <v>297</v>
      </c>
      <c r="B98" s="811">
        <v>19262.081991999999</v>
      </c>
      <c r="C98" s="511">
        <v>18933.302174</v>
      </c>
      <c r="D98" s="512">
        <v>17384.131420000002</v>
      </c>
      <c r="E98" s="512">
        <v>17512.248767000001</v>
      </c>
      <c r="F98" s="512">
        <v>17430.699597999999</v>
      </c>
      <c r="G98" s="512">
        <v>17094.887808000003</v>
      </c>
      <c r="H98" s="512">
        <v>17483.213242999998</v>
      </c>
    </row>
    <row r="99" spans="1:10" s="53" customFormat="1" ht="12" customHeight="1">
      <c r="A99" s="185" t="s">
        <v>298</v>
      </c>
      <c r="B99" s="808">
        <v>2491.7331250000002</v>
      </c>
      <c r="C99" s="500">
        <v>2680.27603</v>
      </c>
      <c r="D99" s="394">
        <v>2476.4414149999998</v>
      </c>
      <c r="E99" s="394">
        <v>2320.8691319999998</v>
      </c>
      <c r="F99" s="394">
        <v>2104.3894289999998</v>
      </c>
      <c r="G99" s="395">
        <v>2289.0680579999998</v>
      </c>
      <c r="H99" s="394">
        <v>2174.9501380000002</v>
      </c>
    </row>
    <row r="100" spans="1:10" s="96" customFormat="1" ht="12" customHeight="1">
      <c r="A100" s="424" t="s">
        <v>878</v>
      </c>
      <c r="B100" s="501">
        <v>43.8</v>
      </c>
      <c r="C100" s="501">
        <v>44.7</v>
      </c>
      <c r="D100" s="501">
        <v>45.5</v>
      </c>
      <c r="E100" s="501">
        <v>43.7</v>
      </c>
      <c r="F100" s="501">
        <v>43.3</v>
      </c>
      <c r="G100" s="501">
        <v>44.2</v>
      </c>
      <c r="H100" s="501">
        <v>42.8</v>
      </c>
    </row>
    <row r="101" spans="1:10" s="96" customFormat="1" ht="7.5" customHeight="1">
      <c r="A101" s="424"/>
      <c r="B101" s="812"/>
      <c r="C101" s="513"/>
      <c r="D101" s="503"/>
      <c r="E101" s="503"/>
      <c r="F101" s="503"/>
      <c r="G101" s="504"/>
      <c r="H101" s="503"/>
    </row>
    <row r="102" spans="1:10" s="53" customFormat="1" ht="12" customHeight="1">
      <c r="A102" s="185" t="s">
        <v>299</v>
      </c>
      <c r="B102" s="808">
        <v>17779.248500000002</v>
      </c>
      <c r="C102" s="500">
        <v>17088.520533999999</v>
      </c>
      <c r="D102" s="395">
        <v>15880.544844</v>
      </c>
      <c r="E102" s="395">
        <v>15707.952313</v>
      </c>
      <c r="F102" s="395">
        <v>15203.921181</v>
      </c>
      <c r="G102" s="395">
        <v>15718.467121</v>
      </c>
      <c r="H102" s="395">
        <v>15061</v>
      </c>
    </row>
    <row r="103" spans="1:10" s="96" customFormat="1" ht="12" customHeight="1">
      <c r="A103" s="425" t="s">
        <v>120</v>
      </c>
      <c r="B103" s="505">
        <v>103.4</v>
      </c>
      <c r="C103" s="505">
        <v>102.8</v>
      </c>
      <c r="D103" s="514">
        <v>103.6</v>
      </c>
      <c r="E103" s="514">
        <v>101.9</v>
      </c>
      <c r="F103" s="514">
        <v>99.5</v>
      </c>
      <c r="G103" s="514">
        <v>103.4</v>
      </c>
      <c r="H103" s="514">
        <v>99.1</v>
      </c>
    </row>
    <row r="104" spans="1:10" ht="7.5" customHeight="1">
      <c r="C104" s="97"/>
    </row>
    <row r="105" spans="1:10" s="334" customFormat="1" ht="12.2" customHeight="1">
      <c r="A105" s="1503" t="s">
        <v>453</v>
      </c>
      <c r="B105" s="1503"/>
      <c r="C105" s="1503"/>
      <c r="D105" s="1503"/>
      <c r="E105" s="1503"/>
      <c r="F105" s="1503"/>
      <c r="G105" s="1503"/>
      <c r="H105" s="1503"/>
      <c r="I105" s="1503"/>
      <c r="J105" s="1503"/>
    </row>
    <row r="106" spans="1:10" s="101" customFormat="1" ht="22.5" customHeight="1">
      <c r="A106" s="801"/>
      <c r="B106" s="802"/>
      <c r="C106" s="802"/>
      <c r="D106" s="802"/>
      <c r="E106" s="802"/>
      <c r="F106" s="802"/>
      <c r="G106" s="802"/>
      <c r="H106" s="802"/>
      <c r="I106" s="802"/>
      <c r="J106" s="802"/>
    </row>
    <row r="107" spans="1:10" s="738" customFormat="1" ht="18.75" customHeight="1">
      <c r="A107" s="739" t="s">
        <v>915</v>
      </c>
    </row>
    <row r="108" spans="1:10" s="737" customFormat="1" ht="12.75" customHeight="1"/>
    <row r="109" spans="1:10" s="735" customFormat="1" ht="11.25" customHeight="1">
      <c r="A109" s="736"/>
      <c r="B109" s="695" t="s">
        <v>6</v>
      </c>
      <c r="C109" s="696" t="s">
        <v>2</v>
      </c>
      <c r="D109" s="695" t="s">
        <v>5</v>
      </c>
      <c r="E109" s="695" t="s">
        <v>3</v>
      </c>
      <c r="F109" s="695" t="s">
        <v>6</v>
      </c>
    </row>
    <row r="110" spans="1:10" s="728" customFormat="1" ht="13.5" customHeight="1">
      <c r="A110" s="734" t="s">
        <v>1</v>
      </c>
      <c r="B110" s="733" t="s">
        <v>235</v>
      </c>
      <c r="C110" s="733" t="s">
        <v>235</v>
      </c>
      <c r="D110" s="733" t="s">
        <v>235</v>
      </c>
      <c r="E110" s="733" t="s">
        <v>231</v>
      </c>
      <c r="F110" s="733" t="s">
        <v>231</v>
      </c>
    </row>
    <row r="111" spans="1:10" s="728" customFormat="1" ht="12" customHeight="1">
      <c r="A111" s="732" t="s">
        <v>772</v>
      </c>
      <c r="B111" s="731">
        <v>295</v>
      </c>
      <c r="C111" s="731">
        <v>324</v>
      </c>
      <c r="D111" s="731">
        <v>242</v>
      </c>
      <c r="E111" s="731">
        <v>259</v>
      </c>
      <c r="F111" s="731">
        <v>230</v>
      </c>
    </row>
    <row r="112" spans="1:10" s="728" customFormat="1" ht="12" customHeight="1">
      <c r="A112" s="726" t="s">
        <v>702</v>
      </c>
      <c r="B112" s="730">
        <v>320</v>
      </c>
      <c r="C112" s="730">
        <v>277</v>
      </c>
      <c r="D112" s="730">
        <v>282</v>
      </c>
      <c r="E112" s="730">
        <v>321</v>
      </c>
      <c r="F112" s="730">
        <v>278</v>
      </c>
    </row>
    <row r="113" spans="1:6" s="728" customFormat="1" ht="12" customHeight="1">
      <c r="A113" s="729" t="s">
        <v>703</v>
      </c>
      <c r="B113" s="725"/>
      <c r="C113" s="725"/>
      <c r="D113" s="725"/>
      <c r="E113" s="725"/>
      <c r="F113" s="725"/>
    </row>
    <row r="114" spans="1:6" s="728" customFormat="1" ht="12" customHeight="1">
      <c r="A114" s="727" t="s">
        <v>177</v>
      </c>
      <c r="B114" s="725">
        <v>121</v>
      </c>
      <c r="C114" s="725">
        <v>97</v>
      </c>
      <c r="D114" s="725">
        <v>95</v>
      </c>
      <c r="E114" s="725">
        <v>93</v>
      </c>
      <c r="F114" s="725">
        <v>78</v>
      </c>
    </row>
    <row r="115" spans="1:6" s="721" customFormat="1" ht="12" customHeight="1">
      <c r="A115" s="727" t="s">
        <v>178</v>
      </c>
      <c r="B115" s="725">
        <v>136</v>
      </c>
      <c r="C115" s="725">
        <v>131</v>
      </c>
      <c r="D115" s="725">
        <v>121</v>
      </c>
      <c r="E115" s="725">
        <v>93</v>
      </c>
      <c r="F115" s="725">
        <v>105</v>
      </c>
    </row>
    <row r="116" spans="1:6" s="721" customFormat="1" ht="12" customHeight="1">
      <c r="A116" s="727" t="s">
        <v>186</v>
      </c>
      <c r="B116" s="725">
        <v>1328</v>
      </c>
      <c r="C116" s="725">
        <v>1556</v>
      </c>
      <c r="D116" s="725">
        <v>1402</v>
      </c>
      <c r="E116" s="725">
        <v>1187</v>
      </c>
      <c r="F116" s="725">
        <v>1010</v>
      </c>
    </row>
    <row r="117" spans="1:6" s="721" customFormat="1" ht="12" customHeight="1">
      <c r="A117" s="727" t="s">
        <v>176</v>
      </c>
      <c r="B117" s="725">
        <v>19</v>
      </c>
      <c r="C117" s="725">
        <v>16</v>
      </c>
      <c r="D117" s="725">
        <v>35</v>
      </c>
      <c r="E117" s="725">
        <v>35</v>
      </c>
      <c r="F117" s="725">
        <v>26</v>
      </c>
    </row>
    <row r="118" spans="1:6" s="721" customFormat="1" ht="12" customHeight="1">
      <c r="A118" s="727" t="s">
        <v>596</v>
      </c>
      <c r="B118" s="725">
        <v>261</v>
      </c>
      <c r="C118" s="725">
        <v>275</v>
      </c>
      <c r="D118" s="725">
        <v>288</v>
      </c>
      <c r="E118" s="725">
        <v>324</v>
      </c>
      <c r="F118" s="725">
        <v>364</v>
      </c>
    </row>
    <row r="119" spans="1:6" s="721" customFormat="1" ht="12" customHeight="1">
      <c r="A119" s="727" t="s">
        <v>347</v>
      </c>
      <c r="B119" s="725">
        <v>12</v>
      </c>
      <c r="C119" s="725">
        <v>4.3</v>
      </c>
      <c r="D119" s="725">
        <v>11</v>
      </c>
      <c r="E119" s="725">
        <v>9</v>
      </c>
      <c r="F119" s="725">
        <v>13</v>
      </c>
    </row>
    <row r="120" spans="1:6" s="722" customFormat="1" ht="12" customHeight="1">
      <c r="A120" s="724" t="s">
        <v>290</v>
      </c>
      <c r="B120" s="765">
        <v>2492</v>
      </c>
      <c r="C120" s="765">
        <v>2679.7000000000003</v>
      </c>
      <c r="D120" s="723">
        <v>2476</v>
      </c>
      <c r="E120" s="723">
        <v>2321</v>
      </c>
      <c r="F120" s="723">
        <v>2104</v>
      </c>
    </row>
    <row r="121" spans="1:6" ht="22.5" customHeight="1">
      <c r="B121" s="764"/>
    </row>
    <row r="122" spans="1:6" s="738" customFormat="1" ht="18.75" customHeight="1">
      <c r="A122" s="739" t="s">
        <v>916</v>
      </c>
    </row>
    <row r="123" spans="1:6" s="737" customFormat="1" ht="12.75" customHeight="1"/>
    <row r="124" spans="1:6" s="737" customFormat="1" ht="12.75" customHeight="1">
      <c r="B124" s="696" t="s">
        <v>6</v>
      </c>
      <c r="C124" s="695" t="s">
        <v>2</v>
      </c>
      <c r="D124" s="695" t="s">
        <v>5</v>
      </c>
      <c r="E124" s="695" t="s">
        <v>3</v>
      </c>
      <c r="F124" s="696" t="s">
        <v>6</v>
      </c>
    </row>
    <row r="125" spans="1:6" s="728" customFormat="1" ht="13.5" customHeight="1">
      <c r="A125" s="734" t="s">
        <v>1</v>
      </c>
      <c r="B125" s="733" t="s">
        <v>235</v>
      </c>
      <c r="C125" s="733" t="s">
        <v>235</v>
      </c>
      <c r="D125" s="733" t="s">
        <v>235</v>
      </c>
      <c r="E125" s="733" t="s">
        <v>231</v>
      </c>
      <c r="F125" s="733" t="s">
        <v>231</v>
      </c>
    </row>
    <row r="126" spans="1:6" s="728" customFormat="1" ht="12" customHeight="1">
      <c r="A126" s="732" t="s">
        <v>157</v>
      </c>
      <c r="B126" s="731">
        <v>481.04007000495471</v>
      </c>
      <c r="C126" s="731">
        <v>490</v>
      </c>
      <c r="D126" s="731">
        <v>459.01515206513454</v>
      </c>
      <c r="E126" s="731">
        <v>499</v>
      </c>
      <c r="F126" s="731">
        <v>516</v>
      </c>
    </row>
    <row r="127" spans="1:6" s="728" customFormat="1" ht="12" customHeight="1">
      <c r="A127" s="726" t="s">
        <v>224</v>
      </c>
      <c r="B127" s="725">
        <v>1373.2303249879617</v>
      </c>
      <c r="C127" s="725">
        <v>1579</v>
      </c>
      <c r="D127" s="725">
        <v>1462.7590428597146</v>
      </c>
      <c r="E127" s="725">
        <v>1264</v>
      </c>
      <c r="F127" s="725">
        <v>1060</v>
      </c>
    </row>
    <row r="128" spans="1:6" s="728" customFormat="1" ht="12" customHeight="1">
      <c r="A128" s="729" t="s">
        <v>72</v>
      </c>
      <c r="B128" s="725">
        <v>89.33711859517706</v>
      </c>
      <c r="C128" s="725">
        <v>81</v>
      </c>
      <c r="D128" s="725">
        <v>68.630504786665909</v>
      </c>
      <c r="E128" s="725">
        <v>76</v>
      </c>
      <c r="F128" s="725">
        <v>78</v>
      </c>
    </row>
    <row r="129" spans="1:11" s="728" customFormat="1" ht="12" customHeight="1">
      <c r="A129" s="729" t="s">
        <v>82</v>
      </c>
      <c r="B129" s="725">
        <v>174.31582655029882</v>
      </c>
      <c r="C129" s="725">
        <v>171</v>
      </c>
      <c r="D129" s="725">
        <v>155.5972266373131</v>
      </c>
      <c r="E129" s="725">
        <v>131</v>
      </c>
      <c r="F129" s="725">
        <v>132</v>
      </c>
    </row>
    <row r="130" spans="1:11" s="721" customFormat="1" ht="12" customHeight="1">
      <c r="A130" s="729" t="s">
        <v>248</v>
      </c>
      <c r="B130" s="725">
        <v>96.47490626582821</v>
      </c>
      <c r="C130" s="725">
        <v>86</v>
      </c>
      <c r="D130" s="725">
        <v>79.175123266414062</v>
      </c>
      <c r="E130" s="725">
        <v>81</v>
      </c>
      <c r="F130" s="725">
        <v>74</v>
      </c>
    </row>
    <row r="131" spans="1:11" s="721" customFormat="1" ht="12" customHeight="1">
      <c r="A131" s="729" t="s">
        <v>83</v>
      </c>
      <c r="B131" s="725">
        <v>89.46650922746403</v>
      </c>
      <c r="C131" s="725">
        <v>85</v>
      </c>
      <c r="D131" s="725">
        <v>75.097462248540097</v>
      </c>
      <c r="E131" s="725">
        <v>82</v>
      </c>
      <c r="F131" s="725">
        <v>59</v>
      </c>
    </row>
    <row r="132" spans="1:11" s="721" customFormat="1" ht="12" customHeight="1">
      <c r="A132" s="729" t="s">
        <v>84</v>
      </c>
      <c r="B132" s="725">
        <v>0.21664573555377206</v>
      </c>
      <c r="C132" s="725">
        <v>1</v>
      </c>
      <c r="D132" s="725">
        <v>2.9598250710090666</v>
      </c>
      <c r="E132" s="725">
        <v>3</v>
      </c>
      <c r="F132" s="725">
        <v>4</v>
      </c>
    </row>
    <row r="133" spans="1:11" s="721" customFormat="1" ht="12" customHeight="1">
      <c r="A133" s="729" t="s">
        <v>85</v>
      </c>
      <c r="B133" s="725">
        <v>32.240853338393975</v>
      </c>
      <c r="C133" s="725">
        <v>29</v>
      </c>
      <c r="D133" s="725">
        <v>26.763206317633738</v>
      </c>
      <c r="E133" s="725">
        <v>28</v>
      </c>
      <c r="F133" s="725">
        <v>26</v>
      </c>
    </row>
    <row r="134" spans="1:11" s="721" customFormat="1" ht="12" customHeight="1">
      <c r="A134" s="729" t="s">
        <v>86</v>
      </c>
      <c r="B134" s="725">
        <v>59.867844751393307</v>
      </c>
      <c r="C134" s="725">
        <v>61</v>
      </c>
      <c r="D134" s="725">
        <v>50.112163788953168</v>
      </c>
      <c r="E134" s="725">
        <v>56</v>
      </c>
      <c r="F134" s="725">
        <v>53</v>
      </c>
    </row>
    <row r="135" spans="1:11" s="721" customFormat="1" ht="12" customHeight="1">
      <c r="A135" s="729" t="s">
        <v>87</v>
      </c>
      <c r="B135" s="725">
        <v>8.4111091914142921</v>
      </c>
      <c r="C135" s="725">
        <v>5</v>
      </c>
      <c r="D135" s="725">
        <v>6.2401919160223676</v>
      </c>
      <c r="E135" s="725">
        <v>7</v>
      </c>
      <c r="F135" s="725">
        <v>7</v>
      </c>
    </row>
    <row r="136" spans="1:11" s="721" customFormat="1" ht="12" customHeight="1">
      <c r="A136" s="729" t="s">
        <v>132</v>
      </c>
      <c r="B136" s="725">
        <v>38.387313539804204</v>
      </c>
      <c r="C136" s="725">
        <v>53</v>
      </c>
      <c r="D136" s="725">
        <v>49.91514069644083</v>
      </c>
      <c r="E136" s="725">
        <v>60</v>
      </c>
      <c r="F136" s="725">
        <v>63</v>
      </c>
    </row>
    <row r="137" spans="1:11" s="721" customFormat="1" ht="12" customHeight="1">
      <c r="A137" s="729" t="s">
        <v>88</v>
      </c>
      <c r="B137" s="725">
        <v>5.9988791769662919</v>
      </c>
      <c r="C137" s="725">
        <v>6</v>
      </c>
      <c r="D137" s="725">
        <v>6.0911291288600449</v>
      </c>
      <c r="E137" s="725">
        <v>5</v>
      </c>
      <c r="F137" s="725">
        <v>4</v>
      </c>
      <c r="G137" s="761"/>
      <c r="H137" s="761"/>
      <c r="I137" s="761"/>
      <c r="J137" s="761"/>
      <c r="K137" s="761"/>
    </row>
    <row r="138" spans="1:11" s="721" customFormat="1" ht="12" customHeight="1">
      <c r="A138" s="729" t="s">
        <v>89</v>
      </c>
      <c r="B138" s="725">
        <v>8.7101943677521199</v>
      </c>
      <c r="C138" s="725">
        <v>8</v>
      </c>
      <c r="D138" s="725">
        <v>9.2501449471739345</v>
      </c>
      <c r="E138" s="725">
        <v>11</v>
      </c>
      <c r="F138" s="725">
        <v>10</v>
      </c>
      <c r="G138" s="761"/>
      <c r="H138" s="761"/>
      <c r="I138" s="761"/>
      <c r="J138" s="761"/>
      <c r="K138" s="761"/>
    </row>
    <row r="139" spans="1:11" s="721" customFormat="1" ht="12" customHeight="1">
      <c r="A139" s="763" t="s">
        <v>90</v>
      </c>
      <c r="B139" s="725">
        <v>33.890727477660199</v>
      </c>
      <c r="C139" s="725">
        <v>25</v>
      </c>
      <c r="D139" s="725">
        <v>24.776224778923257</v>
      </c>
      <c r="E139" s="762">
        <v>19</v>
      </c>
      <c r="F139" s="762">
        <v>17</v>
      </c>
      <c r="G139" s="761"/>
      <c r="H139" s="761"/>
      <c r="I139" s="761"/>
      <c r="J139" s="761"/>
      <c r="K139" s="761"/>
    </row>
    <row r="140" spans="1:11" s="721" customFormat="1" ht="12" customHeight="1">
      <c r="A140" s="732" t="s">
        <v>134</v>
      </c>
      <c r="B140" s="731">
        <v>2491.5883232106235</v>
      </c>
      <c r="C140" s="731">
        <v>2680</v>
      </c>
      <c r="D140" s="731">
        <v>2476.3825385087985</v>
      </c>
      <c r="E140" s="731">
        <v>2321</v>
      </c>
      <c r="F140" s="731">
        <v>2104</v>
      </c>
      <c r="G140" s="761"/>
      <c r="H140" s="761"/>
      <c r="I140" s="761"/>
      <c r="J140" s="761"/>
      <c r="K140" s="761"/>
    </row>
    <row r="141" spans="1:11" s="721" customFormat="1" ht="12" customHeight="1">
      <c r="A141" s="729" t="s">
        <v>135</v>
      </c>
      <c r="B141" s="725">
        <v>0</v>
      </c>
      <c r="C141" s="725">
        <v>0</v>
      </c>
      <c r="D141" s="725">
        <v>0</v>
      </c>
      <c r="E141" s="725">
        <v>0</v>
      </c>
      <c r="F141" s="725">
        <v>0</v>
      </c>
      <c r="G141" s="761"/>
      <c r="H141" s="761"/>
      <c r="I141" s="761"/>
      <c r="J141" s="761"/>
      <c r="K141" s="761"/>
    </row>
    <row r="142" spans="1:11" s="722" customFormat="1" ht="12" customHeight="1">
      <c r="A142" s="724" t="s">
        <v>769</v>
      </c>
      <c r="B142" s="765">
        <v>2491.5883232106235</v>
      </c>
      <c r="C142" s="765">
        <v>2680</v>
      </c>
      <c r="D142" s="723">
        <v>2476.3825385087985</v>
      </c>
      <c r="E142" s="723">
        <v>2321</v>
      </c>
      <c r="F142" s="723">
        <v>2104</v>
      </c>
    </row>
    <row r="143" spans="1:11" s="758" customFormat="1" ht="12" customHeight="1">
      <c r="A143" s="760" t="s">
        <v>768</v>
      </c>
      <c r="B143" s="759">
        <v>251</v>
      </c>
      <c r="C143" s="759">
        <v>266</v>
      </c>
      <c r="D143" s="759">
        <v>278</v>
      </c>
      <c r="E143" s="759">
        <v>315</v>
      </c>
      <c r="F143" s="759">
        <v>343</v>
      </c>
    </row>
    <row r="144" spans="1:11" s="635" customFormat="1" ht="7.5" customHeight="1">
      <c r="B144" s="756"/>
    </row>
    <row r="145" spans="1:10" s="757" customFormat="1" ht="12.2" customHeight="1">
      <c r="A145" s="1505" t="s">
        <v>774</v>
      </c>
      <c r="B145" s="1505"/>
      <c r="C145" s="1505"/>
      <c r="D145" s="1505"/>
      <c r="E145" s="1505"/>
      <c r="F145" s="1505"/>
      <c r="G145" s="1505"/>
      <c r="H145" s="1505"/>
      <c r="I145" s="1505"/>
      <c r="J145" s="1505"/>
    </row>
  </sheetData>
  <mergeCells count="20">
    <mergeCell ref="A17:J17"/>
    <mergeCell ref="A19:J19"/>
    <mergeCell ref="A28:J28"/>
    <mergeCell ref="B30:D30"/>
    <mergeCell ref="E30:G30"/>
    <mergeCell ref="H30:J30"/>
    <mergeCell ref="K32:L32"/>
    <mergeCell ref="A76:J76"/>
    <mergeCell ref="K30:L30"/>
    <mergeCell ref="B31:D31"/>
    <mergeCell ref="E31:G31"/>
    <mergeCell ref="H31:J31"/>
    <mergeCell ref="K31:L31"/>
    <mergeCell ref="A78:J78"/>
    <mergeCell ref="A90:J90"/>
    <mergeCell ref="A105:J105"/>
    <mergeCell ref="A145:J145"/>
    <mergeCell ref="B32:D32"/>
    <mergeCell ref="E32:G32"/>
    <mergeCell ref="H32:J32"/>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- 3Q13&amp;C&amp;8CHAPTER 1&amp;R&amp;8FINANCIAL RESULTS DNB GROUP </oddHeader>
  </headerFooter>
  <rowBreaks count="3" manualBreakCount="3">
    <brk id="26" max="16383" man="1"/>
    <brk id="76" max="16383" man="1"/>
    <brk id="10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290"/>
  <sheetViews>
    <sheetView showGridLines="0" zoomScale="140" zoomScaleNormal="140" zoomScaleSheetLayoutView="90" workbookViewId="0"/>
  </sheetViews>
  <sheetFormatPr baseColWidth="10" defaultColWidth="10.85546875" defaultRowHeight="22.5" customHeight="1"/>
  <cols>
    <col min="1" max="1" width="35.28515625" style="64" customWidth="1"/>
    <col min="2" max="10" width="6.42578125" style="64" customWidth="1"/>
    <col min="11" max="13" width="3.7109375" style="64" bestFit="1" customWidth="1"/>
    <col min="14" max="18" width="10.42578125" style="64" customWidth="1"/>
    <col min="19" max="16384" width="10.85546875" style="64"/>
  </cols>
  <sheetData>
    <row r="1" spans="1:10" s="101" customFormat="1" ht="22.5" customHeight="1">
      <c r="A1" s="801"/>
      <c r="B1" s="802"/>
      <c r="C1" s="802"/>
      <c r="D1" s="802"/>
      <c r="E1" s="802"/>
      <c r="F1" s="802"/>
      <c r="G1" s="802"/>
      <c r="H1" s="802"/>
      <c r="I1" s="802"/>
      <c r="J1" s="802"/>
    </row>
    <row r="2" spans="1:10" s="582" customFormat="1" ht="18.75" customHeight="1">
      <c r="A2" s="1495" t="s">
        <v>917</v>
      </c>
      <c r="B2" s="1495"/>
      <c r="C2" s="1495"/>
      <c r="D2" s="1495"/>
      <c r="E2" s="1495"/>
      <c r="F2" s="1495"/>
      <c r="G2" s="1495"/>
      <c r="H2" s="1495"/>
    </row>
    <row r="3" spans="1:10" s="50" customFormat="1" ht="12.75" customHeight="1"/>
    <row r="4" spans="1:10" s="50" customFormat="1" ht="12.75" customHeight="1">
      <c r="A4" s="633" t="s">
        <v>776</v>
      </c>
    </row>
    <row r="5" spans="1:10" s="53" customFormat="1" ht="11.25" customHeight="1">
      <c r="B5" s="364" t="s">
        <v>6</v>
      </c>
      <c r="C5" s="364" t="s">
        <v>2</v>
      </c>
      <c r="D5" s="365" t="s">
        <v>5</v>
      </c>
      <c r="E5" s="364" t="s">
        <v>3</v>
      </c>
      <c r="F5" s="364" t="s">
        <v>6</v>
      </c>
      <c r="G5" s="364" t="s">
        <v>2</v>
      </c>
      <c r="H5" s="365" t="s">
        <v>5</v>
      </c>
    </row>
    <row r="6" spans="1:10" s="53" customFormat="1" ht="11.25" customHeight="1">
      <c r="A6" s="70" t="s">
        <v>11</v>
      </c>
      <c r="B6" s="367" t="s">
        <v>235</v>
      </c>
      <c r="C6" s="367" t="s">
        <v>235</v>
      </c>
      <c r="D6" s="367" t="s">
        <v>235</v>
      </c>
      <c r="E6" s="367" t="s">
        <v>231</v>
      </c>
      <c r="F6" s="367" t="s">
        <v>231</v>
      </c>
      <c r="G6" s="367" t="s">
        <v>231</v>
      </c>
      <c r="H6" s="367" t="s">
        <v>231</v>
      </c>
    </row>
    <row r="7" spans="1:10" s="53" customFormat="1" ht="12" customHeight="1">
      <c r="A7" s="497" t="s">
        <v>644</v>
      </c>
      <c r="B7" s="441">
        <v>193.63539046999099</v>
      </c>
      <c r="C7" s="441">
        <v>191.6</v>
      </c>
      <c r="D7" s="441">
        <v>188</v>
      </c>
      <c r="E7" s="441">
        <v>191.8</v>
      </c>
      <c r="F7" s="441">
        <v>197.7</v>
      </c>
      <c r="G7" s="441">
        <v>194.5</v>
      </c>
      <c r="H7" s="441">
        <v>198.74</v>
      </c>
    </row>
    <row r="8" spans="1:10" s="53" customFormat="1" ht="12" customHeight="1">
      <c r="A8" s="185" t="s">
        <v>728</v>
      </c>
      <c r="B8" s="442">
        <v>117.15122777810001</v>
      </c>
      <c r="C8" s="442">
        <v>117.99047216672999</v>
      </c>
      <c r="D8" s="442">
        <v>118.78663916713001</v>
      </c>
      <c r="E8" s="442">
        <v>116.58753141065002</v>
      </c>
      <c r="F8" s="442">
        <v>122.99496099524001</v>
      </c>
      <c r="G8" s="442">
        <v>132.19999999999999</v>
      </c>
      <c r="H8" s="442">
        <v>127.218</v>
      </c>
    </row>
    <row r="9" spans="1:10" s="53" customFormat="1" ht="12" customHeight="1">
      <c r="A9" s="185" t="s">
        <v>578</v>
      </c>
      <c r="B9" s="442">
        <v>18.811879896349996</v>
      </c>
      <c r="C9" s="442">
        <v>20.474227966079997</v>
      </c>
      <c r="D9" s="442">
        <v>18.447797128169999</v>
      </c>
      <c r="E9" s="442">
        <v>18.664372724329994</v>
      </c>
      <c r="F9" s="442">
        <v>19.498665987759999</v>
      </c>
      <c r="G9" s="442">
        <v>22.06586491337</v>
      </c>
      <c r="H9" s="442">
        <v>23.192199949830002</v>
      </c>
    </row>
    <row r="10" spans="1:10" s="53" customFormat="1" ht="12" customHeight="1">
      <c r="A10" s="185" t="s">
        <v>729</v>
      </c>
      <c r="B10" s="442">
        <v>106.60936621088402</v>
      </c>
      <c r="C10" s="442">
        <v>108.82880983407102</v>
      </c>
      <c r="D10" s="442">
        <v>108.93602778322179</v>
      </c>
      <c r="E10" s="442">
        <v>103.7058941165905</v>
      </c>
      <c r="F10" s="442">
        <v>114.19261474517674</v>
      </c>
      <c r="G10" s="442">
        <v>122.65027960034757</v>
      </c>
      <c r="H10" s="442">
        <v>113.46698076777095</v>
      </c>
    </row>
    <row r="11" spans="1:10" s="94" customFormat="1" ht="12" customHeight="1">
      <c r="A11" s="185" t="s">
        <v>730</v>
      </c>
      <c r="B11" s="442">
        <v>52.706512624134696</v>
      </c>
      <c r="C11" s="442">
        <v>52.285300491085543</v>
      </c>
      <c r="D11" s="442">
        <v>51.400230180309798</v>
      </c>
      <c r="E11" s="442">
        <v>51.252679590035775</v>
      </c>
      <c r="F11" s="442">
        <v>53.602778928401044</v>
      </c>
      <c r="G11" s="442">
        <v>55.572493063122948</v>
      </c>
      <c r="H11" s="442">
        <v>46.342938381551278</v>
      </c>
    </row>
    <row r="12" spans="1:10" s="94" customFormat="1" ht="12" customHeight="1">
      <c r="A12" s="185" t="s">
        <v>573</v>
      </c>
      <c r="B12" s="442">
        <v>106</v>
      </c>
      <c r="C12" s="442">
        <v>108.5</v>
      </c>
      <c r="D12" s="442">
        <v>102.5</v>
      </c>
      <c r="E12" s="442">
        <v>100.2</v>
      </c>
      <c r="F12" s="442">
        <v>96.6</v>
      </c>
      <c r="G12" s="442">
        <v>100</v>
      </c>
      <c r="H12" s="442">
        <v>106.43</v>
      </c>
    </row>
    <row r="13" spans="1:10" s="94" customFormat="1" ht="12" customHeight="1">
      <c r="A13" s="185" t="s">
        <v>731</v>
      </c>
      <c r="B13" s="442">
        <v>27.139825448349242</v>
      </c>
      <c r="C13" s="442">
        <v>27.683398367410824</v>
      </c>
      <c r="D13" s="442">
        <v>26.985267280556904</v>
      </c>
      <c r="E13" s="442">
        <v>26.870663954335225</v>
      </c>
      <c r="F13" s="442">
        <v>27.628905441647106</v>
      </c>
      <c r="G13" s="442">
        <v>29.091975843694136</v>
      </c>
      <c r="H13" s="442">
        <v>25.590554336000181</v>
      </c>
    </row>
    <row r="14" spans="1:10" s="94" customFormat="1" ht="12" customHeight="1">
      <c r="A14" s="185" t="s">
        <v>732</v>
      </c>
      <c r="B14" s="442">
        <v>41.465900976347299</v>
      </c>
      <c r="C14" s="442">
        <v>39.327693760705543</v>
      </c>
      <c r="D14" s="442">
        <v>40.90488573534406</v>
      </c>
      <c r="E14" s="442">
        <v>39.356181882672274</v>
      </c>
      <c r="F14" s="442">
        <v>37.697405711132376</v>
      </c>
      <c r="G14" s="442">
        <v>37.913878473090413</v>
      </c>
      <c r="H14" s="442">
        <v>35.617532106733698</v>
      </c>
    </row>
    <row r="15" spans="1:10" s="94" customFormat="1" ht="12" customHeight="1">
      <c r="A15" s="185" t="s">
        <v>83</v>
      </c>
      <c r="B15" s="442">
        <v>44.00307065074702</v>
      </c>
      <c r="C15" s="442">
        <v>43.263359338269964</v>
      </c>
      <c r="D15" s="442">
        <v>42.685554699996075</v>
      </c>
      <c r="E15" s="442">
        <v>41.451889512200857</v>
      </c>
      <c r="F15" s="442">
        <v>44.900371443161696</v>
      </c>
      <c r="G15" s="442">
        <v>48.1</v>
      </c>
      <c r="H15" s="442">
        <v>46.2</v>
      </c>
    </row>
    <row r="16" spans="1:10" s="94" customFormat="1" ht="12" customHeight="1">
      <c r="A16" s="185" t="s">
        <v>82</v>
      </c>
      <c r="B16" s="442">
        <v>75.879406824072404</v>
      </c>
      <c r="C16" s="442">
        <v>73.338418061122297</v>
      </c>
      <c r="D16" s="442">
        <v>71.418629356790532</v>
      </c>
      <c r="E16" s="442">
        <v>69.569148537382901</v>
      </c>
      <c r="F16" s="442">
        <v>71.938253027956719</v>
      </c>
      <c r="G16" s="442">
        <v>71.967559212035752</v>
      </c>
      <c r="H16" s="442">
        <v>79.496497657775421</v>
      </c>
    </row>
    <row r="17" spans="1:8" s="94" customFormat="1" ht="12" customHeight="1">
      <c r="A17" s="185" t="s">
        <v>733</v>
      </c>
      <c r="B17" s="442">
        <v>30.960938116296937</v>
      </c>
      <c r="C17" s="442">
        <v>27.370626786159974</v>
      </c>
      <c r="D17" s="442">
        <v>25.580143115388267</v>
      </c>
      <c r="E17" s="442">
        <v>24.546847897981159</v>
      </c>
      <c r="F17" s="442">
        <v>25.233658413045447</v>
      </c>
      <c r="G17" s="442">
        <v>26.964402017782099</v>
      </c>
      <c r="H17" s="442">
        <v>27.156843864786328</v>
      </c>
    </row>
    <row r="18" spans="1:8" s="94" customFormat="1" ht="12" customHeight="1">
      <c r="A18" s="443" t="s">
        <v>248</v>
      </c>
      <c r="B18" s="442">
        <v>35.521994937502072</v>
      </c>
      <c r="C18" s="442">
        <v>37.880120128469542</v>
      </c>
      <c r="D18" s="442">
        <v>32.891092798044035</v>
      </c>
      <c r="E18" s="442">
        <v>30.8</v>
      </c>
      <c r="F18" s="442">
        <v>34.151903398351216</v>
      </c>
      <c r="G18" s="442">
        <v>35.700000000000003</v>
      </c>
      <c r="H18" s="442">
        <v>33.6</v>
      </c>
    </row>
    <row r="19" spans="1:8" s="94" customFormat="1" ht="12" customHeight="1">
      <c r="A19" s="443" t="s">
        <v>734</v>
      </c>
      <c r="B19" s="442">
        <v>759.3</v>
      </c>
      <c r="C19" s="442">
        <v>757.2</v>
      </c>
      <c r="D19" s="442">
        <v>752.4</v>
      </c>
      <c r="E19" s="442">
        <v>741.5</v>
      </c>
      <c r="F19" s="442">
        <v>741.6</v>
      </c>
      <c r="G19" s="442">
        <v>729.6</v>
      </c>
      <c r="H19" s="442">
        <v>709.2</v>
      </c>
    </row>
    <row r="20" spans="1:8" s="94" customFormat="1" ht="12" customHeight="1">
      <c r="A20" s="443" t="s">
        <v>157</v>
      </c>
      <c r="B20" s="442">
        <v>110.7</v>
      </c>
      <c r="C20" s="442">
        <v>107.6</v>
      </c>
      <c r="D20" s="442">
        <v>107.8</v>
      </c>
      <c r="E20" s="442">
        <v>106.1</v>
      </c>
      <c r="F20" s="442">
        <v>106.7</v>
      </c>
      <c r="G20" s="442">
        <v>104</v>
      </c>
      <c r="H20" s="442">
        <v>101.3</v>
      </c>
    </row>
    <row r="21" spans="1:8" s="53" customFormat="1" ht="12" customHeight="1">
      <c r="A21" s="668" t="s">
        <v>134</v>
      </c>
      <c r="B21" s="669">
        <v>1719.8758725645373</v>
      </c>
      <c r="C21" s="669">
        <v>1713.3219855882496</v>
      </c>
      <c r="D21" s="669">
        <v>1688.7250237766177</v>
      </c>
      <c r="E21" s="669">
        <v>1662.4231428041469</v>
      </c>
      <c r="F21" s="669">
        <v>1694.3976441896616</v>
      </c>
      <c r="G21" s="669">
        <v>1710.2967755622208</v>
      </c>
      <c r="H21" s="669">
        <v>1673.5695341370581</v>
      </c>
    </row>
    <row r="22" spans="1:8" s="94" customFormat="1" ht="12" customHeight="1">
      <c r="A22" s="667" t="s">
        <v>135</v>
      </c>
      <c r="B22" s="666">
        <v>26.184233106688858</v>
      </c>
      <c r="C22" s="666">
        <v>27.581120976559166</v>
      </c>
      <c r="D22" s="666">
        <v>26.873680813888946</v>
      </c>
      <c r="E22" s="666">
        <v>26.214549609802145</v>
      </c>
      <c r="F22" s="666">
        <v>28.40992973882345</v>
      </c>
      <c r="G22" s="666">
        <v>24.360828806610112</v>
      </c>
      <c r="H22" s="666">
        <v>25.010808229095328</v>
      </c>
    </row>
    <row r="23" spans="1:8" s="96" customFormat="1" ht="12" customHeight="1">
      <c r="A23" s="427" t="s">
        <v>643</v>
      </c>
      <c r="B23" s="446">
        <v>1746.0601056712262</v>
      </c>
      <c r="C23" s="446">
        <v>1740.9031065648087</v>
      </c>
      <c r="D23" s="446">
        <v>1715.5987045905067</v>
      </c>
      <c r="E23" s="446">
        <v>1688.637692413949</v>
      </c>
      <c r="F23" s="446">
        <v>1722.807573928485</v>
      </c>
      <c r="G23" s="446">
        <v>1734.6576043688308</v>
      </c>
      <c r="H23" s="446">
        <v>1698.5803423661534</v>
      </c>
    </row>
    <row r="24" spans="1:8" ht="12" customHeight="1"/>
    <row r="25" spans="1:8" s="53" customFormat="1" ht="11.25" customHeight="1">
      <c r="B25" s="364" t="s">
        <v>6</v>
      </c>
      <c r="C25" s="364" t="s">
        <v>2</v>
      </c>
      <c r="D25" s="365" t="s">
        <v>5</v>
      </c>
      <c r="E25" s="364" t="s">
        <v>3</v>
      </c>
      <c r="F25" s="364" t="s">
        <v>6</v>
      </c>
      <c r="G25" s="364" t="s">
        <v>2</v>
      </c>
      <c r="H25" s="365" t="s">
        <v>5</v>
      </c>
    </row>
    <row r="26" spans="1:8" s="53" customFormat="1" ht="11.25" customHeight="1">
      <c r="A26" s="70" t="s">
        <v>11</v>
      </c>
      <c r="B26" s="643" t="s">
        <v>235</v>
      </c>
      <c r="C26" s="643" t="s">
        <v>235</v>
      </c>
      <c r="D26" s="643" t="s">
        <v>235</v>
      </c>
      <c r="E26" s="643" t="s">
        <v>231</v>
      </c>
      <c r="F26" s="643" t="s">
        <v>231</v>
      </c>
      <c r="G26" s="643" t="s">
        <v>231</v>
      </c>
      <c r="H26" s="643" t="s">
        <v>231</v>
      </c>
    </row>
    <row r="27" spans="1:8" s="53" customFormat="1" ht="12" customHeight="1">
      <c r="A27" s="645" t="s">
        <v>777</v>
      </c>
      <c r="B27" s="391"/>
      <c r="C27" s="391"/>
      <c r="D27" s="391"/>
      <c r="E27" s="391"/>
      <c r="F27" s="391"/>
      <c r="G27" s="392"/>
      <c r="H27" s="391"/>
    </row>
    <row r="28" spans="1:8" s="636" customFormat="1" ht="12" customHeight="1">
      <c r="A28" s="644" t="s">
        <v>735</v>
      </c>
      <c r="B28" s="638">
        <v>1.8117394918199998</v>
      </c>
      <c r="C28" s="638">
        <v>1.81315659596</v>
      </c>
      <c r="D28" s="638">
        <v>1.8026276667700003</v>
      </c>
      <c r="E28" s="638">
        <v>1.65302459796</v>
      </c>
      <c r="F28" s="638">
        <v>1.2886121874899998</v>
      </c>
      <c r="G28" s="638">
        <v>1.35977800614</v>
      </c>
      <c r="H28" s="638">
        <v>1.2</v>
      </c>
    </row>
    <row r="29" spans="1:8" s="636" customFormat="1" ht="12" customHeight="1">
      <c r="A29" s="641" t="s">
        <v>624</v>
      </c>
      <c r="B29" s="638">
        <v>5.1770765898199995</v>
      </c>
      <c r="C29" s="638">
        <v>5</v>
      </c>
      <c r="D29" s="638">
        <v>3.4108689546899997</v>
      </c>
      <c r="E29" s="638">
        <v>4.2</v>
      </c>
      <c r="F29" s="638">
        <v>5</v>
      </c>
      <c r="G29" s="638">
        <v>4.7</v>
      </c>
      <c r="H29" s="638">
        <v>3.9</v>
      </c>
    </row>
    <row r="30" spans="1:8" s="636" customFormat="1" ht="12" customHeight="1">
      <c r="A30" s="641" t="s">
        <v>623</v>
      </c>
      <c r="B30" s="638">
        <v>2.2151941425600001</v>
      </c>
      <c r="C30" s="638">
        <v>2.0031607609800002</v>
      </c>
      <c r="D30" s="638">
        <v>1.4451446605999998</v>
      </c>
      <c r="E30" s="638">
        <v>1.3612699187999999</v>
      </c>
      <c r="F30" s="638">
        <v>1.22520293492</v>
      </c>
      <c r="G30" s="638">
        <v>1.03920670537</v>
      </c>
      <c r="H30" s="638">
        <v>0.82847593900999994</v>
      </c>
    </row>
    <row r="31" spans="1:8" s="636" customFormat="1" ht="12" customHeight="1">
      <c r="A31" s="641" t="s">
        <v>622</v>
      </c>
      <c r="B31" s="638">
        <v>8.3812377138399992</v>
      </c>
      <c r="C31" s="638">
        <v>8.4766732553300006</v>
      </c>
      <c r="D31" s="638">
        <v>8</v>
      </c>
      <c r="E31" s="638">
        <v>10.14</v>
      </c>
      <c r="F31" s="638">
        <v>8.8000000000000007</v>
      </c>
      <c r="G31" s="638">
        <v>8.1030173346400005</v>
      </c>
      <c r="H31" s="638">
        <v>11.1</v>
      </c>
    </row>
    <row r="32" spans="1:8" s="636" customFormat="1" ht="12" customHeight="1">
      <c r="A32" s="641" t="s">
        <v>621</v>
      </c>
      <c r="B32" s="638">
        <v>14.883740082860001</v>
      </c>
      <c r="C32" s="638">
        <v>13.868968850680005</v>
      </c>
      <c r="D32" s="638">
        <v>13.502107132389998</v>
      </c>
      <c r="E32" s="638">
        <v>13.599372179009997</v>
      </c>
      <c r="F32" s="638">
        <v>12.807129759950001</v>
      </c>
      <c r="G32" s="638">
        <v>13.017576241039997</v>
      </c>
      <c r="H32" s="638">
        <v>12.0036744223</v>
      </c>
    </row>
    <row r="33" spans="1:14" s="636" customFormat="1" ht="12" customHeight="1">
      <c r="A33" s="641" t="s">
        <v>620</v>
      </c>
      <c r="B33" s="638">
        <v>18.807825704930003</v>
      </c>
      <c r="C33" s="638">
        <v>18.499798748630003</v>
      </c>
      <c r="D33" s="638">
        <v>18.118595301489993</v>
      </c>
      <c r="E33" s="638">
        <v>17.899999999999999</v>
      </c>
      <c r="F33" s="638">
        <v>17</v>
      </c>
      <c r="G33" s="638">
        <v>16.899999999999999</v>
      </c>
      <c r="H33" s="638">
        <v>15.914760079409994</v>
      </c>
    </row>
    <row r="34" spans="1:14" s="636" customFormat="1" ht="12" customHeight="1">
      <c r="A34" s="641" t="s">
        <v>619</v>
      </c>
      <c r="B34" s="638">
        <v>16.537559402299998</v>
      </c>
      <c r="C34" s="638">
        <v>16.566197388250004</v>
      </c>
      <c r="D34" s="638">
        <v>17.28092647778</v>
      </c>
      <c r="E34" s="638">
        <v>18.038324333079995</v>
      </c>
      <c r="F34" s="638">
        <v>22.112358304569995</v>
      </c>
      <c r="G34" s="638">
        <v>21.5</v>
      </c>
      <c r="H34" s="638">
        <v>20.9</v>
      </c>
    </row>
    <row r="35" spans="1:14" s="636" customFormat="1" ht="12" customHeight="1">
      <c r="A35" s="641" t="s">
        <v>618</v>
      </c>
      <c r="B35" s="638">
        <v>73.099999999999994</v>
      </c>
      <c r="C35" s="638">
        <v>73.599999999999994</v>
      </c>
      <c r="D35" s="638">
        <v>74.3</v>
      </c>
      <c r="E35" s="638">
        <v>74.821200000000005</v>
      </c>
      <c r="F35" s="638">
        <v>76.129000000000005</v>
      </c>
      <c r="G35" s="638">
        <v>77.3</v>
      </c>
      <c r="H35" s="638">
        <v>74.3</v>
      </c>
    </row>
    <row r="36" spans="1:14" s="636" customFormat="1" ht="12" customHeight="1">
      <c r="A36" s="641" t="s">
        <v>617</v>
      </c>
      <c r="B36" s="638">
        <v>25.215914539779991</v>
      </c>
      <c r="C36" s="638">
        <v>25.216000000000001</v>
      </c>
      <c r="D36" s="638">
        <v>25.3</v>
      </c>
      <c r="E36" s="638">
        <v>25.742000000000001</v>
      </c>
      <c r="F36" s="638">
        <v>25</v>
      </c>
      <c r="G36" s="638">
        <v>24.9</v>
      </c>
      <c r="H36" s="638">
        <v>23.4</v>
      </c>
    </row>
    <row r="37" spans="1:14" s="636" customFormat="1" ht="12" customHeight="1">
      <c r="A37" s="641" t="s">
        <v>16</v>
      </c>
      <c r="B37" s="640">
        <v>27.505102802081066</v>
      </c>
      <c r="C37" s="640">
        <v>26.535</v>
      </c>
      <c r="D37" s="640">
        <v>24.8</v>
      </c>
      <c r="E37" s="640">
        <v>24.3</v>
      </c>
      <c r="F37" s="640">
        <v>28.308</v>
      </c>
      <c r="G37" s="640">
        <v>25.7</v>
      </c>
      <c r="H37" s="640">
        <v>35.200000000000003</v>
      </c>
      <c r="I37" s="706"/>
    </row>
    <row r="38" spans="1:14" s="636" customFormat="1" ht="12" customHeight="1">
      <c r="A38" s="642" t="s">
        <v>53</v>
      </c>
      <c r="B38" s="637">
        <v>193.63539046999099</v>
      </c>
      <c r="C38" s="637">
        <v>191.6</v>
      </c>
      <c r="D38" s="637">
        <v>188</v>
      </c>
      <c r="E38" s="637">
        <v>191.8</v>
      </c>
      <c r="F38" s="637">
        <v>197.7</v>
      </c>
      <c r="G38" s="637">
        <v>194.5</v>
      </c>
      <c r="H38" s="637">
        <v>198.7</v>
      </c>
      <c r="I38" s="705"/>
      <c r="J38" s="705"/>
      <c r="K38" s="705"/>
      <c r="L38" s="705"/>
      <c r="M38" s="705"/>
      <c r="N38" s="705"/>
    </row>
    <row r="39" spans="1:14" s="636" customFormat="1" ht="12" customHeight="1">
      <c r="A39" s="646" t="s">
        <v>778</v>
      </c>
      <c r="B39" s="639"/>
      <c r="C39" s="639"/>
      <c r="D39" s="639"/>
      <c r="E39" s="639"/>
      <c r="F39" s="639"/>
      <c r="G39" s="639"/>
      <c r="H39" s="639"/>
    </row>
    <row r="40" spans="1:14" s="636" customFormat="1" ht="12" customHeight="1">
      <c r="A40" s="644" t="s">
        <v>736</v>
      </c>
      <c r="B40" s="638">
        <v>62.5</v>
      </c>
      <c r="C40" s="638">
        <v>62.7</v>
      </c>
      <c r="D40" s="638">
        <v>59.26</v>
      </c>
      <c r="E40" s="638">
        <v>64.42</v>
      </c>
      <c r="F40" s="638">
        <v>67.400000000000006</v>
      </c>
      <c r="G40" s="638">
        <v>65.7</v>
      </c>
      <c r="H40" s="638">
        <v>67.5</v>
      </c>
    </row>
    <row r="41" spans="1:14" s="636" customFormat="1" ht="12" customHeight="1">
      <c r="A41" s="641" t="s">
        <v>616</v>
      </c>
      <c r="B41" s="638">
        <v>40.700000000000003</v>
      </c>
      <c r="C41" s="638">
        <v>40.200000000000003</v>
      </c>
      <c r="D41" s="638">
        <v>38.299999999999997</v>
      </c>
      <c r="E41" s="638">
        <v>39.04</v>
      </c>
      <c r="F41" s="638">
        <v>39.299999999999997</v>
      </c>
      <c r="G41" s="638">
        <v>38.700000000000003</v>
      </c>
      <c r="H41" s="638">
        <v>38.799999999999997</v>
      </c>
    </row>
    <row r="42" spans="1:14" s="636" customFormat="1" ht="12" customHeight="1">
      <c r="A42" s="641" t="s">
        <v>615</v>
      </c>
      <c r="B42" s="638">
        <v>41.2</v>
      </c>
      <c r="C42" s="638">
        <v>40.1</v>
      </c>
      <c r="D42" s="638">
        <v>40</v>
      </c>
      <c r="E42" s="638">
        <v>39.840000000000003</v>
      </c>
      <c r="F42" s="638">
        <v>40.700000000000003</v>
      </c>
      <c r="G42" s="638">
        <v>38.299999999999997</v>
      </c>
      <c r="H42" s="638">
        <v>39.799999999999997</v>
      </c>
    </row>
    <row r="43" spans="1:14" s="636" customFormat="1" ht="12" customHeight="1">
      <c r="A43" s="641" t="s">
        <v>614</v>
      </c>
      <c r="B43" s="638">
        <v>30.409027640647217</v>
      </c>
      <c r="C43" s="638">
        <v>30.3</v>
      </c>
      <c r="D43" s="638">
        <v>29.9</v>
      </c>
      <c r="E43" s="638">
        <v>31.2</v>
      </c>
      <c r="F43" s="638">
        <v>30.7</v>
      </c>
      <c r="G43" s="638">
        <v>29.6</v>
      </c>
      <c r="H43" s="638">
        <v>29.2</v>
      </c>
    </row>
    <row r="44" spans="1:14" s="636" customFormat="1" ht="12" customHeight="1">
      <c r="A44" s="641" t="s">
        <v>613</v>
      </c>
      <c r="B44" s="638">
        <v>6.9506502633578355</v>
      </c>
      <c r="C44" s="638">
        <v>6.7</v>
      </c>
      <c r="D44" s="638">
        <v>7.7</v>
      </c>
      <c r="E44" s="638">
        <v>8.3000000000000007</v>
      </c>
      <c r="F44" s="638">
        <v>9.6</v>
      </c>
      <c r="G44" s="638">
        <v>8.4</v>
      </c>
      <c r="H44" s="638">
        <v>8.5</v>
      </c>
    </row>
    <row r="45" spans="1:14" s="636" customFormat="1" ht="12" customHeight="1">
      <c r="A45" s="641" t="s">
        <v>352</v>
      </c>
      <c r="B45" s="638">
        <v>7.6655734987182287</v>
      </c>
      <c r="C45" s="638">
        <v>7.57</v>
      </c>
      <c r="D45" s="638">
        <v>8.93</v>
      </c>
      <c r="E45" s="638">
        <v>8.9550970439746624</v>
      </c>
      <c r="F45" s="638">
        <v>10</v>
      </c>
      <c r="G45" s="638">
        <v>9.6</v>
      </c>
      <c r="H45" s="638">
        <v>9.9</v>
      </c>
    </row>
    <row r="46" spans="1:14" s="636" customFormat="1" ht="12" customHeight="1">
      <c r="A46" s="641" t="s">
        <v>612</v>
      </c>
      <c r="B46" s="638">
        <v>4.2101390672677068</v>
      </c>
      <c r="C46" s="638">
        <v>4.05</v>
      </c>
      <c r="D46" s="638">
        <v>3.93</v>
      </c>
      <c r="E46" s="638">
        <v>0</v>
      </c>
      <c r="F46" s="638">
        <v>0</v>
      </c>
      <c r="G46" s="638">
        <v>4.2</v>
      </c>
      <c r="H46" s="638">
        <v>5</v>
      </c>
    </row>
    <row r="47" spans="1:14" s="636" customFormat="1" ht="12" customHeight="1">
      <c r="A47" s="642" t="s">
        <v>53</v>
      </c>
      <c r="B47" s="637">
        <v>193.63539046999099</v>
      </c>
      <c r="C47" s="637">
        <v>191.6</v>
      </c>
      <c r="D47" s="637">
        <v>188</v>
      </c>
      <c r="E47" s="637">
        <v>191.8</v>
      </c>
      <c r="F47" s="637">
        <v>197.7</v>
      </c>
      <c r="G47" s="637">
        <v>194.5</v>
      </c>
      <c r="H47" s="637">
        <v>198.7</v>
      </c>
    </row>
    <row r="48" spans="1:14" s="635" customFormat="1" ht="7.5" customHeight="1"/>
    <row r="49" spans="1:10" s="635" customFormat="1" ht="12.2" customHeight="1">
      <c r="A49" s="1520" t="s">
        <v>773</v>
      </c>
      <c r="B49" s="1520"/>
      <c r="C49" s="1520"/>
      <c r="D49" s="1520"/>
      <c r="E49" s="1520"/>
      <c r="F49" s="1520"/>
      <c r="G49" s="1520"/>
      <c r="H49" s="1520"/>
      <c r="I49" s="1520"/>
      <c r="J49" s="1520"/>
    </row>
    <row r="50" spans="1:10" s="635" customFormat="1" ht="12.2" customHeight="1">
      <c r="A50" s="1520" t="s">
        <v>775</v>
      </c>
      <c r="B50" s="1520"/>
      <c r="C50" s="1520"/>
      <c r="D50" s="1520"/>
      <c r="E50" s="1520"/>
      <c r="F50" s="1520"/>
      <c r="G50" s="1520"/>
      <c r="H50" s="1520"/>
      <c r="I50" s="1520"/>
      <c r="J50" s="1520"/>
    </row>
    <row r="51" spans="1:10" s="635" customFormat="1" ht="12.2" customHeight="1">
      <c r="A51" s="1520" t="s">
        <v>962</v>
      </c>
      <c r="B51" s="1520"/>
      <c r="C51" s="1520"/>
      <c r="D51" s="1520"/>
      <c r="E51" s="1520"/>
      <c r="F51" s="1520"/>
      <c r="G51" s="1520"/>
      <c r="H51" s="1520"/>
      <c r="I51" s="1520"/>
      <c r="J51" s="1520"/>
    </row>
    <row r="52" spans="1:10" s="101" customFormat="1" ht="12.75" customHeight="1">
      <c r="A52" s="801"/>
      <c r="B52" s="802"/>
      <c r="C52" s="802"/>
      <c r="D52" s="802"/>
      <c r="E52" s="802"/>
      <c r="F52" s="802"/>
      <c r="G52" s="802"/>
      <c r="H52" s="802"/>
      <c r="I52" s="802"/>
      <c r="J52" s="802"/>
    </row>
    <row r="53" spans="1:10" s="582" customFormat="1" ht="18.75" customHeight="1">
      <c r="A53" s="1495" t="s">
        <v>1588</v>
      </c>
      <c r="B53" s="1495"/>
      <c r="C53" s="1495"/>
      <c r="D53" s="1495"/>
      <c r="E53" s="1495"/>
      <c r="F53" s="1495"/>
      <c r="G53" s="1495"/>
      <c r="H53" s="1495"/>
    </row>
    <row r="54" spans="1:10" s="582" customFormat="1" ht="12.75" customHeight="1">
      <c r="A54" s="832"/>
      <c r="B54" s="832"/>
      <c r="C54" s="832"/>
      <c r="D54" s="832"/>
      <c r="E54" s="832"/>
      <c r="F54" s="832"/>
      <c r="G54" s="832"/>
      <c r="H54" s="832"/>
    </row>
    <row r="55" spans="1:10" s="50" customFormat="1" ht="12.75" customHeight="1">
      <c r="A55" s="633" t="s">
        <v>772</v>
      </c>
    </row>
    <row r="56" spans="1:10" s="53" customFormat="1" ht="11.25" customHeight="1">
      <c r="B56" s="695" t="s">
        <v>6</v>
      </c>
      <c r="C56" s="695" t="s">
        <v>2</v>
      </c>
      <c r="D56" s="696" t="s">
        <v>5</v>
      </c>
      <c r="E56" s="695" t="s">
        <v>3</v>
      </c>
      <c r="F56" s="695" t="s">
        <v>6</v>
      </c>
      <c r="G56" s="695" t="s">
        <v>2</v>
      </c>
      <c r="H56" s="696" t="s">
        <v>5</v>
      </c>
    </row>
    <row r="57" spans="1:10" s="53" customFormat="1" ht="11.25" customHeight="1">
      <c r="A57" s="70" t="s">
        <v>11</v>
      </c>
      <c r="B57" s="697" t="s">
        <v>235</v>
      </c>
      <c r="C57" s="697" t="s">
        <v>235</v>
      </c>
      <c r="D57" s="697" t="s">
        <v>235</v>
      </c>
      <c r="E57" s="697" t="s">
        <v>231</v>
      </c>
      <c r="F57" s="697" t="s">
        <v>231</v>
      </c>
      <c r="G57" s="697" t="s">
        <v>231</v>
      </c>
      <c r="H57" s="697" t="s">
        <v>231</v>
      </c>
    </row>
    <row r="58" spans="1:10" s="53" customFormat="1" ht="12" customHeight="1">
      <c r="A58" s="497" t="s">
        <v>570</v>
      </c>
      <c r="B58" s="542">
        <v>0</v>
      </c>
      <c r="C58" s="542">
        <v>0</v>
      </c>
      <c r="D58" s="542">
        <v>0</v>
      </c>
      <c r="E58" s="542">
        <v>0</v>
      </c>
      <c r="F58" s="542">
        <v>0</v>
      </c>
      <c r="G58" s="542">
        <v>0</v>
      </c>
      <c r="H58" s="542">
        <v>0</v>
      </c>
    </row>
    <row r="59" spans="1:10" s="53" customFormat="1" ht="12" customHeight="1">
      <c r="A59" s="185" t="s">
        <v>728</v>
      </c>
      <c r="B59" s="707">
        <v>0</v>
      </c>
      <c r="C59" s="707">
        <v>0</v>
      </c>
      <c r="D59" s="707">
        <v>0</v>
      </c>
      <c r="E59" s="707">
        <v>0</v>
      </c>
      <c r="F59" s="707">
        <v>0</v>
      </c>
      <c r="G59" s="707">
        <v>0</v>
      </c>
      <c r="H59" s="707">
        <v>0</v>
      </c>
    </row>
    <row r="60" spans="1:10" s="53" customFormat="1" ht="12" customHeight="1">
      <c r="A60" s="185" t="s">
        <v>578</v>
      </c>
      <c r="B60" s="707">
        <v>0</v>
      </c>
      <c r="C60" s="707">
        <v>0</v>
      </c>
      <c r="D60" s="707">
        <v>0</v>
      </c>
      <c r="E60" s="707">
        <v>0</v>
      </c>
      <c r="F60" s="707">
        <v>0</v>
      </c>
      <c r="G60" s="707">
        <v>0</v>
      </c>
      <c r="H60" s="707">
        <v>0</v>
      </c>
    </row>
    <row r="61" spans="1:10" s="53" customFormat="1" ht="12" customHeight="1">
      <c r="A61" s="185" t="s">
        <v>729</v>
      </c>
      <c r="B61" s="707">
        <v>0</v>
      </c>
      <c r="C61" s="707">
        <v>0</v>
      </c>
      <c r="D61" s="707">
        <v>0</v>
      </c>
      <c r="E61" s="707">
        <v>0</v>
      </c>
      <c r="F61" s="707">
        <v>0</v>
      </c>
      <c r="G61" s="707">
        <v>0</v>
      </c>
      <c r="H61" s="707">
        <v>0</v>
      </c>
    </row>
    <row r="62" spans="1:10" s="94" customFormat="1" ht="12" customHeight="1">
      <c r="A62" s="185" t="s">
        <v>730</v>
      </c>
      <c r="B62" s="707">
        <v>0</v>
      </c>
      <c r="C62" s="707">
        <v>0</v>
      </c>
      <c r="D62" s="707">
        <v>0</v>
      </c>
      <c r="E62" s="707">
        <v>0</v>
      </c>
      <c r="F62" s="707">
        <v>0</v>
      </c>
      <c r="G62" s="707">
        <v>0</v>
      </c>
      <c r="H62" s="707">
        <v>0</v>
      </c>
    </row>
    <row r="63" spans="1:10" s="94" customFormat="1" ht="12" customHeight="1">
      <c r="A63" s="185" t="s">
        <v>731</v>
      </c>
      <c r="B63" s="707">
        <v>0</v>
      </c>
      <c r="C63" s="707">
        <v>0</v>
      </c>
      <c r="D63" s="707">
        <v>0</v>
      </c>
      <c r="E63" s="707">
        <v>0</v>
      </c>
      <c r="F63" s="707">
        <v>0</v>
      </c>
      <c r="G63" s="707">
        <v>0</v>
      </c>
      <c r="H63" s="707">
        <v>0</v>
      </c>
    </row>
    <row r="64" spans="1:10" s="94" customFormat="1" ht="12" customHeight="1">
      <c r="A64" s="273" t="s">
        <v>732</v>
      </c>
      <c r="B64" s="707">
        <v>0</v>
      </c>
      <c r="C64" s="707">
        <v>0</v>
      </c>
      <c r="D64" s="707">
        <v>0</v>
      </c>
      <c r="E64" s="707">
        <v>0</v>
      </c>
      <c r="F64" s="707">
        <v>0</v>
      </c>
      <c r="G64" s="707">
        <v>0</v>
      </c>
      <c r="H64" s="707">
        <v>0</v>
      </c>
    </row>
    <row r="65" spans="1:8" s="94" customFormat="1" ht="12" customHeight="1">
      <c r="A65" s="185" t="s">
        <v>83</v>
      </c>
      <c r="B65" s="707">
        <v>0</v>
      </c>
      <c r="C65" s="707">
        <v>0</v>
      </c>
      <c r="D65" s="707">
        <v>0</v>
      </c>
      <c r="E65" s="707">
        <v>0</v>
      </c>
      <c r="F65" s="707">
        <v>0</v>
      </c>
      <c r="G65" s="707">
        <v>0</v>
      </c>
      <c r="H65" s="707">
        <v>0</v>
      </c>
    </row>
    <row r="66" spans="1:8" s="94" customFormat="1" ht="12" customHeight="1">
      <c r="A66" s="185" t="s">
        <v>82</v>
      </c>
      <c r="B66" s="707">
        <v>0</v>
      </c>
      <c r="C66" s="707">
        <v>0</v>
      </c>
      <c r="D66" s="707">
        <v>0</v>
      </c>
      <c r="E66" s="707">
        <v>0</v>
      </c>
      <c r="F66" s="707">
        <v>0</v>
      </c>
      <c r="G66" s="707">
        <v>0</v>
      </c>
      <c r="H66" s="707">
        <v>0</v>
      </c>
    </row>
    <row r="67" spans="1:8" s="94" customFormat="1" ht="12" customHeight="1">
      <c r="A67" s="185" t="s">
        <v>733</v>
      </c>
      <c r="B67" s="707">
        <v>0</v>
      </c>
      <c r="C67" s="707">
        <v>0</v>
      </c>
      <c r="D67" s="707">
        <v>0</v>
      </c>
      <c r="E67" s="707">
        <v>0</v>
      </c>
      <c r="F67" s="707">
        <v>0</v>
      </c>
      <c r="G67" s="707">
        <v>0</v>
      </c>
      <c r="H67" s="707">
        <v>0</v>
      </c>
    </row>
    <row r="68" spans="1:8" s="94" customFormat="1" ht="12" customHeight="1">
      <c r="A68" s="443" t="s">
        <v>248</v>
      </c>
      <c r="B68" s="707">
        <v>0</v>
      </c>
      <c r="C68" s="707">
        <v>0</v>
      </c>
      <c r="D68" s="707">
        <v>0</v>
      </c>
      <c r="E68" s="707">
        <v>0</v>
      </c>
      <c r="F68" s="707">
        <v>0</v>
      </c>
      <c r="G68" s="707">
        <v>0</v>
      </c>
      <c r="H68" s="707">
        <v>0</v>
      </c>
    </row>
    <row r="69" spans="1:8" s="94" customFormat="1" ht="12" customHeight="1">
      <c r="A69" s="443" t="s">
        <v>734</v>
      </c>
      <c r="B69" s="707">
        <v>672.04333765376009</v>
      </c>
      <c r="C69" s="707">
        <v>671.62921748476003</v>
      </c>
      <c r="D69" s="707">
        <v>666.58628097521023</v>
      </c>
      <c r="E69" s="707">
        <v>654.98500000000001</v>
      </c>
      <c r="F69" s="707">
        <v>654.77988425024989</v>
      </c>
      <c r="G69" s="707">
        <v>642.05838834814006</v>
      </c>
      <c r="H69" s="707">
        <v>625.65893531016025</v>
      </c>
    </row>
    <row r="70" spans="1:8" s="94" customFormat="1" ht="12" customHeight="1">
      <c r="A70" s="443" t="s">
        <v>157</v>
      </c>
      <c r="B70" s="707">
        <v>110.70783379638681</v>
      </c>
      <c r="C70" s="707">
        <v>107.62720500550003</v>
      </c>
      <c r="D70" s="707">
        <v>107.82016956953998</v>
      </c>
      <c r="E70" s="707">
        <v>106.10299999999999</v>
      </c>
      <c r="F70" s="707">
        <v>106.74</v>
      </c>
      <c r="G70" s="707">
        <v>103.9717174727119</v>
      </c>
      <c r="H70" s="707">
        <v>101.27455902098508</v>
      </c>
    </row>
    <row r="71" spans="1:8" s="94" customFormat="1" ht="12" customHeight="1">
      <c r="A71" s="1490" t="s">
        <v>573</v>
      </c>
      <c r="B71" s="707">
        <v>0</v>
      </c>
      <c r="C71" s="707">
        <v>0</v>
      </c>
      <c r="D71" s="707">
        <v>0</v>
      </c>
      <c r="E71" s="707">
        <v>0</v>
      </c>
      <c r="F71" s="707">
        <v>0</v>
      </c>
      <c r="G71" s="707">
        <v>0</v>
      </c>
      <c r="H71" s="707">
        <v>0</v>
      </c>
    </row>
    <row r="72" spans="1:8" s="96" customFormat="1" ht="12" customHeight="1">
      <c r="A72" s="668" t="s">
        <v>134</v>
      </c>
      <c r="B72" s="708">
        <v>782.75117145014701</v>
      </c>
      <c r="C72" s="708">
        <v>779.25642249026009</v>
      </c>
      <c r="D72" s="708">
        <v>774.40645054475021</v>
      </c>
      <c r="E72" s="708">
        <v>761.08889999999997</v>
      </c>
      <c r="F72" s="708">
        <v>761.52</v>
      </c>
      <c r="G72" s="708">
        <v>746.03010582085199</v>
      </c>
      <c r="H72" s="708">
        <v>726.93349433114531</v>
      </c>
    </row>
    <row r="73" spans="1:8" s="96" customFormat="1" ht="12" customHeight="1">
      <c r="A73" s="667" t="s">
        <v>135</v>
      </c>
      <c r="B73" s="707">
        <v>0</v>
      </c>
      <c r="C73" s="707">
        <v>0</v>
      </c>
      <c r="D73" s="707">
        <v>0</v>
      </c>
      <c r="E73" s="707">
        <v>0</v>
      </c>
      <c r="F73" s="707">
        <v>0</v>
      </c>
      <c r="G73" s="707">
        <v>0</v>
      </c>
      <c r="H73" s="707">
        <v>0</v>
      </c>
    </row>
    <row r="74" spans="1:8" s="96" customFormat="1" ht="12" customHeight="1">
      <c r="A74" s="427" t="s">
        <v>643</v>
      </c>
      <c r="B74" s="709">
        <v>782.75117145014701</v>
      </c>
      <c r="C74" s="709">
        <v>779.25642249026009</v>
      </c>
      <c r="D74" s="709">
        <v>774.40645054475021</v>
      </c>
      <c r="E74" s="709">
        <v>761.08889999999997</v>
      </c>
      <c r="F74" s="709">
        <v>761.5</v>
      </c>
      <c r="G74" s="709">
        <v>746.03010582085199</v>
      </c>
      <c r="H74" s="709">
        <v>726.93349433114531</v>
      </c>
    </row>
    <row r="75" spans="1:8" ht="12" customHeight="1"/>
    <row r="76" spans="1:8" s="50" customFormat="1" ht="12.75" customHeight="1">
      <c r="A76" s="633" t="s">
        <v>702</v>
      </c>
    </row>
    <row r="77" spans="1:8" s="53" customFormat="1" ht="11.25" customHeight="1">
      <c r="B77" s="695" t="s">
        <v>6</v>
      </c>
      <c r="C77" s="695" t="s">
        <v>2</v>
      </c>
      <c r="D77" s="696" t="s">
        <v>5</v>
      </c>
      <c r="E77" s="695" t="s">
        <v>3</v>
      </c>
      <c r="F77" s="695" t="s">
        <v>6</v>
      </c>
      <c r="G77" s="695" t="s">
        <v>2</v>
      </c>
      <c r="H77" s="696" t="s">
        <v>5</v>
      </c>
    </row>
    <row r="78" spans="1:8" s="53" customFormat="1" ht="11.25" customHeight="1">
      <c r="A78" s="70" t="s">
        <v>11</v>
      </c>
      <c r="B78" s="697" t="s">
        <v>235</v>
      </c>
      <c r="C78" s="697" t="s">
        <v>235</v>
      </c>
      <c r="D78" s="697" t="s">
        <v>235</v>
      </c>
      <c r="E78" s="697" t="s">
        <v>231</v>
      </c>
      <c r="F78" s="697" t="s">
        <v>231</v>
      </c>
      <c r="G78" s="697" t="s">
        <v>231</v>
      </c>
      <c r="H78" s="697" t="s">
        <v>231</v>
      </c>
    </row>
    <row r="79" spans="1:8" s="53" customFormat="1" ht="12" customHeight="1">
      <c r="A79" s="497" t="s">
        <v>570</v>
      </c>
      <c r="B79" s="542">
        <v>79.400000000000006</v>
      </c>
      <c r="C79" s="542">
        <v>80.431646884680006</v>
      </c>
      <c r="D79" s="542">
        <v>79.841451311349957</v>
      </c>
      <c r="E79" s="542">
        <v>81.657168995470016</v>
      </c>
      <c r="F79" s="542">
        <v>82.594857073559979</v>
      </c>
      <c r="G79" s="542">
        <v>81.057507697649982</v>
      </c>
      <c r="H79" s="542">
        <v>82.332409708830014</v>
      </c>
    </row>
    <row r="80" spans="1:8" s="53" customFormat="1" ht="12" customHeight="1">
      <c r="A80" s="185" t="s">
        <v>728</v>
      </c>
      <c r="B80" s="707">
        <v>0.79374071331999985</v>
      </c>
      <c r="C80" s="707">
        <v>0.79352799530000029</v>
      </c>
      <c r="D80" s="707">
        <v>0.78484658131999996</v>
      </c>
      <c r="E80" s="707">
        <v>0.76168330651999994</v>
      </c>
      <c r="F80" s="707">
        <v>0.8875058732200003</v>
      </c>
      <c r="G80" s="707">
        <v>0.97626588120999991</v>
      </c>
      <c r="H80" s="707">
        <v>0.87207542813999994</v>
      </c>
    </row>
    <row r="81" spans="1:8" s="53" customFormat="1" ht="12" customHeight="1">
      <c r="A81" s="185" t="s">
        <v>578</v>
      </c>
      <c r="B81" s="746">
        <v>0</v>
      </c>
      <c r="C81" s="746">
        <v>0</v>
      </c>
      <c r="D81" s="746">
        <v>0</v>
      </c>
      <c r="E81" s="746">
        <v>0</v>
      </c>
      <c r="F81" s="746">
        <v>0</v>
      </c>
      <c r="G81" s="746">
        <v>0</v>
      </c>
      <c r="H81" s="746">
        <v>0</v>
      </c>
    </row>
    <row r="82" spans="1:8" s="53" customFormat="1" ht="12" customHeight="1">
      <c r="A82" s="185" t="s">
        <v>729</v>
      </c>
      <c r="B82" s="707">
        <v>0.67660375066999989</v>
      </c>
      <c r="C82" s="707">
        <v>0.67590446762000012</v>
      </c>
      <c r="D82" s="707">
        <v>0.67268353926000002</v>
      </c>
      <c r="E82" s="707">
        <v>0.75251905769000016</v>
      </c>
      <c r="F82" s="707">
        <v>0.88483715918999994</v>
      </c>
      <c r="G82" s="707">
        <v>0.59931145540000008</v>
      </c>
      <c r="H82" s="707">
        <v>0.46327116652999994</v>
      </c>
    </row>
    <row r="83" spans="1:8" s="94" customFormat="1" ht="12" customHeight="1">
      <c r="A83" s="185" t="s">
        <v>730</v>
      </c>
      <c r="B83" s="707">
        <v>8.6357833159300004</v>
      </c>
      <c r="C83" s="707">
        <v>9.2088949339400017</v>
      </c>
      <c r="D83" s="707">
        <v>9.4581354775299982</v>
      </c>
      <c r="E83" s="707">
        <v>9.3757842689100013</v>
      </c>
      <c r="F83" s="707">
        <v>9.4494704657999993</v>
      </c>
      <c r="G83" s="707">
        <v>9.8455422528900005</v>
      </c>
      <c r="H83" s="707">
        <v>9.9356219442499984</v>
      </c>
    </row>
    <row r="84" spans="1:8" s="94" customFormat="1" ht="12" customHeight="1">
      <c r="A84" s="185" t="s">
        <v>731</v>
      </c>
      <c r="B84" s="707">
        <v>13.07191627133</v>
      </c>
      <c r="C84" s="707">
        <v>13.323415339109994</v>
      </c>
      <c r="D84" s="707">
        <v>13.628616519419996</v>
      </c>
      <c r="E84" s="707">
        <v>13.659076426570001</v>
      </c>
      <c r="F84" s="707">
        <v>14.440661481690002</v>
      </c>
      <c r="G84" s="707">
        <v>14.672977460240002</v>
      </c>
      <c r="H84" s="707">
        <v>13.517311819119998</v>
      </c>
    </row>
    <row r="85" spans="1:8" s="94" customFormat="1" ht="12" customHeight="1">
      <c r="A85" s="273" t="s">
        <v>732</v>
      </c>
      <c r="B85" s="707">
        <v>13.306449289200001</v>
      </c>
      <c r="C85" s="707">
        <v>12.685317616240003</v>
      </c>
      <c r="D85" s="707">
        <v>14.048696427340005</v>
      </c>
      <c r="E85" s="707">
        <v>13.994992979300005</v>
      </c>
      <c r="F85" s="707">
        <v>13.544858897920003</v>
      </c>
      <c r="G85" s="707">
        <v>13.314662040859996</v>
      </c>
      <c r="H85" s="707">
        <v>11.85780186355</v>
      </c>
    </row>
    <row r="86" spans="1:8" s="94" customFormat="1" ht="12" customHeight="1">
      <c r="A86" s="185" t="s">
        <v>83</v>
      </c>
      <c r="B86" s="707">
        <v>20.525075328979998</v>
      </c>
      <c r="C86" s="707">
        <v>20.655532235099997</v>
      </c>
      <c r="D86" s="707">
        <v>20.584316592420006</v>
      </c>
      <c r="E86" s="707">
        <v>20.313558280229991</v>
      </c>
      <c r="F86" s="707">
        <v>21.696409603430002</v>
      </c>
      <c r="G86" s="707">
        <v>21.721135403569999</v>
      </c>
      <c r="H86" s="707">
        <v>22.006057155169998</v>
      </c>
    </row>
    <row r="87" spans="1:8" s="94" customFormat="1" ht="12" customHeight="1">
      <c r="A87" s="185" t="s">
        <v>82</v>
      </c>
      <c r="B87" s="707">
        <v>18.32675681113</v>
      </c>
      <c r="C87" s="707">
        <v>18.142606423479997</v>
      </c>
      <c r="D87" s="707">
        <v>18.06049519686</v>
      </c>
      <c r="E87" s="707">
        <v>17.193525980089998</v>
      </c>
      <c r="F87" s="707">
        <v>17.638885615280007</v>
      </c>
      <c r="G87" s="707">
        <v>18.603280836230006</v>
      </c>
      <c r="H87" s="707">
        <v>18.061732160839995</v>
      </c>
    </row>
    <row r="88" spans="1:8" s="94" customFormat="1" ht="12" customHeight="1">
      <c r="A88" s="185" t="s">
        <v>733</v>
      </c>
      <c r="B88" s="707">
        <v>2.4077923001299992</v>
      </c>
      <c r="C88" s="707">
        <v>2.4391226964800006</v>
      </c>
      <c r="D88" s="707">
        <v>2.5984783688099995</v>
      </c>
      <c r="E88" s="707">
        <v>2.5591942463799997</v>
      </c>
      <c r="F88" s="707">
        <v>3.1141712620799993</v>
      </c>
      <c r="G88" s="707">
        <v>3.8447445174100028</v>
      </c>
      <c r="H88" s="707">
        <v>3.6912632225899999</v>
      </c>
    </row>
    <row r="89" spans="1:8" s="94" customFormat="1" ht="12" customHeight="1">
      <c r="A89" s="443" t="s">
        <v>248</v>
      </c>
      <c r="B89" s="707">
        <v>10.998667566459998</v>
      </c>
      <c r="C89" s="707">
        <v>11.656850884040004</v>
      </c>
      <c r="D89" s="707">
        <v>11.451411358200003</v>
      </c>
      <c r="E89" s="707">
        <v>11.535189880640006</v>
      </c>
      <c r="F89" s="707">
        <v>12.9293742019</v>
      </c>
      <c r="G89" s="707">
        <v>12.735971049850003</v>
      </c>
      <c r="H89" s="707">
        <v>12.055302417509996</v>
      </c>
    </row>
    <row r="90" spans="1:8" s="94" customFormat="1" ht="12" customHeight="1">
      <c r="A90" s="443" t="s">
        <v>1591</v>
      </c>
      <c r="B90" s="707">
        <v>41.663463843570021</v>
      </c>
      <c r="C90" s="707">
        <v>41.408970665909997</v>
      </c>
      <c r="D90" s="707">
        <v>42.827356794099984</v>
      </c>
      <c r="E90" s="707">
        <v>42.564022409219994</v>
      </c>
      <c r="F90" s="707">
        <v>42.907819506300022</v>
      </c>
      <c r="G90" s="707">
        <v>43.066801838940002</v>
      </c>
      <c r="H90" s="707">
        <v>40.818289317380007</v>
      </c>
    </row>
    <row r="91" spans="1:8" s="94" customFormat="1" ht="12" customHeight="1">
      <c r="A91" s="443" t="s">
        <v>573</v>
      </c>
      <c r="B91" s="707">
        <v>56.8</v>
      </c>
      <c r="C91" s="707">
        <v>57.749984100120024</v>
      </c>
      <c r="D91" s="707">
        <v>52.187927027230003</v>
      </c>
      <c r="E91" s="707">
        <v>50.861348926019986</v>
      </c>
      <c r="F91" s="707">
        <v>72.545904325567605</v>
      </c>
      <c r="G91" s="707">
        <v>48.187301898669702</v>
      </c>
      <c r="H91" s="707">
        <v>48.003027798078413</v>
      </c>
    </row>
    <row r="92" spans="1:8" s="96" customFormat="1" ht="12" customHeight="1">
      <c r="A92" s="668" t="s">
        <v>134</v>
      </c>
      <c r="B92" s="708">
        <v>266.56457365682996</v>
      </c>
      <c r="C92" s="708">
        <v>269.17177424202004</v>
      </c>
      <c r="D92" s="708">
        <v>266.14441519383996</v>
      </c>
      <c r="E92" s="708">
        <v>265.22806475703999</v>
      </c>
      <c r="F92" s="708">
        <v>292.63475546593759</v>
      </c>
      <c r="G92" s="708">
        <v>268.62550233291961</v>
      </c>
      <c r="H92" s="708">
        <v>263.61416400198846</v>
      </c>
    </row>
    <row r="93" spans="1:8" s="96" customFormat="1" ht="12" customHeight="1">
      <c r="A93" s="667" t="s">
        <v>135</v>
      </c>
      <c r="B93" s="707">
        <v>4.6898231899700003</v>
      </c>
      <c r="C93" s="707">
        <v>4.5254000822099991</v>
      </c>
      <c r="D93" s="707">
        <v>5.6349743378900001</v>
      </c>
      <c r="E93" s="707">
        <v>5.7719582691900015</v>
      </c>
      <c r="F93" s="707">
        <v>6.2035917812099983</v>
      </c>
      <c r="G93" s="707">
        <v>6.5100121784800002</v>
      </c>
      <c r="H93" s="707">
        <v>6.3792225480000004</v>
      </c>
    </row>
    <row r="94" spans="1:8" s="96" customFormat="1" ht="12" customHeight="1">
      <c r="A94" s="427" t="s">
        <v>643</v>
      </c>
      <c r="B94" s="709">
        <v>271.25439684679998</v>
      </c>
      <c r="C94" s="709">
        <v>273.69717432423005</v>
      </c>
      <c r="D94" s="709">
        <v>271.77938953172998</v>
      </c>
      <c r="E94" s="709">
        <v>271.00002302623</v>
      </c>
      <c r="F94" s="709">
        <v>298.83834724714757</v>
      </c>
      <c r="G94" s="709">
        <v>275.13551451139961</v>
      </c>
      <c r="H94" s="709">
        <v>269.99338654998843</v>
      </c>
    </row>
    <row r="95" spans="1:8" ht="12" customHeight="1"/>
    <row r="96" spans="1:8" s="50" customFormat="1" ht="14.25" customHeight="1">
      <c r="A96" s="893" t="s">
        <v>1589</v>
      </c>
    </row>
    <row r="97" spans="1:21" s="53" customFormat="1" ht="11.25" customHeight="1">
      <c r="B97" s="695" t="s">
        <v>6</v>
      </c>
      <c r="C97" s="695" t="s">
        <v>2</v>
      </c>
      <c r="D97" s="696" t="s">
        <v>5</v>
      </c>
      <c r="E97" s="695" t="s">
        <v>3</v>
      </c>
      <c r="F97" s="695" t="s">
        <v>6</v>
      </c>
      <c r="G97" s="695" t="s">
        <v>2</v>
      </c>
      <c r="H97" s="696" t="s">
        <v>5</v>
      </c>
    </row>
    <row r="98" spans="1:21" s="53" customFormat="1" ht="11.25" customHeight="1">
      <c r="A98" s="70" t="s">
        <v>11</v>
      </c>
      <c r="B98" s="697" t="s">
        <v>235</v>
      </c>
      <c r="C98" s="697" t="s">
        <v>235</v>
      </c>
      <c r="D98" s="697" t="s">
        <v>235</v>
      </c>
      <c r="E98" s="697" t="s">
        <v>231</v>
      </c>
      <c r="F98" s="697" t="s">
        <v>231</v>
      </c>
      <c r="G98" s="697" t="s">
        <v>231</v>
      </c>
      <c r="H98" s="697" t="s">
        <v>231</v>
      </c>
    </row>
    <row r="99" spans="1:21" s="53" customFormat="1" ht="12" customHeight="1">
      <c r="A99" s="497" t="s">
        <v>570</v>
      </c>
      <c r="B99" s="542">
        <v>114.27866450896055</v>
      </c>
      <c r="C99" s="542">
        <v>110.8</v>
      </c>
      <c r="D99" s="542">
        <v>108.16719999999999</v>
      </c>
      <c r="E99" s="542">
        <v>110.1</v>
      </c>
      <c r="F99" s="542">
        <v>114.998</v>
      </c>
      <c r="G99" s="542">
        <v>113.43</v>
      </c>
      <c r="H99" s="542">
        <v>116.4083</v>
      </c>
    </row>
    <row r="100" spans="1:21" s="53" customFormat="1" ht="12" customHeight="1">
      <c r="A100" s="185" t="s">
        <v>728</v>
      </c>
      <c r="B100" s="707">
        <v>116.35748706477997</v>
      </c>
      <c r="C100" s="707">
        <v>117.19694417143003</v>
      </c>
      <c r="D100" s="707">
        <v>118.00179258580999</v>
      </c>
      <c r="E100" s="707">
        <v>115.82584810413</v>
      </c>
      <c r="F100" s="707">
        <v>122.10745512201999</v>
      </c>
      <c r="G100" s="707">
        <v>131.23500000000001</v>
      </c>
      <c r="H100" s="707">
        <v>126.346259</v>
      </c>
    </row>
    <row r="101" spans="1:21" s="53" customFormat="1" ht="12" customHeight="1">
      <c r="A101" s="185" t="s">
        <v>578</v>
      </c>
      <c r="B101" s="707">
        <v>18.81187989635</v>
      </c>
      <c r="C101" s="707">
        <v>20.474227966080001</v>
      </c>
      <c r="D101" s="707">
        <v>18.447797128169999</v>
      </c>
      <c r="E101" s="707">
        <v>18.664372724330001</v>
      </c>
      <c r="F101" s="707">
        <v>19.498665987760003</v>
      </c>
      <c r="G101" s="707">
        <v>22.065864913369996</v>
      </c>
      <c r="H101" s="707">
        <v>23.192199949830002</v>
      </c>
    </row>
    <row r="102" spans="1:21" s="53" customFormat="1" ht="12" customHeight="1">
      <c r="A102" s="185" t="s">
        <v>729</v>
      </c>
      <c r="B102" s="707">
        <v>105.93276246021399</v>
      </c>
      <c r="C102" s="707">
        <v>108.15290536645104</v>
      </c>
      <c r="D102" s="707">
        <v>108.26334424396178</v>
      </c>
      <c r="E102" s="707">
        <v>102.95337505890048</v>
      </c>
      <c r="F102" s="707">
        <v>113.30777758598676</v>
      </c>
      <c r="G102" s="707">
        <v>122.05096814494762</v>
      </c>
      <c r="H102" s="707">
        <v>113.00370960124096</v>
      </c>
    </row>
    <row r="103" spans="1:21" s="94" customFormat="1" ht="12" customHeight="1">
      <c r="A103" s="185" t="s">
        <v>730</v>
      </c>
      <c r="B103" s="707">
        <v>44.070729308204712</v>
      </c>
      <c r="C103" s="707">
        <v>43.076405557145527</v>
      </c>
      <c r="D103" s="707">
        <v>41.942094702779777</v>
      </c>
      <c r="E103" s="707">
        <v>41.876895321125787</v>
      </c>
      <c r="F103" s="707">
        <v>44.153308462601068</v>
      </c>
      <c r="G103" s="707">
        <v>45.726950810232935</v>
      </c>
      <c r="H103" s="707">
        <v>36.407316437301276</v>
      </c>
    </row>
    <row r="104" spans="1:21" s="94" customFormat="1" ht="12" customHeight="1">
      <c r="A104" s="185" t="s">
        <v>731</v>
      </c>
      <c r="B104" s="707">
        <v>14.067909177019237</v>
      </c>
      <c r="C104" s="707">
        <v>14.359983028300833</v>
      </c>
      <c r="D104" s="707">
        <v>13.356650761136912</v>
      </c>
      <c r="E104" s="707">
        <v>13.211587527765223</v>
      </c>
      <c r="F104" s="707">
        <v>13.188243959957097</v>
      </c>
      <c r="G104" s="707">
        <v>14.418998383454152</v>
      </c>
      <c r="H104" s="707">
        <v>12.073242516880184</v>
      </c>
    </row>
    <row r="105" spans="1:21" s="94" customFormat="1" ht="12" customHeight="1">
      <c r="A105" s="273" t="s">
        <v>732</v>
      </c>
      <c r="B105" s="707">
        <v>28.15945168714731</v>
      </c>
      <c r="C105" s="707">
        <v>26.642376144465551</v>
      </c>
      <c r="D105" s="707">
        <v>26.856189308004065</v>
      </c>
      <c r="E105" s="707">
        <v>25.36118890337228</v>
      </c>
      <c r="F105" s="707">
        <v>24.152546813212364</v>
      </c>
      <c r="G105" s="707">
        <v>24.599216432230428</v>
      </c>
      <c r="H105" s="707">
        <v>23.7597302431837</v>
      </c>
    </row>
    <row r="106" spans="1:21" s="94" customFormat="1" ht="12" customHeight="1">
      <c r="A106" s="185" t="s">
        <v>83</v>
      </c>
      <c r="B106" s="707">
        <v>23.477995321767008</v>
      </c>
      <c r="C106" s="707">
        <v>22.607827103169953</v>
      </c>
      <c r="D106" s="707">
        <v>22.101238107576069</v>
      </c>
      <c r="E106" s="707">
        <v>21.138331231970874</v>
      </c>
      <c r="F106" s="707">
        <v>23.20396183973169</v>
      </c>
      <c r="G106" s="707">
        <v>26.4</v>
      </c>
      <c r="H106" s="707">
        <v>24.187000000000001</v>
      </c>
    </row>
    <row r="107" spans="1:21" s="94" customFormat="1" ht="12" customHeight="1">
      <c r="A107" s="185" t="s">
        <v>82</v>
      </c>
      <c r="B107" s="707">
        <v>57.552650012942408</v>
      </c>
      <c r="C107" s="707">
        <v>55.195811637642258</v>
      </c>
      <c r="D107" s="707">
        <v>53.358134159930479</v>
      </c>
      <c r="E107" s="707">
        <v>52.375622425712898</v>
      </c>
      <c r="F107" s="707">
        <v>54.299367362726706</v>
      </c>
      <c r="G107" s="707">
        <v>53.364278375805746</v>
      </c>
      <c r="H107" s="707">
        <v>61.434765496935412</v>
      </c>
    </row>
    <row r="108" spans="1:21" s="94" customFormat="1" ht="12" customHeight="1">
      <c r="A108" s="185" t="s">
        <v>733</v>
      </c>
      <c r="B108" s="707">
        <v>28.553145816166932</v>
      </c>
      <c r="C108" s="707">
        <v>24.931504089679972</v>
      </c>
      <c r="D108" s="707">
        <v>22.981664746578261</v>
      </c>
      <c r="E108" s="707">
        <v>21.987653651601153</v>
      </c>
      <c r="F108" s="707">
        <v>22.119487150965448</v>
      </c>
      <c r="G108" s="707">
        <v>23.119657500372099</v>
      </c>
      <c r="H108" s="707">
        <v>23.46558064219634</v>
      </c>
    </row>
    <row r="109" spans="1:21" s="94" customFormat="1" ht="12" customHeight="1">
      <c r="A109" s="443" t="s">
        <v>248</v>
      </c>
      <c r="B109" s="707">
        <v>24.523327371042058</v>
      </c>
      <c r="C109" s="707">
        <v>26.223269244429527</v>
      </c>
      <c r="D109" s="707">
        <v>21.439681439844051</v>
      </c>
      <c r="E109" s="707">
        <v>19.400465323312147</v>
      </c>
      <c r="F109" s="707">
        <v>21.222529196451216</v>
      </c>
      <c r="G109" s="707">
        <v>22.98</v>
      </c>
      <c r="H109" s="707">
        <v>21.574000000000002</v>
      </c>
    </row>
    <row r="110" spans="1:21" s="94" customFormat="1" ht="12" customHeight="1">
      <c r="A110" s="1488" t="s">
        <v>1591</v>
      </c>
      <c r="B110" s="707">
        <v>45.611103661651583</v>
      </c>
      <c r="C110" s="707">
        <v>44.116932662712557</v>
      </c>
      <c r="D110" s="707">
        <v>42.950436030428193</v>
      </c>
      <c r="E110" s="707">
        <v>43.9</v>
      </c>
      <c r="F110" s="707">
        <v>44</v>
      </c>
      <c r="G110" s="707">
        <v>44.46</v>
      </c>
      <c r="H110" s="707">
        <v>42.7</v>
      </c>
      <c r="O110" s="1487"/>
      <c r="P110" s="1487"/>
      <c r="Q110" s="1487"/>
      <c r="R110" s="1487"/>
      <c r="S110" s="1487"/>
      <c r="T110" s="1487"/>
      <c r="U110" s="1487"/>
    </row>
    <row r="111" spans="1:21" s="94" customFormat="1" ht="12" customHeight="1">
      <c r="A111" s="443" t="s">
        <v>573</v>
      </c>
      <c r="B111" s="707">
        <v>49.163021171314554</v>
      </c>
      <c r="C111" s="707">
        <v>51.085582097649002</v>
      </c>
      <c r="D111" s="707">
        <v>50.307879999999997</v>
      </c>
      <c r="E111" s="707">
        <v>49.353999999999999</v>
      </c>
      <c r="F111" s="707">
        <v>49.673000000000002</v>
      </c>
      <c r="G111" s="707">
        <v>51.817</v>
      </c>
      <c r="H111" s="707">
        <v>58.429699999999997</v>
      </c>
    </row>
    <row r="112" spans="1:21" s="96" customFormat="1" ht="12" customHeight="1">
      <c r="A112" s="668" t="s">
        <v>134</v>
      </c>
      <c r="B112" s="708">
        <v>670.56012745756027</v>
      </c>
      <c r="C112" s="708">
        <v>664.9</v>
      </c>
      <c r="D112" s="708">
        <v>648.17415108443788</v>
      </c>
      <c r="E112" s="708">
        <v>636.10613678006678</v>
      </c>
      <c r="F112" s="708">
        <v>665.79386854644781</v>
      </c>
      <c r="G112" s="708">
        <v>695.64116125948885</v>
      </c>
      <c r="H112" s="708">
        <v>683.0215449000043</v>
      </c>
    </row>
    <row r="113" spans="1:11" s="96" customFormat="1" ht="12" customHeight="1">
      <c r="A113" s="667" t="s">
        <v>135</v>
      </c>
      <c r="B113" s="707">
        <v>21.49440991671884</v>
      </c>
      <c r="C113" s="707">
        <v>23.055720894349161</v>
      </c>
      <c r="D113" s="707">
        <v>21.238706475998935</v>
      </c>
      <c r="E113" s="707">
        <v>20.442591340612143</v>
      </c>
      <c r="F113" s="707">
        <v>22.20633795761346</v>
      </c>
      <c r="G113" s="707">
        <v>17.850816628130111</v>
      </c>
      <c r="H113" s="707">
        <v>18.631585681095334</v>
      </c>
    </row>
    <row r="114" spans="1:11" s="96" customFormat="1" ht="12" customHeight="1">
      <c r="A114" s="427" t="s">
        <v>643</v>
      </c>
      <c r="B114" s="709">
        <v>692.05453737427911</v>
      </c>
      <c r="C114" s="709">
        <v>687.94950975031895</v>
      </c>
      <c r="D114" s="709">
        <v>669.41285756043681</v>
      </c>
      <c r="E114" s="709">
        <v>656.5487281206789</v>
      </c>
      <c r="F114" s="709">
        <v>688.00020650406123</v>
      </c>
      <c r="G114" s="709">
        <v>713.49197788761899</v>
      </c>
      <c r="H114" s="709">
        <v>701.65313058109962</v>
      </c>
    </row>
    <row r="115" spans="1:11" ht="7.5" customHeight="1"/>
    <row r="116" spans="1:11" s="635" customFormat="1" ht="12.2" customHeight="1">
      <c r="A116" s="1520" t="s">
        <v>773</v>
      </c>
      <c r="B116" s="1520"/>
      <c r="C116" s="1520"/>
      <c r="D116" s="1520"/>
      <c r="E116" s="1520"/>
      <c r="F116" s="1520"/>
      <c r="G116" s="1520"/>
      <c r="H116" s="1520"/>
      <c r="I116" s="1520"/>
      <c r="J116" s="1520"/>
    </row>
    <row r="117" spans="1:11" ht="15" customHeight="1">
      <c r="A117" s="1521" t="s">
        <v>964</v>
      </c>
      <c r="B117" s="1521"/>
      <c r="C117" s="1521"/>
      <c r="D117" s="1521"/>
      <c r="E117" s="1521"/>
      <c r="F117" s="1521"/>
      <c r="G117" s="1521"/>
      <c r="H117" s="1521"/>
      <c r="I117" s="1521"/>
      <c r="J117" s="1521"/>
    </row>
    <row r="118" spans="1:11" s="101" customFormat="1" ht="22.5" customHeight="1">
      <c r="A118" s="801"/>
      <c r="B118" s="802"/>
      <c r="C118" s="802"/>
      <c r="D118" s="802"/>
      <c r="E118" s="802"/>
      <c r="F118" s="802"/>
      <c r="G118" s="802"/>
      <c r="H118" s="802"/>
      <c r="I118" s="802"/>
      <c r="J118" s="802"/>
    </row>
    <row r="119" spans="1:11" s="582" customFormat="1" ht="33" customHeight="1">
      <c r="A119" s="1495" t="s">
        <v>947</v>
      </c>
      <c r="B119" s="1495"/>
      <c r="C119" s="1495"/>
      <c r="D119" s="1495"/>
      <c r="E119" s="1495"/>
      <c r="F119" s="1495"/>
      <c r="G119" s="1495"/>
      <c r="H119" s="1495"/>
      <c r="I119" s="1495"/>
      <c r="J119" s="1495"/>
    </row>
    <row r="120" spans="1:11" s="50" customFormat="1" ht="12.75" customHeight="1"/>
    <row r="121" spans="1:11" s="53" customFormat="1" ht="11.25" customHeight="1">
      <c r="A121" s="634" t="s">
        <v>608</v>
      </c>
      <c r="B121" s="695" t="s">
        <v>6</v>
      </c>
      <c r="C121" s="695" t="s">
        <v>2</v>
      </c>
      <c r="D121" s="696" t="s">
        <v>5</v>
      </c>
      <c r="E121" s="695" t="s">
        <v>3</v>
      </c>
      <c r="F121" s="695" t="s">
        <v>6</v>
      </c>
      <c r="G121" s="695" t="s">
        <v>2</v>
      </c>
      <c r="H121" s="696" t="s">
        <v>5</v>
      </c>
    </row>
    <row r="122" spans="1:11" s="53" customFormat="1" ht="11.25" customHeight="1">
      <c r="A122" s="70" t="s">
        <v>11</v>
      </c>
      <c r="B122" s="697" t="s">
        <v>235</v>
      </c>
      <c r="C122" s="697" t="s">
        <v>235</v>
      </c>
      <c r="D122" s="697" t="s">
        <v>235</v>
      </c>
      <c r="E122" s="697" t="s">
        <v>231</v>
      </c>
      <c r="F122" s="697" t="s">
        <v>231</v>
      </c>
      <c r="G122" s="697" t="s">
        <v>231</v>
      </c>
      <c r="H122" s="697" t="s">
        <v>231</v>
      </c>
    </row>
    <row r="123" spans="1:11" s="53" customFormat="1" ht="12" customHeight="1">
      <c r="A123" s="181" t="s">
        <v>737</v>
      </c>
      <c r="B123" s="441">
        <v>18.595453201729999</v>
      </c>
      <c r="C123" s="441">
        <v>19.251664332929998</v>
      </c>
      <c r="D123" s="441">
        <v>17.717985767839995</v>
      </c>
      <c r="E123" s="441">
        <v>16.459458956229998</v>
      </c>
      <c r="F123" s="441">
        <v>17.84991596843</v>
      </c>
      <c r="G123" s="441">
        <v>12.00605649675</v>
      </c>
      <c r="H123" s="441">
        <v>15.35323470781</v>
      </c>
    </row>
    <row r="124" spans="1:11" s="53" customFormat="1" ht="12" customHeight="1">
      <c r="A124" s="185" t="s">
        <v>569</v>
      </c>
      <c r="B124" s="442">
        <v>24.75153923473</v>
      </c>
      <c r="C124" s="442">
        <v>21.485478843690004</v>
      </c>
      <c r="D124" s="442">
        <v>21.51747844538</v>
      </c>
      <c r="E124" s="442">
        <v>21.204034330820004</v>
      </c>
      <c r="F124" s="442">
        <v>19.277394271289996</v>
      </c>
      <c r="G124" s="442">
        <v>18.710778788780008</v>
      </c>
      <c r="H124" s="442">
        <v>17.518760967170003</v>
      </c>
    </row>
    <row r="125" spans="1:11" s="53" customFormat="1" ht="12" customHeight="1">
      <c r="A125" s="185" t="s">
        <v>570</v>
      </c>
      <c r="B125" s="442">
        <v>83.515701550849997</v>
      </c>
      <c r="C125" s="442">
        <v>80.175420590310011</v>
      </c>
      <c r="D125" s="442">
        <v>79.651981894969992</v>
      </c>
      <c r="E125" s="442">
        <v>81.320597058040022</v>
      </c>
      <c r="F125" s="442">
        <v>85.72775065227998</v>
      </c>
      <c r="G125" s="442">
        <v>83.611258833239972</v>
      </c>
      <c r="H125" s="442">
        <v>83.993271067099997</v>
      </c>
    </row>
    <row r="126" spans="1:11" s="53" customFormat="1" ht="12" customHeight="1">
      <c r="A126" s="185" t="s">
        <v>571</v>
      </c>
      <c r="B126" s="442">
        <v>17.337510619789999</v>
      </c>
      <c r="C126" s="442">
        <v>16.555771251790002</v>
      </c>
      <c r="D126" s="442">
        <v>15.474104058200002</v>
      </c>
      <c r="E126" s="442">
        <v>17.02670874048</v>
      </c>
      <c r="F126" s="442">
        <v>16.263994216660002</v>
      </c>
      <c r="G126" s="442">
        <v>17.205697192599999</v>
      </c>
      <c r="H126" s="442">
        <v>16.994471218080001</v>
      </c>
    </row>
    <row r="127" spans="1:11" s="94" customFormat="1" ht="12" customHeight="1">
      <c r="A127" s="273" t="s">
        <v>572</v>
      </c>
      <c r="B127" s="442">
        <v>5.4732070507900001</v>
      </c>
      <c r="C127" s="442">
        <v>4.8083312790099999</v>
      </c>
      <c r="D127" s="442">
        <v>5.0495864147900003</v>
      </c>
      <c r="E127" s="442">
        <v>5.8372906529600002</v>
      </c>
      <c r="F127" s="442">
        <v>5.7577755607200016</v>
      </c>
      <c r="G127" s="442">
        <v>5.5818706988699986</v>
      </c>
      <c r="H127" s="442">
        <v>4.4387247238600009</v>
      </c>
      <c r="J127" s="53"/>
      <c r="K127" s="53"/>
    </row>
    <row r="128" spans="1:11" s="94" customFormat="1" ht="12" customHeight="1">
      <c r="A128" s="185" t="s">
        <v>248</v>
      </c>
      <c r="B128" s="442">
        <v>18.782366531840001</v>
      </c>
      <c r="C128" s="442">
        <v>22.595523418269998</v>
      </c>
      <c r="D128" s="442">
        <v>19.203273812669998</v>
      </c>
      <c r="E128" s="442">
        <v>18.316141487700001</v>
      </c>
      <c r="F128" s="442">
        <v>21.199541587430001</v>
      </c>
      <c r="G128" s="442">
        <v>22.435559313100001</v>
      </c>
      <c r="H128" s="442">
        <v>23.914945563100005</v>
      </c>
      <c r="J128" s="53"/>
      <c r="K128" s="53"/>
    </row>
    <row r="129" spans="1:11" s="94" customFormat="1" ht="12" customHeight="1">
      <c r="A129" s="185" t="s">
        <v>731</v>
      </c>
      <c r="B129" s="442">
        <v>0</v>
      </c>
      <c r="C129" s="442">
        <v>0</v>
      </c>
      <c r="D129" s="442">
        <v>0</v>
      </c>
      <c r="E129" s="442">
        <v>0</v>
      </c>
      <c r="F129" s="442">
        <v>0</v>
      </c>
      <c r="G129" s="442">
        <v>0</v>
      </c>
      <c r="H129" s="442">
        <v>0</v>
      </c>
      <c r="J129" s="53"/>
      <c r="K129" s="53"/>
    </row>
    <row r="130" spans="1:11" s="94" customFormat="1" ht="12" customHeight="1">
      <c r="A130" s="185" t="s">
        <v>83</v>
      </c>
      <c r="B130" s="442">
        <v>17.603941710809998</v>
      </c>
      <c r="C130" s="442">
        <v>16.822343833790004</v>
      </c>
      <c r="D130" s="442">
        <v>16.331324235410001</v>
      </c>
      <c r="E130" s="442">
        <v>16.356117580829999</v>
      </c>
      <c r="F130" s="442">
        <v>18.064861559280004</v>
      </c>
      <c r="G130" s="442">
        <v>19.668111282889996</v>
      </c>
      <c r="H130" s="442">
        <v>20.865827868260002</v>
      </c>
      <c r="J130" s="53"/>
      <c r="K130" s="53"/>
    </row>
    <row r="131" spans="1:11" s="94" customFormat="1" ht="12" customHeight="1">
      <c r="A131" s="569" t="s">
        <v>573</v>
      </c>
      <c r="B131" s="442">
        <v>18.390921064059999</v>
      </c>
      <c r="C131" s="442">
        <v>19.663302879890001</v>
      </c>
      <c r="D131" s="442">
        <v>18.144996141609997</v>
      </c>
      <c r="E131" s="442">
        <v>17.067451943629997</v>
      </c>
      <c r="F131" s="442">
        <v>15.178344115389999</v>
      </c>
      <c r="G131" s="442">
        <v>15.457121987810002</v>
      </c>
      <c r="H131" s="442">
        <v>17.146690954009998</v>
      </c>
      <c r="J131" s="53"/>
      <c r="K131" s="53"/>
    </row>
    <row r="132" spans="1:11" s="96" customFormat="1" ht="12" customHeight="1">
      <c r="A132" s="427" t="s">
        <v>53</v>
      </c>
      <c r="B132" s="446">
        <v>204.5</v>
      </c>
      <c r="C132" s="446">
        <v>201.35783642967999</v>
      </c>
      <c r="D132" s="446">
        <v>193.09073077086995</v>
      </c>
      <c r="E132" s="446">
        <v>193.58780075069004</v>
      </c>
      <c r="F132" s="446">
        <v>199.31957793147998</v>
      </c>
      <c r="G132" s="446">
        <v>194.67645459403997</v>
      </c>
      <c r="H132" s="446">
        <v>200.22592706939002</v>
      </c>
    </row>
    <row r="133" spans="1:11" ht="12" customHeight="1">
      <c r="B133" s="670"/>
      <c r="C133" s="670"/>
      <c r="D133" s="670"/>
      <c r="E133" s="670"/>
      <c r="F133" s="670"/>
      <c r="G133" s="670"/>
      <c r="H133" s="670"/>
    </row>
    <row r="134" spans="1:11" s="53" customFormat="1" ht="11.25" customHeight="1">
      <c r="A134" s="634" t="s">
        <v>609</v>
      </c>
      <c r="B134" s="695" t="s">
        <v>6</v>
      </c>
      <c r="C134" s="695" t="s">
        <v>2</v>
      </c>
      <c r="D134" s="696" t="s">
        <v>5</v>
      </c>
      <c r="E134" s="695" t="s">
        <v>3</v>
      </c>
      <c r="F134" s="695" t="s">
        <v>6</v>
      </c>
      <c r="G134" s="695" t="s">
        <v>2</v>
      </c>
      <c r="H134" s="696" t="s">
        <v>5</v>
      </c>
    </row>
    <row r="135" spans="1:11" s="53" customFormat="1" ht="11.25" customHeight="1">
      <c r="A135" s="901" t="s">
        <v>11</v>
      </c>
      <c r="B135" s="697" t="s">
        <v>235</v>
      </c>
      <c r="C135" s="697" t="s">
        <v>235</v>
      </c>
      <c r="D135" s="697" t="s">
        <v>235</v>
      </c>
      <c r="E135" s="697" t="s">
        <v>231</v>
      </c>
      <c r="F135" s="697" t="s">
        <v>231</v>
      </c>
      <c r="G135" s="697" t="s">
        <v>231</v>
      </c>
      <c r="H135" s="697" t="s">
        <v>231</v>
      </c>
    </row>
    <row r="136" spans="1:11" s="53" customFormat="1" ht="12" customHeight="1">
      <c r="A136" s="185" t="s">
        <v>738</v>
      </c>
      <c r="B136" s="442">
        <v>22.5541037331</v>
      </c>
      <c r="C136" s="442">
        <v>22.635886716079995</v>
      </c>
      <c r="D136" s="442">
        <v>22.531391265630003</v>
      </c>
      <c r="E136" s="442">
        <v>21.780689219839996</v>
      </c>
      <c r="F136" s="442">
        <v>19.401489730670001</v>
      </c>
      <c r="G136" s="442">
        <v>20.258072859719999</v>
      </c>
      <c r="H136" s="442">
        <v>19.834428175470002</v>
      </c>
    </row>
    <row r="137" spans="1:11" s="53" customFormat="1" ht="12" customHeight="1">
      <c r="A137" s="185" t="s">
        <v>739</v>
      </c>
      <c r="B137" s="442">
        <v>18.491870860679999</v>
      </c>
      <c r="C137" s="442">
        <v>17.548944944039999</v>
      </c>
      <c r="D137" s="442">
        <v>16.616505291309998</v>
      </c>
      <c r="E137" s="442">
        <v>15.597275903669999</v>
      </c>
      <c r="F137" s="442">
        <v>14.461346577910001</v>
      </c>
      <c r="G137" s="442">
        <v>17.294469472920003</v>
      </c>
      <c r="H137" s="442">
        <v>14.154194461599999</v>
      </c>
    </row>
    <row r="138" spans="1:11" s="53" customFormat="1" ht="12" customHeight="1">
      <c r="A138" s="185" t="s">
        <v>574</v>
      </c>
      <c r="B138" s="442">
        <v>13.11019601059</v>
      </c>
      <c r="C138" s="442">
        <v>11.735076113180002</v>
      </c>
      <c r="D138" s="442">
        <v>10.657160628939996</v>
      </c>
      <c r="E138" s="442">
        <v>10.390623236560002</v>
      </c>
      <c r="F138" s="442">
        <v>12.908708049310004</v>
      </c>
      <c r="G138" s="442">
        <v>13.055980227280001</v>
      </c>
      <c r="H138" s="442">
        <v>14.326783562800001</v>
      </c>
    </row>
    <row r="139" spans="1:11" s="94" customFormat="1" ht="12" customHeight="1">
      <c r="A139" s="273" t="s">
        <v>945</v>
      </c>
      <c r="B139" s="442">
        <v>11.35267193846</v>
      </c>
      <c r="C139" s="442">
        <v>11.52820991984</v>
      </c>
      <c r="D139" s="442">
        <v>10.606923381149999</v>
      </c>
      <c r="E139" s="442">
        <v>10.678808005439999</v>
      </c>
      <c r="F139" s="442">
        <v>7.3685025648</v>
      </c>
      <c r="G139" s="442">
        <v>7.3152903722599998</v>
      </c>
      <c r="H139" s="442">
        <v>7.3905115037599991</v>
      </c>
      <c r="I139" s="53"/>
    </row>
    <row r="140" spans="1:11" s="94" customFormat="1" ht="12" customHeight="1">
      <c r="A140" s="185" t="s">
        <v>576</v>
      </c>
      <c r="B140" s="442">
        <v>18.603306675150002</v>
      </c>
      <c r="C140" s="442">
        <v>18.202428091740003</v>
      </c>
      <c r="D140" s="442">
        <v>17.782936581850002</v>
      </c>
      <c r="E140" s="442">
        <v>16.747114616789997</v>
      </c>
      <c r="F140" s="442">
        <v>15.953849592159999</v>
      </c>
      <c r="G140" s="442">
        <v>16.483474825809999</v>
      </c>
      <c r="H140" s="442">
        <v>17.84052614346</v>
      </c>
      <c r="I140" s="53"/>
    </row>
    <row r="141" spans="1:11" s="94" customFormat="1" ht="12" customHeight="1">
      <c r="A141" s="185" t="s">
        <v>740</v>
      </c>
      <c r="B141" s="442">
        <v>24.273741498140001</v>
      </c>
      <c r="C141" s="442">
        <v>21.763000572470002</v>
      </c>
      <c r="D141" s="442">
        <v>20.525031543210002</v>
      </c>
      <c r="E141" s="442">
        <v>20.142012538900001</v>
      </c>
      <c r="F141" s="442">
        <v>18.811448633469997</v>
      </c>
      <c r="G141" s="442">
        <v>21.071984179699996</v>
      </c>
      <c r="H141" s="442">
        <v>21.243266088230005</v>
      </c>
      <c r="I141" s="53"/>
    </row>
    <row r="142" spans="1:11" s="94" customFormat="1" ht="12" customHeight="1">
      <c r="A142" s="569" t="s">
        <v>575</v>
      </c>
      <c r="B142" s="442">
        <v>13.836610835369999</v>
      </c>
      <c r="C142" s="442">
        <v>13.957825509059997</v>
      </c>
      <c r="D142" s="442">
        <v>13.149295048700001</v>
      </c>
      <c r="E142" s="442">
        <v>11.81691648002</v>
      </c>
      <c r="F142" s="442">
        <v>17.422550235259997</v>
      </c>
      <c r="G142" s="442">
        <v>18.241629128099998</v>
      </c>
      <c r="H142" s="442">
        <v>15.832478526929998</v>
      </c>
      <c r="I142" s="53"/>
    </row>
    <row r="143" spans="1:11" s="96" customFormat="1" ht="12" customHeight="1">
      <c r="A143" s="427" t="s">
        <v>53</v>
      </c>
      <c r="B143" s="446">
        <v>122.22250155149</v>
      </c>
      <c r="C143" s="446">
        <v>117.37137186641</v>
      </c>
      <c r="D143" s="446">
        <v>111.86924374079001</v>
      </c>
      <c r="E143" s="446">
        <v>107.15344000121999</v>
      </c>
      <c r="F143" s="446">
        <v>106.32789538358</v>
      </c>
      <c r="G143" s="446">
        <v>113.72090106579</v>
      </c>
      <c r="H143" s="446">
        <v>110.62218846224999</v>
      </c>
    </row>
    <row r="144" spans="1:11" ht="12" customHeight="1">
      <c r="B144" s="670"/>
      <c r="C144" s="670"/>
      <c r="D144" s="670"/>
      <c r="E144" s="670"/>
      <c r="F144" s="670"/>
      <c r="G144" s="670"/>
      <c r="H144" s="670"/>
    </row>
    <row r="145" spans="1:9" s="53" customFormat="1" ht="11.25" customHeight="1">
      <c r="A145" s="634" t="s">
        <v>610</v>
      </c>
      <c r="B145" s="695" t="s">
        <v>6</v>
      </c>
      <c r="C145" s="695" t="s">
        <v>2</v>
      </c>
      <c r="D145" s="696" t="s">
        <v>5</v>
      </c>
      <c r="E145" s="695" t="s">
        <v>3</v>
      </c>
      <c r="F145" s="695" t="s">
        <v>6</v>
      </c>
      <c r="G145" s="695" t="s">
        <v>2</v>
      </c>
      <c r="H145" s="696" t="s">
        <v>5</v>
      </c>
    </row>
    <row r="146" spans="1:9" s="53" customFormat="1" ht="11.25" customHeight="1">
      <c r="A146" s="70" t="s">
        <v>11</v>
      </c>
      <c r="B146" s="697" t="s">
        <v>235</v>
      </c>
      <c r="C146" s="697" t="s">
        <v>235</v>
      </c>
      <c r="D146" s="697" t="s">
        <v>235</v>
      </c>
      <c r="E146" s="697" t="s">
        <v>231</v>
      </c>
      <c r="F146" s="697" t="s">
        <v>231</v>
      </c>
      <c r="G146" s="697" t="s">
        <v>231</v>
      </c>
      <c r="H146" s="697" t="s">
        <v>231</v>
      </c>
    </row>
    <row r="147" spans="1:9" s="53" customFormat="1" ht="12" customHeight="1">
      <c r="A147" s="181" t="s">
        <v>741</v>
      </c>
      <c r="B147" s="441">
        <v>10.66595703958</v>
      </c>
      <c r="C147" s="441">
        <v>11.477010278550001</v>
      </c>
      <c r="D147" s="441">
        <v>10.14157002456</v>
      </c>
      <c r="E147" s="441">
        <v>9.9840514126200013</v>
      </c>
      <c r="F147" s="441">
        <v>9.8492471002199995</v>
      </c>
      <c r="G147" s="441">
        <v>11.530723173959998</v>
      </c>
      <c r="H147" s="441">
        <v>11.799896196870002</v>
      </c>
    </row>
    <row r="148" spans="1:9" s="53" customFormat="1" ht="12" customHeight="1">
      <c r="A148" s="185" t="s">
        <v>84</v>
      </c>
      <c r="B148" s="442">
        <v>46.905266375430003</v>
      </c>
      <c r="C148" s="442">
        <v>46.704791531790001</v>
      </c>
      <c r="D148" s="442">
        <v>42.654313211169992</v>
      </c>
      <c r="E148" s="442">
        <v>40.605595842299998</v>
      </c>
      <c r="F148" s="442">
        <v>45.987451282609996</v>
      </c>
      <c r="G148" s="442">
        <v>50.972938586729995</v>
      </c>
      <c r="H148" s="442">
        <v>50.807320753859983</v>
      </c>
    </row>
    <row r="149" spans="1:9" s="53" customFormat="1" ht="12" customHeight="1">
      <c r="A149" s="185" t="s">
        <v>742</v>
      </c>
      <c r="B149" s="442">
        <v>17.059728320720001</v>
      </c>
      <c r="C149" s="442">
        <v>19.54159419414</v>
      </c>
      <c r="D149" s="442">
        <v>22.148943382790005</v>
      </c>
      <c r="E149" s="442">
        <v>20.898102953269998</v>
      </c>
      <c r="F149" s="442">
        <v>23.80242118572</v>
      </c>
      <c r="G149" s="442">
        <v>23.556834080370002</v>
      </c>
      <c r="H149" s="442">
        <v>23.223873995219996</v>
      </c>
    </row>
    <row r="150" spans="1:9" s="94" customFormat="1" ht="12" customHeight="1">
      <c r="A150" s="185" t="s">
        <v>743</v>
      </c>
      <c r="B150" s="442">
        <v>34.201273557870003</v>
      </c>
      <c r="C150" s="442">
        <v>35.367135398949998</v>
      </c>
      <c r="D150" s="442">
        <v>34.218488302749996</v>
      </c>
      <c r="E150" s="442">
        <v>34.740053489149993</v>
      </c>
      <c r="F150" s="442">
        <v>37.761868518759997</v>
      </c>
      <c r="G150" s="442">
        <v>40.654536292530004</v>
      </c>
      <c r="H150" s="442">
        <v>38.056240546280009</v>
      </c>
      <c r="I150" s="53"/>
    </row>
    <row r="151" spans="1:9" s="94" customFormat="1" ht="12" customHeight="1">
      <c r="A151" s="569" t="s">
        <v>577</v>
      </c>
      <c r="B151" s="442">
        <v>11.63812680577</v>
      </c>
      <c r="C151" s="442">
        <v>8.6822478700400012</v>
      </c>
      <c r="D151" s="442">
        <v>7.9157959848500008</v>
      </c>
      <c r="E151" s="442">
        <v>5.4032132778899999</v>
      </c>
      <c r="F151" s="442">
        <v>5.22675223299</v>
      </c>
      <c r="G151" s="442">
        <v>2.909482400129999</v>
      </c>
      <c r="H151" s="442">
        <v>1.4713553187599961</v>
      </c>
      <c r="I151" s="53"/>
    </row>
    <row r="152" spans="1:9" s="96" customFormat="1" ht="12" customHeight="1">
      <c r="A152" s="427" t="s">
        <v>53</v>
      </c>
      <c r="B152" s="446">
        <v>120.47035209937</v>
      </c>
      <c r="C152" s="446">
        <v>121.77277927347001</v>
      </c>
      <c r="D152" s="446">
        <v>117.07911090611999</v>
      </c>
      <c r="E152" s="446">
        <v>111.63101697523</v>
      </c>
      <c r="F152" s="446">
        <v>122.62774032029999</v>
      </c>
      <c r="G152" s="446">
        <v>129.62451453372</v>
      </c>
      <c r="H152" s="446">
        <v>125.35868681098998</v>
      </c>
    </row>
    <row r="153" spans="1:9" ht="12" customHeight="1">
      <c r="B153" s="670"/>
      <c r="C153" s="670"/>
      <c r="D153" s="670"/>
      <c r="E153" s="670"/>
      <c r="F153" s="670"/>
      <c r="G153" s="670"/>
      <c r="H153" s="670"/>
    </row>
    <row r="154" spans="1:9" s="50" customFormat="1" ht="12.75" customHeight="1">
      <c r="A154" s="634" t="s">
        <v>650</v>
      </c>
    </row>
    <row r="155" spans="1:9" s="53" customFormat="1" ht="11.25" customHeight="1">
      <c r="A155" s="634" t="s">
        <v>651</v>
      </c>
      <c r="B155" s="695" t="s">
        <v>6</v>
      </c>
      <c r="C155" s="695" t="s">
        <v>2</v>
      </c>
      <c r="D155" s="696" t="s">
        <v>5</v>
      </c>
      <c r="E155" s="695" t="s">
        <v>3</v>
      </c>
      <c r="F155" s="695" t="s">
        <v>6</v>
      </c>
      <c r="G155" s="695" t="s">
        <v>2</v>
      </c>
      <c r="H155" s="696" t="s">
        <v>5</v>
      </c>
    </row>
    <row r="156" spans="1:9" s="53" customFormat="1" ht="11.25" customHeight="1">
      <c r="A156" s="70" t="s">
        <v>11</v>
      </c>
      <c r="B156" s="697" t="s">
        <v>235</v>
      </c>
      <c r="C156" s="697" t="s">
        <v>235</v>
      </c>
      <c r="D156" s="697" t="s">
        <v>235</v>
      </c>
      <c r="E156" s="697" t="s">
        <v>231</v>
      </c>
      <c r="F156" s="697" t="s">
        <v>231</v>
      </c>
      <c r="G156" s="697" t="s">
        <v>231</v>
      </c>
      <c r="H156" s="697" t="s">
        <v>231</v>
      </c>
    </row>
    <row r="157" spans="1:9" s="53" customFormat="1" ht="12" customHeight="1">
      <c r="A157" s="181" t="s">
        <v>744</v>
      </c>
      <c r="B157" s="441">
        <v>15.595655929779999</v>
      </c>
      <c r="C157" s="441">
        <v>15.818909773740002</v>
      </c>
      <c r="D157" s="441">
        <v>16.179098924729999</v>
      </c>
      <c r="E157" s="441">
        <v>17.047508047619999</v>
      </c>
      <c r="F157" s="441">
        <v>17.1524635283</v>
      </c>
      <c r="G157" s="441">
        <v>18.471195802439993</v>
      </c>
      <c r="H157" s="441">
        <v>18.684095763459997</v>
      </c>
    </row>
    <row r="158" spans="1:9" s="53" customFormat="1" ht="12" customHeight="1">
      <c r="A158" s="185" t="s">
        <v>745</v>
      </c>
      <c r="B158" s="442">
        <v>24.755697121970002</v>
      </c>
      <c r="C158" s="442">
        <v>24.714712271459994</v>
      </c>
      <c r="D158" s="442">
        <v>25.792197674659999</v>
      </c>
      <c r="E158" s="442">
        <v>25.299777946449996</v>
      </c>
      <c r="F158" s="442">
        <v>25.440037714300004</v>
      </c>
      <c r="G158" s="442">
        <v>27.288724404050001</v>
      </c>
      <c r="H158" s="442">
        <v>26.466990450160001</v>
      </c>
    </row>
    <row r="159" spans="1:9" s="53" customFormat="1" ht="12" customHeight="1">
      <c r="A159" s="185" t="s">
        <v>746</v>
      </c>
      <c r="B159" s="442">
        <v>17.796847053560001</v>
      </c>
      <c r="C159" s="442">
        <v>16.664605898320001</v>
      </c>
      <c r="D159" s="442">
        <v>16.790511642260004</v>
      </c>
      <c r="E159" s="442">
        <v>16.872323235370004</v>
      </c>
      <c r="F159" s="442">
        <v>17.391776243630002</v>
      </c>
      <c r="G159" s="442">
        <v>18.68833488812</v>
      </c>
      <c r="H159" s="442">
        <v>18.04260746368</v>
      </c>
    </row>
    <row r="160" spans="1:9" s="53" customFormat="1" ht="12" customHeight="1">
      <c r="A160" s="185" t="s">
        <v>747</v>
      </c>
      <c r="B160" s="442">
        <v>6.6942586901799999</v>
      </c>
      <c r="C160" s="442">
        <v>6.9944573246699999</v>
      </c>
      <c r="D160" s="442">
        <v>6.46803683104</v>
      </c>
      <c r="E160" s="442">
        <v>6.4269493829699993</v>
      </c>
      <c r="F160" s="442">
        <v>6.7803610517599999</v>
      </c>
      <c r="G160" s="442">
        <v>7.0514430800300003</v>
      </c>
      <c r="H160" s="442">
        <v>6.7683214523099995</v>
      </c>
    </row>
    <row r="161" spans="1:9" s="53" customFormat="1" ht="12" customHeight="1">
      <c r="A161" s="185" t="s">
        <v>748</v>
      </c>
      <c r="B161" s="442">
        <v>19.64890812837</v>
      </c>
      <c r="C161" s="442">
        <v>21.04703346286</v>
      </c>
      <c r="D161" s="442">
        <v>21.831798783979998</v>
      </c>
      <c r="E161" s="442">
        <v>21.672929458780001</v>
      </c>
      <c r="F161" s="442">
        <v>21.735427348520002</v>
      </c>
      <c r="G161" s="442">
        <v>23.905740204969995</v>
      </c>
      <c r="H161" s="442">
        <v>24.113185645100003</v>
      </c>
    </row>
    <row r="162" spans="1:9" s="53" customFormat="1" ht="12" customHeight="1">
      <c r="A162" s="185" t="s">
        <v>749</v>
      </c>
      <c r="B162" s="442">
        <v>22.64755324051</v>
      </c>
      <c r="C162" s="442">
        <v>23.826230514460001</v>
      </c>
      <c r="D162" s="442">
        <v>23.584676671769998</v>
      </c>
      <c r="E162" s="442">
        <v>23.058455333119998</v>
      </c>
      <c r="F162" s="442">
        <v>24.765500188840001</v>
      </c>
      <c r="G162" s="442">
        <v>25.73661125736</v>
      </c>
      <c r="H162" s="442">
        <v>22.688125102499999</v>
      </c>
    </row>
    <row r="163" spans="1:9" s="53" customFormat="1" ht="12" customHeight="1">
      <c r="A163" s="185" t="s">
        <v>578</v>
      </c>
      <c r="B163" s="442">
        <v>8.1459228567699995</v>
      </c>
      <c r="C163" s="442">
        <v>8.997217688380001</v>
      </c>
      <c r="D163" s="442">
        <v>8.3062271029399977</v>
      </c>
      <c r="E163" s="442">
        <v>8.6803213116200002</v>
      </c>
      <c r="F163" s="442">
        <v>9.6494188878999996</v>
      </c>
      <c r="G163" s="442">
        <v>10.535141738329999</v>
      </c>
      <c r="H163" s="442">
        <v>11.381983812859998</v>
      </c>
    </row>
    <row r="164" spans="1:9" s="53" customFormat="1" ht="12" customHeight="1">
      <c r="A164" s="185" t="s">
        <v>750</v>
      </c>
      <c r="B164" s="442">
        <v>42.873253431369996</v>
      </c>
      <c r="C164" s="442">
        <v>42.84997922054999</v>
      </c>
      <c r="D164" s="442">
        <v>44.53532597026998</v>
      </c>
      <c r="E164" s="442">
        <v>43.028374181240004</v>
      </c>
      <c r="F164" s="442">
        <v>46.045513045819995</v>
      </c>
      <c r="G164" s="442">
        <v>50.141017358130014</v>
      </c>
      <c r="H164" s="442">
        <v>46.592646658219998</v>
      </c>
    </row>
    <row r="165" spans="1:9" s="53" customFormat="1" ht="12" customHeight="1">
      <c r="A165" s="185" t="s">
        <v>751</v>
      </c>
      <c r="B165" s="442">
        <v>5.2133879773400009</v>
      </c>
      <c r="C165" s="442">
        <v>9.4472350498700006</v>
      </c>
      <c r="D165" s="442">
        <v>8.95014242389</v>
      </c>
      <c r="E165" s="442">
        <v>9.0007187737499983</v>
      </c>
      <c r="F165" s="442">
        <v>9.0345986233200009</v>
      </c>
      <c r="G165" s="442">
        <v>8.279976618840001</v>
      </c>
      <c r="H165" s="442">
        <v>6.5770803975799987</v>
      </c>
    </row>
    <row r="166" spans="1:9" s="94" customFormat="1" ht="12" customHeight="1">
      <c r="A166" s="185" t="s">
        <v>752</v>
      </c>
      <c r="B166" s="442">
        <v>10.32948334366</v>
      </c>
      <c r="C166" s="442">
        <v>9.1703990316600006</v>
      </c>
      <c r="D166" s="442">
        <v>7.8123515264999996</v>
      </c>
      <c r="E166" s="442">
        <v>6.0600984968900002</v>
      </c>
      <c r="F166" s="442">
        <v>9.3390329401599992</v>
      </c>
      <c r="G166" s="442">
        <v>10.44363814433</v>
      </c>
      <c r="H166" s="442">
        <v>10.07989235857</v>
      </c>
      <c r="I166" s="53"/>
    </row>
    <row r="167" spans="1:9" s="94" customFormat="1" ht="12" customHeight="1">
      <c r="A167" s="185" t="s">
        <v>753</v>
      </c>
      <c r="B167" s="442">
        <v>5.6571856498599997</v>
      </c>
      <c r="C167" s="442">
        <v>6.0387907461300001</v>
      </c>
      <c r="D167" s="442">
        <v>6.0950090799200005</v>
      </c>
      <c r="E167" s="442">
        <v>5.8916645435800001</v>
      </c>
      <c r="F167" s="442">
        <v>6.2832171559399992</v>
      </c>
      <c r="G167" s="442">
        <v>6.7008225696199997</v>
      </c>
      <c r="H167" s="442">
        <v>5.7452504000699998</v>
      </c>
      <c r="I167" s="53"/>
    </row>
    <row r="168" spans="1:9" s="96" customFormat="1" ht="12" customHeight="1">
      <c r="A168" s="427" t="s">
        <v>53</v>
      </c>
      <c r="B168" s="446">
        <v>179.35815342337</v>
      </c>
      <c r="C168" s="446">
        <v>185.56957098209998</v>
      </c>
      <c r="D168" s="446">
        <v>186.34537663195999</v>
      </c>
      <c r="E168" s="446">
        <v>183.03912071138998</v>
      </c>
      <c r="F168" s="446">
        <v>193.61734672849002</v>
      </c>
      <c r="G168" s="446">
        <v>207.24264606622</v>
      </c>
      <c r="H168" s="446">
        <v>197.14017950451</v>
      </c>
    </row>
    <row r="169" spans="1:9" ht="12" customHeight="1">
      <c r="B169" s="670"/>
      <c r="C169" s="670"/>
      <c r="D169" s="670"/>
      <c r="E169" s="670"/>
      <c r="F169" s="670"/>
      <c r="G169" s="670"/>
      <c r="H169" s="670"/>
    </row>
    <row r="170" spans="1:9" s="53" customFormat="1" ht="11.25" customHeight="1">
      <c r="A170" s="634" t="s">
        <v>611</v>
      </c>
      <c r="B170" s="695" t="s">
        <v>6</v>
      </c>
      <c r="C170" s="695" t="s">
        <v>2</v>
      </c>
      <c r="D170" s="696" t="s">
        <v>5</v>
      </c>
      <c r="E170" s="695" t="s">
        <v>3</v>
      </c>
      <c r="F170" s="695" t="s">
        <v>6</v>
      </c>
      <c r="G170" s="695" t="s">
        <v>2</v>
      </c>
      <c r="H170" s="696" t="s">
        <v>5</v>
      </c>
    </row>
    <row r="171" spans="1:9" s="53" customFormat="1" ht="11.25" customHeight="1">
      <c r="A171" s="70" t="s">
        <v>11</v>
      </c>
      <c r="B171" s="697" t="s">
        <v>235</v>
      </c>
      <c r="C171" s="697" t="s">
        <v>235</v>
      </c>
      <c r="D171" s="697" t="s">
        <v>235</v>
      </c>
      <c r="E171" s="697" t="s">
        <v>231</v>
      </c>
      <c r="F171" s="697" t="s">
        <v>231</v>
      </c>
      <c r="G171" s="697" t="s">
        <v>231</v>
      </c>
      <c r="H171" s="697" t="s">
        <v>231</v>
      </c>
    </row>
    <row r="172" spans="1:9" s="53" customFormat="1" ht="12" customHeight="1">
      <c r="A172" s="181" t="s">
        <v>1591</v>
      </c>
      <c r="B172" s="441">
        <v>28.2394372988587</v>
      </c>
      <c r="C172" s="441">
        <v>27.524325141765644</v>
      </c>
      <c r="D172" s="441">
        <v>26.118037146404969</v>
      </c>
      <c r="E172" s="441">
        <v>26.057182463316039</v>
      </c>
      <c r="F172" s="441">
        <v>26.289745772742979</v>
      </c>
      <c r="G172" s="441">
        <v>26.505443784581892</v>
      </c>
      <c r="H172" s="441">
        <v>26.812897023195511</v>
      </c>
    </row>
    <row r="173" spans="1:9" s="53" customFormat="1" ht="12" customHeight="1">
      <c r="A173" s="185" t="s">
        <v>72</v>
      </c>
      <c r="B173" s="442">
        <v>7.5169096028259696</v>
      </c>
      <c r="C173" s="442">
        <v>7.2645290233687305</v>
      </c>
      <c r="D173" s="442">
        <v>8.7240855185621378</v>
      </c>
      <c r="E173" s="442">
        <v>8.6987028603136096</v>
      </c>
      <c r="F173" s="442">
        <v>9.7649468845354122</v>
      </c>
      <c r="G173" s="442">
        <v>9.3469898778464096</v>
      </c>
      <c r="H173" s="442">
        <v>9.6279020478686448</v>
      </c>
    </row>
    <row r="174" spans="1:9" s="53" customFormat="1" ht="12" customHeight="1">
      <c r="A174" s="273" t="s">
        <v>82</v>
      </c>
      <c r="B174" s="442">
        <v>5.79092165661549</v>
      </c>
      <c r="C174" s="442">
        <v>5.6717793930719189</v>
      </c>
      <c r="D174" s="442">
        <v>5.7893378763504035</v>
      </c>
      <c r="E174" s="442">
        <v>5.9115754991218079</v>
      </c>
      <c r="F174" s="442">
        <v>6.8151351867225296</v>
      </c>
      <c r="G174" s="442">
        <v>6.8628560925000359</v>
      </c>
      <c r="H174" s="442">
        <v>6.867535183356118</v>
      </c>
    </row>
    <row r="175" spans="1:9" s="53" customFormat="1" ht="12" customHeight="1">
      <c r="A175" s="185" t="s">
        <v>248</v>
      </c>
      <c r="B175" s="442">
        <v>3.8948588943667701</v>
      </c>
      <c r="C175" s="442">
        <v>3.4097191668379314</v>
      </c>
      <c r="D175" s="442">
        <v>3.4235426365200299</v>
      </c>
      <c r="E175" s="442">
        <v>3.391251831782744</v>
      </c>
      <c r="F175" s="442">
        <v>3.4626978497540657</v>
      </c>
      <c r="G175" s="442">
        <v>2.3704568237278889</v>
      </c>
      <c r="H175" s="442">
        <v>2.2849667586250693</v>
      </c>
    </row>
    <row r="176" spans="1:9" s="53" customFormat="1" ht="12" customHeight="1">
      <c r="A176" s="185" t="s">
        <v>83</v>
      </c>
      <c r="B176" s="442">
        <v>4.7648438867025504</v>
      </c>
      <c r="C176" s="442">
        <v>4.178508149591682</v>
      </c>
      <c r="D176" s="442">
        <v>4.0715318482201939</v>
      </c>
      <c r="E176" s="442">
        <v>4.3365347663256948</v>
      </c>
      <c r="F176" s="442">
        <v>4.8424407842574988</v>
      </c>
      <c r="G176" s="442">
        <v>5.2446262571338007</v>
      </c>
      <c r="H176" s="442">
        <v>5.518923151136252</v>
      </c>
    </row>
    <row r="177" spans="1:10" s="53" customFormat="1" ht="12" customHeight="1">
      <c r="A177" s="185" t="s">
        <v>89</v>
      </c>
      <c r="B177" s="442">
        <v>2.1974579279848898</v>
      </c>
      <c r="C177" s="442">
        <v>2.2004233680406693</v>
      </c>
      <c r="D177" s="442">
        <v>2.1118784445992183</v>
      </c>
      <c r="E177" s="442">
        <v>2.0809914033196866</v>
      </c>
      <c r="F177" s="442">
        <v>2.1174588713368507</v>
      </c>
      <c r="G177" s="442">
        <v>1.9532634295556335</v>
      </c>
      <c r="H177" s="442">
        <v>1.8608101401038653</v>
      </c>
    </row>
    <row r="178" spans="1:10" s="94" customFormat="1" ht="12" customHeight="1">
      <c r="A178" s="185" t="s">
        <v>96</v>
      </c>
      <c r="B178" s="442">
        <v>4.9145713098692401</v>
      </c>
      <c r="C178" s="442">
        <v>4.3426371621298667</v>
      </c>
      <c r="D178" s="442">
        <v>4.0717739920606766</v>
      </c>
      <c r="E178" s="442">
        <v>4.065463743715358</v>
      </c>
      <c r="F178" s="442">
        <v>4.0177829974721471</v>
      </c>
      <c r="G178" s="442">
        <v>5.0324694970921211</v>
      </c>
      <c r="H178" s="442">
        <v>4.5582960826376713</v>
      </c>
      <c r="I178" s="53"/>
    </row>
    <row r="179" spans="1:10" s="94" customFormat="1" ht="12" customHeight="1">
      <c r="A179" s="569" t="s">
        <v>90</v>
      </c>
      <c r="B179" s="442">
        <v>4.4785777583465798</v>
      </c>
      <c r="C179" s="442">
        <v>4.3970882964866211</v>
      </c>
      <c r="D179" s="442">
        <v>3.0554771862513266</v>
      </c>
      <c r="E179" s="442">
        <v>3.0974035298206855</v>
      </c>
      <c r="F179" s="442">
        <v>3.4280958510882584</v>
      </c>
      <c r="G179" s="442">
        <v>4.8413778036334429</v>
      </c>
      <c r="H179" s="442">
        <v>4.811683081636688</v>
      </c>
      <c r="I179" s="53"/>
    </row>
    <row r="180" spans="1:10" s="96" customFormat="1" ht="12" customHeight="1">
      <c r="A180" s="427" t="s">
        <v>53</v>
      </c>
      <c r="B180" s="446">
        <v>61.797578335570201</v>
      </c>
      <c r="C180" s="446">
        <v>58.989009701293071</v>
      </c>
      <c r="D180" s="446">
        <v>57.365664648968945</v>
      </c>
      <c r="E180" s="446">
        <v>57.63910609771564</v>
      </c>
      <c r="F180" s="446">
        <v>60.738304197909734</v>
      </c>
      <c r="G180" s="446">
        <v>62.157483566071221</v>
      </c>
      <c r="H180" s="446">
        <v>62.343013468559825</v>
      </c>
    </row>
    <row r="181" spans="1:10" s="101" customFormat="1" ht="22.5" customHeight="1">
      <c r="A181" s="801"/>
      <c r="B181" s="802"/>
      <c r="C181" s="802"/>
      <c r="D181" s="802"/>
      <c r="E181" s="802"/>
      <c r="F181" s="802"/>
      <c r="G181" s="802"/>
      <c r="H181" s="802"/>
      <c r="I181" s="802"/>
      <c r="J181" s="802"/>
    </row>
    <row r="182" spans="1:10" s="582" customFormat="1" ht="18.75" customHeight="1">
      <c r="A182" s="1513" t="s">
        <v>942</v>
      </c>
      <c r="B182" s="1513"/>
      <c r="C182" s="1513"/>
      <c r="D182" s="1513"/>
      <c r="E182" s="1513"/>
      <c r="F182" s="1513"/>
      <c r="G182" s="1513"/>
      <c r="H182" s="1513"/>
      <c r="I182" s="1513"/>
      <c r="J182" s="1513"/>
    </row>
    <row r="183" spans="1:10" s="50" customFormat="1" ht="12.75" customHeight="1"/>
    <row r="184" spans="1:10" s="53" customFormat="1" ht="11.25" customHeight="1">
      <c r="A184" s="415"/>
      <c r="B184" s="170" t="s">
        <v>6</v>
      </c>
      <c r="C184" s="169" t="s">
        <v>2</v>
      </c>
      <c r="D184" s="169" t="s">
        <v>5</v>
      </c>
      <c r="E184" s="169" t="s">
        <v>3</v>
      </c>
      <c r="F184" s="170" t="s">
        <v>6</v>
      </c>
      <c r="G184" s="169" t="s">
        <v>2</v>
      </c>
      <c r="H184" s="169" t="s">
        <v>5</v>
      </c>
    </row>
    <row r="185" spans="1:10" s="53" customFormat="1" ht="12" customHeight="1">
      <c r="A185" s="70" t="s">
        <v>11</v>
      </c>
      <c r="B185" s="416" t="s">
        <v>235</v>
      </c>
      <c r="C185" s="416" t="s">
        <v>235</v>
      </c>
      <c r="D185" s="417" t="s">
        <v>235</v>
      </c>
      <c r="E185" s="417" t="s">
        <v>231</v>
      </c>
      <c r="F185" s="416" t="s">
        <v>231</v>
      </c>
      <c r="G185" s="416" t="s">
        <v>231</v>
      </c>
      <c r="H185" s="879" t="s">
        <v>965</v>
      </c>
    </row>
    <row r="186" spans="1:10" s="53" customFormat="1" ht="13.5" customHeight="1">
      <c r="A186" s="580" t="s">
        <v>584</v>
      </c>
      <c r="B186" s="419"/>
      <c r="C186" s="419"/>
      <c r="D186" s="419"/>
      <c r="E186" s="419"/>
      <c r="F186" s="419"/>
      <c r="G186" s="419"/>
      <c r="H186" s="419"/>
    </row>
    <row r="187" spans="1:10" s="53" customFormat="1" ht="12" customHeight="1">
      <c r="A187" s="577" t="s">
        <v>772</v>
      </c>
      <c r="B187" s="698">
        <v>586.96280219841071</v>
      </c>
      <c r="C187" s="698">
        <v>580.88608565739014</v>
      </c>
      <c r="D187" s="698">
        <v>575.94242250471984</v>
      </c>
      <c r="E187" s="698">
        <v>554.37185865490005</v>
      </c>
      <c r="F187" s="698">
        <v>517.07212679792872</v>
      </c>
      <c r="G187" s="698">
        <v>517.61092178317551</v>
      </c>
      <c r="H187" s="698">
        <v>512.58389705328</v>
      </c>
    </row>
    <row r="188" spans="1:10" s="53" customFormat="1" ht="12" customHeight="1">
      <c r="A188" s="577" t="s">
        <v>702</v>
      </c>
      <c r="B188" s="698">
        <v>140.08455553978985</v>
      </c>
      <c r="C188" s="698">
        <v>147.28421475410997</v>
      </c>
      <c r="D188" s="698">
        <v>145.14634432506</v>
      </c>
      <c r="E188" s="698">
        <v>140.26563213808996</v>
      </c>
      <c r="F188" s="698">
        <v>157.24901414258008</v>
      </c>
      <c r="G188" s="698">
        <v>149.92583567282006</v>
      </c>
      <c r="H188" s="698">
        <v>148.36597908199988</v>
      </c>
    </row>
    <row r="189" spans="1:10" s="53" customFormat="1" ht="12" customHeight="1">
      <c r="A189" s="577" t="s">
        <v>705</v>
      </c>
      <c r="B189" s="698">
        <v>390.79039501999517</v>
      </c>
      <c r="C189" s="698">
        <v>383.99668314607266</v>
      </c>
      <c r="D189" s="698">
        <v>371.18742315362766</v>
      </c>
      <c r="E189" s="698">
        <v>362.86471802740851</v>
      </c>
      <c r="F189" s="698">
        <v>381.72098339970353</v>
      </c>
      <c r="G189" s="698">
        <v>384.62965193474099</v>
      </c>
      <c r="H189" s="698">
        <v>380.74679728641365</v>
      </c>
    </row>
    <row r="190" spans="1:10" s="53" customFormat="1" ht="12" customHeight="1">
      <c r="A190" s="579" t="s">
        <v>597</v>
      </c>
      <c r="B190" s="699">
        <v>1117.8377527581958</v>
      </c>
      <c r="C190" s="699">
        <v>1112.1669835575726</v>
      </c>
      <c r="D190" s="699">
        <v>1092.2761899834074</v>
      </c>
      <c r="E190" s="699">
        <v>1057.5022088203984</v>
      </c>
      <c r="F190" s="699">
        <v>1056.0421243402125</v>
      </c>
      <c r="G190" s="699">
        <v>1052.1664093907366</v>
      </c>
      <c r="H190" s="699">
        <v>1041.6966734216935</v>
      </c>
    </row>
    <row r="191" spans="1:10" s="53" customFormat="1" ht="13.5" customHeight="1">
      <c r="A191" s="580" t="s">
        <v>585</v>
      </c>
      <c r="B191" s="700"/>
      <c r="C191" s="700"/>
      <c r="D191" s="700"/>
      <c r="E191" s="700"/>
      <c r="F191" s="700"/>
      <c r="G191" s="700"/>
      <c r="H191" s="700"/>
    </row>
    <row r="192" spans="1:10" s="53" customFormat="1" ht="12" customHeight="1">
      <c r="A192" s="577" t="s">
        <v>772</v>
      </c>
      <c r="B192" s="698">
        <v>169.48356414192014</v>
      </c>
      <c r="C192" s="698">
        <v>172.43637019890002</v>
      </c>
      <c r="D192" s="698">
        <v>173.57223634115999</v>
      </c>
      <c r="E192" s="698">
        <v>179.12859817515996</v>
      </c>
      <c r="F192" s="698">
        <v>193.33580941122</v>
      </c>
      <c r="G192" s="698">
        <v>199.00557392689998</v>
      </c>
      <c r="H192" s="698">
        <v>187.64690822911004</v>
      </c>
    </row>
    <row r="193" spans="1:8" s="53" customFormat="1" ht="12" customHeight="1">
      <c r="A193" s="577" t="s">
        <v>702</v>
      </c>
      <c r="B193" s="698">
        <v>103.78571131135993</v>
      </c>
      <c r="C193" s="698">
        <v>102.21596142712983</v>
      </c>
      <c r="D193" s="698">
        <v>101.16038243258005</v>
      </c>
      <c r="E193" s="698">
        <v>103.98210738922006</v>
      </c>
      <c r="F193" s="698">
        <v>109.04789291058016</v>
      </c>
      <c r="G193" s="698">
        <v>105.27274500501998</v>
      </c>
      <c r="H193" s="698">
        <v>100.48947043189003</v>
      </c>
    </row>
    <row r="194" spans="1:8" s="53" customFormat="1" ht="12" customHeight="1">
      <c r="A194" s="577" t="s">
        <v>705</v>
      </c>
      <c r="B194" s="698">
        <v>245.71820197458624</v>
      </c>
      <c r="C194" s="698">
        <v>245.27351824926237</v>
      </c>
      <c r="D194" s="698">
        <v>240.49876214433303</v>
      </c>
      <c r="E194" s="698">
        <v>238.61514438922049</v>
      </c>
      <c r="F194" s="698">
        <v>255.07465243882706</v>
      </c>
      <c r="G194" s="698">
        <v>274.81743217188881</v>
      </c>
      <c r="H194" s="698">
        <v>272.36263406078581</v>
      </c>
    </row>
    <row r="195" spans="1:8" s="53" customFormat="1" ht="12" customHeight="1">
      <c r="A195" s="579" t="s">
        <v>597</v>
      </c>
      <c r="B195" s="699">
        <v>518.98747742786634</v>
      </c>
      <c r="C195" s="699">
        <v>519.92584987529222</v>
      </c>
      <c r="D195" s="699">
        <v>515.23138091807311</v>
      </c>
      <c r="E195" s="699">
        <v>521.72584995360057</v>
      </c>
      <c r="F195" s="699">
        <v>557.45835476062723</v>
      </c>
      <c r="G195" s="699">
        <v>579.09575110380877</v>
      </c>
      <c r="H195" s="699">
        <v>560.4990127217859</v>
      </c>
    </row>
    <row r="196" spans="1:8" s="53" customFormat="1" ht="13.5" customHeight="1">
      <c r="A196" s="580" t="s">
        <v>639</v>
      </c>
      <c r="B196" s="700"/>
      <c r="C196" s="700"/>
      <c r="D196" s="700"/>
      <c r="E196" s="700"/>
      <c r="F196" s="700"/>
      <c r="G196" s="700"/>
      <c r="H196" s="700"/>
    </row>
    <row r="197" spans="1:8" s="53" customFormat="1" ht="12" customHeight="1">
      <c r="A197" s="577" t="s">
        <v>772</v>
      </c>
      <c r="B197" s="698">
        <v>22.798636121315951</v>
      </c>
      <c r="C197" s="698">
        <v>22.42389395771</v>
      </c>
      <c r="D197" s="698">
        <v>21.549434306970003</v>
      </c>
      <c r="E197" s="698">
        <v>24.075465594260002</v>
      </c>
      <c r="F197" s="698">
        <v>21.967134135049996</v>
      </c>
      <c r="G197" s="698">
        <v>25.43211398695</v>
      </c>
      <c r="H197" s="698">
        <v>23.017808058379998</v>
      </c>
    </row>
    <row r="198" spans="1:8" s="53" customFormat="1" ht="12" customHeight="1">
      <c r="A198" s="577" t="s">
        <v>702</v>
      </c>
      <c r="B198" s="698">
        <v>23.207796184510016</v>
      </c>
      <c r="C198" s="698">
        <v>19.897586038850005</v>
      </c>
      <c r="D198" s="698">
        <v>21.186636612620003</v>
      </c>
      <c r="E198" s="698">
        <v>22.404476956059987</v>
      </c>
      <c r="F198" s="698">
        <v>28.586685866220012</v>
      </c>
      <c r="G198" s="698">
        <v>15.908975147009997</v>
      </c>
      <c r="H198" s="698">
        <v>17.372503586169987</v>
      </c>
    </row>
    <row r="199" spans="1:8" s="53" customFormat="1" ht="12" customHeight="1">
      <c r="A199" s="577" t="s">
        <v>705</v>
      </c>
      <c r="B199" s="698">
        <v>35.863826896764735</v>
      </c>
      <c r="C199" s="698">
        <v>37.952713200460181</v>
      </c>
      <c r="D199" s="698">
        <v>40.218599223725931</v>
      </c>
      <c r="E199" s="698">
        <v>38.320786001118869</v>
      </c>
      <c r="F199" s="698">
        <v>34.645266691681947</v>
      </c>
      <c r="G199" s="698">
        <v>36.599275260132863</v>
      </c>
      <c r="H199" s="698">
        <v>31.9570220194942</v>
      </c>
    </row>
    <row r="200" spans="1:8" s="53" customFormat="1" ht="12" customHeight="1">
      <c r="A200" s="579" t="s">
        <v>597</v>
      </c>
      <c r="B200" s="699">
        <v>81.870259202590702</v>
      </c>
      <c r="C200" s="699">
        <v>80.274193197020182</v>
      </c>
      <c r="D200" s="699">
        <v>82.954670143315937</v>
      </c>
      <c r="E200" s="699">
        <v>84.800728551438851</v>
      </c>
      <c r="F200" s="699">
        <v>85.199086692951965</v>
      </c>
      <c r="G200" s="699">
        <v>77.940364394092853</v>
      </c>
      <c r="H200" s="699">
        <v>72.347333664044186</v>
      </c>
    </row>
    <row r="201" spans="1:8" s="53" customFormat="1" ht="13.5" customHeight="1">
      <c r="A201" s="580" t="s">
        <v>952</v>
      </c>
      <c r="B201" s="700"/>
      <c r="C201" s="700"/>
      <c r="D201" s="700"/>
      <c r="E201" s="700"/>
      <c r="F201" s="700"/>
      <c r="G201" s="700"/>
      <c r="H201" s="700"/>
    </row>
    <row r="202" spans="1:8" s="53" customFormat="1" ht="12" customHeight="1">
      <c r="A202" s="577" t="s">
        <v>772</v>
      </c>
      <c r="B202" s="698">
        <v>3.5061689884999998</v>
      </c>
      <c r="C202" s="698">
        <v>3.5100726762599996</v>
      </c>
      <c r="D202" s="698">
        <v>3.3423573918999994</v>
      </c>
      <c r="E202" s="698">
        <v>3.5130120379399989</v>
      </c>
      <c r="F202" s="698">
        <v>3.5939433775868017</v>
      </c>
      <c r="G202" s="698">
        <v>3.9814961238263011</v>
      </c>
      <c r="H202" s="698">
        <v>3.6848809903750999</v>
      </c>
    </row>
    <row r="203" spans="1:8" s="53" customFormat="1" ht="12" customHeight="1">
      <c r="A203" s="577" t="s">
        <v>702</v>
      </c>
      <c r="B203" s="698">
        <v>4.1747505144899986</v>
      </c>
      <c r="C203" s="698">
        <v>4.2967379907600005</v>
      </c>
      <c r="D203" s="698">
        <v>4.2552752092900006</v>
      </c>
      <c r="E203" s="698">
        <v>4.3066164266000024</v>
      </c>
      <c r="F203" s="698">
        <v>3.9547543277675983</v>
      </c>
      <c r="G203" s="698">
        <v>4.0279586865496988</v>
      </c>
      <c r="H203" s="698">
        <v>3.7654334499284028</v>
      </c>
    </row>
    <row r="204" spans="1:8" s="53" customFormat="1" ht="12" customHeight="1">
      <c r="A204" s="577" t="s">
        <v>705</v>
      </c>
      <c r="B204" s="698">
        <v>19.682113482933161</v>
      </c>
      <c r="C204" s="698">
        <v>20.726595154523448</v>
      </c>
      <c r="D204" s="698">
        <v>17.508073038749867</v>
      </c>
      <c r="E204" s="698">
        <v>16.748079702931204</v>
      </c>
      <c r="F204" s="698">
        <v>16.559303973849175</v>
      </c>
      <c r="G204" s="698">
        <v>17.44561852085651</v>
      </c>
      <c r="H204" s="698">
        <v>16.586677214406357</v>
      </c>
    </row>
    <row r="205" spans="1:8" s="53" customFormat="1" ht="12" customHeight="1">
      <c r="A205" s="579" t="s">
        <v>597</v>
      </c>
      <c r="B205" s="699">
        <v>27.363032985923162</v>
      </c>
      <c r="C205" s="699">
        <v>28.533405821543447</v>
      </c>
      <c r="D205" s="699">
        <v>25.105705639939867</v>
      </c>
      <c r="E205" s="699">
        <v>24.567708167471203</v>
      </c>
      <c r="F205" s="699">
        <v>24.108001679203575</v>
      </c>
      <c r="G205" s="699">
        <v>25.455073331232509</v>
      </c>
      <c r="H205" s="699">
        <v>24.036991654709858</v>
      </c>
    </row>
    <row r="206" spans="1:8" s="96" customFormat="1" ht="12" customHeight="1">
      <c r="A206" s="578" t="s">
        <v>586</v>
      </c>
      <c r="B206" s="701">
        <v>1746.0585223745759</v>
      </c>
      <c r="C206" s="701">
        <v>1740.9004324514287</v>
      </c>
      <c r="D206" s="701">
        <v>1715.5679466847364</v>
      </c>
      <c r="E206" s="701">
        <v>1688.5964954929091</v>
      </c>
      <c r="F206" s="701">
        <v>1722.8075674729951</v>
      </c>
      <c r="G206" s="701">
        <v>1734.6575982198706</v>
      </c>
      <c r="H206" s="701">
        <v>1698.5800114622336</v>
      </c>
    </row>
    <row r="207" spans="1:8" s="53" customFormat="1" ht="13.5" customHeight="1">
      <c r="A207" s="393"/>
      <c r="B207" s="508"/>
      <c r="C207" s="508"/>
      <c r="D207" s="508"/>
      <c r="E207" s="508"/>
      <c r="F207" s="508"/>
      <c r="G207" s="509"/>
      <c r="H207" s="508"/>
    </row>
    <row r="208" spans="1:8" s="53" customFormat="1" ht="11.25" customHeight="1">
      <c r="A208" s="415"/>
      <c r="B208" s="170" t="s">
        <v>6</v>
      </c>
      <c r="C208" s="169" t="s">
        <v>2</v>
      </c>
      <c r="D208" s="169" t="s">
        <v>5</v>
      </c>
      <c r="E208" s="169" t="s">
        <v>3</v>
      </c>
      <c r="F208" s="170" t="s">
        <v>6</v>
      </c>
      <c r="G208" s="169" t="s">
        <v>2</v>
      </c>
      <c r="H208" s="169" t="s">
        <v>5</v>
      </c>
    </row>
    <row r="209" spans="1:11" s="53" customFormat="1" ht="12" customHeight="1">
      <c r="A209" s="70" t="s">
        <v>11</v>
      </c>
      <c r="B209" s="416" t="s">
        <v>235</v>
      </c>
      <c r="C209" s="416" t="s">
        <v>235</v>
      </c>
      <c r="D209" s="417" t="s">
        <v>235</v>
      </c>
      <c r="E209" s="417" t="s">
        <v>231</v>
      </c>
      <c r="F209" s="416" t="s">
        <v>231</v>
      </c>
      <c r="G209" s="416" t="s">
        <v>231</v>
      </c>
      <c r="H209" s="416" t="s">
        <v>231</v>
      </c>
    </row>
    <row r="210" spans="1:11" s="53" customFormat="1" ht="12" customHeight="1">
      <c r="A210" s="181" t="s">
        <v>587</v>
      </c>
      <c r="B210" s="391"/>
      <c r="C210" s="391"/>
      <c r="D210" s="391"/>
      <c r="E210" s="391"/>
      <c r="F210" s="391"/>
      <c r="G210" s="392"/>
      <c r="H210" s="391"/>
    </row>
    <row r="211" spans="1:11" s="53" customFormat="1" ht="11.1" customHeight="1">
      <c r="A211" s="577" t="s">
        <v>584</v>
      </c>
      <c r="B211" s="698">
        <v>212.45832413244477</v>
      </c>
      <c r="C211" s="698">
        <v>207.26408604043263</v>
      </c>
      <c r="D211" s="698">
        <v>192.18648335363767</v>
      </c>
      <c r="E211" s="698">
        <v>183.04836966132839</v>
      </c>
      <c r="F211" s="698">
        <v>203.96965714552223</v>
      </c>
      <c r="G211" s="698">
        <v>210.13068560781662</v>
      </c>
      <c r="H211" s="698">
        <v>212.85215000365335</v>
      </c>
    </row>
    <row r="212" spans="1:11" s="53" customFormat="1" ht="11.1" customHeight="1">
      <c r="A212" s="577" t="s">
        <v>585</v>
      </c>
      <c r="B212" s="698">
        <v>143.62466704706054</v>
      </c>
      <c r="C212" s="698">
        <v>141.55723313908248</v>
      </c>
      <c r="D212" s="698">
        <v>148.53302783116303</v>
      </c>
      <c r="E212" s="698">
        <v>149.85057062290056</v>
      </c>
      <c r="F212" s="698">
        <v>160.60730079502696</v>
      </c>
      <c r="G212" s="698">
        <v>174.57717534608867</v>
      </c>
      <c r="H212" s="698">
        <v>162.07225322179573</v>
      </c>
    </row>
    <row r="213" spans="1:11" s="53" customFormat="1" ht="11.1" customHeight="1">
      <c r="A213" s="577" t="s">
        <v>639</v>
      </c>
      <c r="B213" s="698">
        <v>25.922680551414754</v>
      </c>
      <c r="C213" s="698">
        <v>28.237063785800192</v>
      </c>
      <c r="D213" s="698">
        <v>30.790064009435945</v>
      </c>
      <c r="E213" s="698">
        <v>28.973399010517404</v>
      </c>
      <c r="F213" s="698">
        <v>26.920733171669596</v>
      </c>
      <c r="G213" s="698">
        <v>28.566800174272867</v>
      </c>
      <c r="H213" s="698">
        <v>25.078421257024196</v>
      </c>
    </row>
    <row r="214" spans="1:11" s="53" customFormat="1" ht="11.1" customHeight="1">
      <c r="A214" s="577" t="s">
        <v>952</v>
      </c>
      <c r="B214" s="698">
        <v>16.358513601943166</v>
      </c>
      <c r="C214" s="698">
        <v>17.971941260743446</v>
      </c>
      <c r="D214" s="698">
        <v>14.418381951329867</v>
      </c>
      <c r="E214" s="698">
        <v>13.998813557931204</v>
      </c>
      <c r="F214" s="698">
        <v>14.556290427123567</v>
      </c>
      <c r="G214" s="698">
        <v>14.819438864982505</v>
      </c>
      <c r="H214" s="698">
        <v>14.209191052579856</v>
      </c>
    </row>
    <row r="215" spans="1:11" s="53" customFormat="1" ht="11.1" customHeight="1">
      <c r="A215" s="579" t="s">
        <v>588</v>
      </c>
      <c r="B215" s="699">
        <v>398.3641853328632</v>
      </c>
      <c r="C215" s="699">
        <v>395.03032422605878</v>
      </c>
      <c r="D215" s="699">
        <v>385.9279571455665</v>
      </c>
      <c r="E215" s="699">
        <v>375.8711528526776</v>
      </c>
      <c r="F215" s="699">
        <v>406.05398153934243</v>
      </c>
      <c r="G215" s="699">
        <v>428.09409999316063</v>
      </c>
      <c r="H215" s="699">
        <v>414.21201553505313</v>
      </c>
    </row>
    <row r="216" spans="1:11" s="53" customFormat="1" ht="12" customHeight="1">
      <c r="A216" s="181" t="s">
        <v>589</v>
      </c>
      <c r="B216" s="702"/>
      <c r="C216" s="702"/>
      <c r="D216" s="702"/>
      <c r="E216" s="702"/>
      <c r="F216" s="702"/>
      <c r="G216" s="703"/>
      <c r="H216" s="702"/>
    </row>
    <row r="217" spans="1:11" s="53" customFormat="1" ht="11.1" customHeight="1">
      <c r="A217" s="577" t="s">
        <v>584</v>
      </c>
      <c r="B217" s="698">
        <v>104.3</v>
      </c>
      <c r="C217" s="698">
        <v>103.19933527812289</v>
      </c>
      <c r="D217" s="698">
        <v>107.03778875768032</v>
      </c>
      <c r="E217" s="698">
        <v>111.66558858966606</v>
      </c>
      <c r="F217" s="698">
        <v>107.90946555924813</v>
      </c>
      <c r="G217" s="698">
        <v>99.632071603473278</v>
      </c>
      <c r="H217" s="698">
        <v>106.9144116959675</v>
      </c>
    </row>
    <row r="218" spans="1:11" s="53" customFormat="1" ht="11.1" customHeight="1">
      <c r="A218" s="577" t="s">
        <v>585</v>
      </c>
      <c r="B218" s="698">
        <v>76.099999999999994</v>
      </c>
      <c r="C218" s="698">
        <v>73.008455996273199</v>
      </c>
      <c r="D218" s="698">
        <v>66.697552394580029</v>
      </c>
      <c r="E218" s="698">
        <v>65.109513025538135</v>
      </c>
      <c r="F218" s="698">
        <v>74.816436720315949</v>
      </c>
      <c r="G218" s="698">
        <v>79.998791898502674</v>
      </c>
      <c r="H218" s="698">
        <v>77.994314645528434</v>
      </c>
    </row>
    <row r="219" spans="1:11" s="53" customFormat="1" ht="11.1" customHeight="1">
      <c r="A219" s="577" t="s">
        <v>639</v>
      </c>
      <c r="B219" s="698">
        <v>9.2276923453901443</v>
      </c>
      <c r="C219" s="698">
        <v>7.5823163698723643</v>
      </c>
      <c r="D219" s="698">
        <v>7.8503907704305451</v>
      </c>
      <c r="E219" s="698">
        <v>7.5629031317603772</v>
      </c>
      <c r="F219" s="698">
        <v>8.8358733130705325</v>
      </c>
      <c r="G219" s="698">
        <v>7.8325609034785035</v>
      </c>
      <c r="H219" s="698">
        <v>7.7249292531777112</v>
      </c>
    </row>
    <row r="220" spans="1:11" s="53" customFormat="1" ht="11.1" customHeight="1">
      <c r="A220" s="577" t="s">
        <v>952</v>
      </c>
      <c r="B220" s="698">
        <v>4.0449324653361973</v>
      </c>
      <c r="C220" s="698">
        <v>4.3841133636949987</v>
      </c>
      <c r="D220" s="698">
        <v>4.6111035910810108</v>
      </c>
      <c r="E220" s="698">
        <v>4.6005695014973513</v>
      </c>
      <c r="F220" s="698">
        <v>3.5807044874656841</v>
      </c>
      <c r="G220" s="698">
        <v>3.3516675082866421</v>
      </c>
      <c r="H220" s="698">
        <v>2.6475274266185305</v>
      </c>
    </row>
    <row r="221" spans="1:11" s="53" customFormat="1" ht="11.1" customHeight="1">
      <c r="A221" s="579" t="s">
        <v>590</v>
      </c>
      <c r="B221" s="699">
        <v>193.6</v>
      </c>
      <c r="C221" s="699">
        <v>188.17422100796347</v>
      </c>
      <c r="D221" s="699">
        <v>186.1968355137719</v>
      </c>
      <c r="E221" s="699">
        <v>188.93857424846192</v>
      </c>
      <c r="F221" s="699">
        <v>195.14248008010031</v>
      </c>
      <c r="G221" s="699">
        <v>190.81509191374113</v>
      </c>
      <c r="H221" s="699">
        <v>195.28118302129215</v>
      </c>
    </row>
    <row r="222" spans="1:11" ht="7.5" customHeight="1"/>
    <row r="223" spans="1:11" s="136" customFormat="1" ht="12.75" customHeight="1">
      <c r="A223" s="1493" t="s">
        <v>956</v>
      </c>
      <c r="B223" s="1493"/>
      <c r="C223" s="1493"/>
      <c r="D223" s="1493"/>
      <c r="E223" s="1493"/>
      <c r="F223" s="1493"/>
      <c r="G223" s="1493"/>
      <c r="H223" s="1493"/>
      <c r="I223" s="1493"/>
      <c r="J223" s="1493"/>
      <c r="K223" s="305"/>
    </row>
    <row r="224" spans="1:11" s="136" customFormat="1" ht="13.5" customHeight="1">
      <c r="A224" s="1493" t="s">
        <v>451</v>
      </c>
      <c r="B224" s="1493"/>
      <c r="C224" s="1493"/>
      <c r="D224" s="1493"/>
      <c r="E224" s="1493"/>
      <c r="F224" s="1493"/>
      <c r="G224" s="1493"/>
      <c r="H224" s="1493"/>
      <c r="I224" s="1493"/>
      <c r="J224" s="1493"/>
      <c r="K224" s="305"/>
    </row>
    <row r="225" spans="1:10" ht="15" customHeight="1">
      <c r="A225" s="1493" t="s">
        <v>707</v>
      </c>
      <c r="B225" s="1493"/>
      <c r="C225" s="1493"/>
      <c r="D225" s="1493"/>
      <c r="E225" s="1493"/>
      <c r="F225" s="1493"/>
      <c r="G225" s="1493"/>
      <c r="H225" s="1493"/>
      <c r="I225" s="1493"/>
      <c r="J225" s="1493"/>
    </row>
    <row r="226" spans="1:10" s="101" customFormat="1" ht="14.25" customHeight="1">
      <c r="A226" s="801"/>
      <c r="B226" s="802"/>
      <c r="C226" s="802"/>
      <c r="D226" s="802"/>
      <c r="E226" s="802"/>
      <c r="F226" s="802"/>
      <c r="G226" s="802"/>
      <c r="H226" s="802"/>
      <c r="I226" s="802"/>
      <c r="J226" s="802"/>
    </row>
    <row r="227" spans="1:10" s="582" customFormat="1" ht="33" customHeight="1">
      <c r="A227" s="1513" t="s">
        <v>943</v>
      </c>
      <c r="B227" s="1513"/>
      <c r="C227" s="1513"/>
      <c r="D227" s="1513"/>
      <c r="E227" s="1513"/>
      <c r="F227" s="1513"/>
      <c r="G227" s="1513"/>
      <c r="H227" s="1513"/>
      <c r="I227" s="1513"/>
      <c r="J227" s="1513"/>
    </row>
    <row r="228" spans="1:10" s="50" customFormat="1" ht="4.5" customHeight="1"/>
    <row r="229" spans="1:10" s="53" customFormat="1" ht="11.25" customHeight="1">
      <c r="A229" s="415"/>
      <c r="B229" s="170" t="s">
        <v>6</v>
      </c>
      <c r="C229" s="169" t="s">
        <v>2</v>
      </c>
      <c r="D229" s="169" t="s">
        <v>5</v>
      </c>
      <c r="E229" s="169" t="s">
        <v>3</v>
      </c>
      <c r="F229" s="170" t="s">
        <v>6</v>
      </c>
      <c r="G229" s="169" t="s">
        <v>2</v>
      </c>
      <c r="H229" s="169" t="s">
        <v>5</v>
      </c>
    </row>
    <row r="230" spans="1:10" s="53" customFormat="1" ht="12" customHeight="1">
      <c r="A230" s="70" t="s">
        <v>11</v>
      </c>
      <c r="B230" s="416" t="s">
        <v>235</v>
      </c>
      <c r="C230" s="416" t="s">
        <v>235</v>
      </c>
      <c r="D230" s="417" t="s">
        <v>235</v>
      </c>
      <c r="E230" s="417" t="s">
        <v>231</v>
      </c>
      <c r="F230" s="416" t="s">
        <v>231</v>
      </c>
      <c r="G230" s="416" t="s">
        <v>231</v>
      </c>
      <c r="H230" s="879" t="s">
        <v>965</v>
      </c>
    </row>
    <row r="231" spans="1:10" s="53" customFormat="1" ht="13.5" customHeight="1">
      <c r="A231" s="580" t="s">
        <v>584</v>
      </c>
      <c r="B231" s="419"/>
      <c r="C231" s="419"/>
      <c r="D231" s="419"/>
      <c r="E231" s="419"/>
      <c r="F231" s="419"/>
      <c r="G231" s="419"/>
      <c r="H231" s="419"/>
    </row>
    <row r="232" spans="1:10" s="53" customFormat="1" ht="12" customHeight="1">
      <c r="A232" s="577" t="s">
        <v>608</v>
      </c>
      <c r="B232" s="698">
        <v>135.68200594261</v>
      </c>
      <c r="C232" s="698">
        <v>132.80224182249003</v>
      </c>
      <c r="D232" s="698">
        <v>124.66129973149999</v>
      </c>
      <c r="E232" s="698">
        <v>129.38828648068002</v>
      </c>
      <c r="F232" s="698">
        <v>127.76636720407002</v>
      </c>
      <c r="G232" s="698">
        <v>117.78838950165998</v>
      </c>
      <c r="H232" s="698">
        <v>123.31104059844998</v>
      </c>
    </row>
    <row r="233" spans="1:10" s="53" customFormat="1" ht="12" customHeight="1">
      <c r="A233" s="577" t="s">
        <v>609</v>
      </c>
      <c r="B233" s="698">
        <v>77.791144426170007</v>
      </c>
      <c r="C233" s="698">
        <v>71.739845798410002</v>
      </c>
      <c r="D233" s="698">
        <v>71.336828736019996</v>
      </c>
      <c r="E233" s="698">
        <v>69.038455924640004</v>
      </c>
      <c r="F233" s="698">
        <v>68.896701790560002</v>
      </c>
      <c r="G233" s="698">
        <v>70.665936595779996</v>
      </c>
      <c r="H233" s="698">
        <v>70.487178795380004</v>
      </c>
    </row>
    <row r="234" spans="1:10" s="53" customFormat="1" ht="12" customHeight="1">
      <c r="A234" s="577" t="s">
        <v>610</v>
      </c>
      <c r="B234" s="698">
        <v>98.696089272250006</v>
      </c>
      <c r="C234" s="698">
        <v>98.399357761860003</v>
      </c>
      <c r="D234" s="698">
        <v>98.456950301479992</v>
      </c>
      <c r="E234" s="698">
        <v>92.810138151709992</v>
      </c>
      <c r="F234" s="698">
        <v>103.1240698415</v>
      </c>
      <c r="G234" s="698">
        <v>111.00122017056</v>
      </c>
      <c r="H234" s="698">
        <v>99.996585698860017</v>
      </c>
    </row>
    <row r="235" spans="1:10" s="53" customFormat="1" ht="12" customHeight="1">
      <c r="A235" s="577" t="s">
        <v>625</v>
      </c>
      <c r="B235" s="698">
        <v>55.556934373220002</v>
      </c>
      <c r="C235" s="698">
        <v>60.031678444430007</v>
      </c>
      <c r="D235" s="698">
        <v>55.752979286510012</v>
      </c>
      <c r="E235" s="698">
        <v>50.406291079009996</v>
      </c>
      <c r="F235" s="698">
        <v>59.075258049740007</v>
      </c>
      <c r="G235" s="698">
        <v>60.628695649859999</v>
      </c>
      <c r="H235" s="698">
        <v>62.597003602889998</v>
      </c>
    </row>
    <row r="236" spans="1:10" s="53" customFormat="1" ht="12" customHeight="1">
      <c r="A236" s="577" t="s">
        <v>611</v>
      </c>
      <c r="B236" s="698">
        <v>21.714450995319599</v>
      </c>
      <c r="C236" s="698">
        <v>19.507409534989566</v>
      </c>
      <c r="D236" s="698">
        <v>19.069317039480826</v>
      </c>
      <c r="E236" s="698">
        <v>18.839693626466318</v>
      </c>
      <c r="F236" s="698">
        <v>19.187725368392083</v>
      </c>
      <c r="G236" s="698">
        <v>19.908657656577365</v>
      </c>
      <c r="H236" s="698">
        <v>20.095396919074911</v>
      </c>
    </row>
    <row r="237" spans="1:10" s="53" customFormat="1" ht="12" customHeight="1">
      <c r="A237" s="579" t="s">
        <v>706</v>
      </c>
      <c r="B237" s="699">
        <v>389.44062500957</v>
      </c>
      <c r="C237" s="699">
        <v>382.48053336217959</v>
      </c>
      <c r="D237" s="699">
        <v>369.27737509499087</v>
      </c>
      <c r="E237" s="699">
        <v>360.48286526250632</v>
      </c>
      <c r="F237" s="699">
        <v>378.05012225426208</v>
      </c>
      <c r="G237" s="699">
        <v>379.99289957443739</v>
      </c>
      <c r="H237" s="699">
        <v>376.4872056146549</v>
      </c>
    </row>
    <row r="238" spans="1:10" s="53" customFormat="1" ht="13.5" customHeight="1">
      <c r="A238" s="580" t="s">
        <v>585</v>
      </c>
      <c r="B238" s="700"/>
      <c r="C238" s="700"/>
      <c r="D238" s="700"/>
      <c r="E238" s="700"/>
      <c r="F238" s="700"/>
      <c r="G238" s="700"/>
      <c r="H238" s="700"/>
    </row>
    <row r="239" spans="1:10" s="53" customFormat="1" ht="12" customHeight="1">
      <c r="A239" s="577" t="s">
        <v>608</v>
      </c>
      <c r="B239" s="698">
        <v>60.42138611224</v>
      </c>
      <c r="C239" s="698">
        <v>59.867588212280005</v>
      </c>
      <c r="D239" s="698">
        <v>58.450016273800003</v>
      </c>
      <c r="E239" s="698">
        <v>53.999704785390001</v>
      </c>
      <c r="F239" s="698">
        <v>64.039849982779998</v>
      </c>
      <c r="G239" s="698">
        <v>68.77279281333</v>
      </c>
      <c r="H239" s="698">
        <v>69.637760400670004</v>
      </c>
    </row>
    <row r="240" spans="1:10" s="53" customFormat="1" ht="12" customHeight="1">
      <c r="A240" s="577" t="s">
        <v>609</v>
      </c>
      <c r="B240" s="698">
        <v>37.318084215669998</v>
      </c>
      <c r="C240" s="698">
        <v>40.199768236069993</v>
      </c>
      <c r="D240" s="698">
        <v>36.996584687310005</v>
      </c>
      <c r="E240" s="698">
        <v>34.746583491439999</v>
      </c>
      <c r="F240" s="698">
        <v>33.126079508109996</v>
      </c>
      <c r="G240" s="698">
        <v>37.937944965100002</v>
      </c>
      <c r="H240" s="698">
        <v>35.818141892360003</v>
      </c>
    </row>
    <row r="241" spans="1:8" s="53" customFormat="1" ht="12" customHeight="1">
      <c r="A241" s="577" t="s">
        <v>610</v>
      </c>
      <c r="B241" s="698">
        <v>21.181144114879999</v>
      </c>
      <c r="C241" s="698">
        <v>22.497662297769999</v>
      </c>
      <c r="D241" s="698">
        <v>17.149747582580002</v>
      </c>
      <c r="E241" s="698">
        <v>17.987340794690002</v>
      </c>
      <c r="F241" s="698">
        <v>18.624524529690003</v>
      </c>
      <c r="G241" s="698">
        <v>17.87921261596</v>
      </c>
      <c r="H241" s="698">
        <v>25.218215738509997</v>
      </c>
    </row>
    <row r="242" spans="1:8" s="53" customFormat="1" ht="12" customHeight="1">
      <c r="A242" s="577" t="s">
        <v>625</v>
      </c>
      <c r="B242" s="698">
        <v>96.265250170179996</v>
      </c>
      <c r="C242" s="698">
        <v>94.244441511670004</v>
      </c>
      <c r="D242" s="698">
        <v>100.70180663141001</v>
      </c>
      <c r="E242" s="698">
        <v>104.95953962427998</v>
      </c>
      <c r="F242" s="698">
        <v>110.8350197541</v>
      </c>
      <c r="G242" s="698">
        <v>121.00326031632001</v>
      </c>
      <c r="H242" s="698">
        <v>112.28494179369</v>
      </c>
    </row>
    <row r="243" spans="1:8" s="53" customFormat="1" ht="12" customHeight="1">
      <c r="A243" s="577" t="s">
        <v>611</v>
      </c>
      <c r="B243" s="698">
        <v>28.166562555351099</v>
      </c>
      <c r="C243" s="698">
        <v>27.018469572356405</v>
      </c>
      <c r="D243" s="698">
        <v>25.611956813936182</v>
      </c>
      <c r="E243" s="698">
        <v>25.859631210817785</v>
      </c>
      <c r="F243" s="698">
        <v>26.8566989374599</v>
      </c>
      <c r="G243" s="698">
        <v>27.779453970122088</v>
      </c>
      <c r="H243" s="698">
        <v>27.726505897271942</v>
      </c>
    </row>
    <row r="244" spans="1:8" s="53" customFormat="1" ht="12" customHeight="1">
      <c r="A244" s="579" t="s">
        <v>706</v>
      </c>
      <c r="B244" s="699">
        <v>243.35242716832099</v>
      </c>
      <c r="C244" s="699">
        <v>243.82792983014642</v>
      </c>
      <c r="D244" s="699">
        <v>238.91011198903624</v>
      </c>
      <c r="E244" s="699">
        <v>237.55279990661776</v>
      </c>
      <c r="F244" s="699">
        <v>253.48217271213989</v>
      </c>
      <c r="G244" s="699">
        <v>273.37266468083209</v>
      </c>
      <c r="H244" s="699">
        <v>270.68556572250191</v>
      </c>
    </row>
    <row r="245" spans="1:8" s="53" customFormat="1" ht="13.5" customHeight="1">
      <c r="A245" s="580" t="s">
        <v>639</v>
      </c>
      <c r="B245" s="700"/>
      <c r="C245" s="700"/>
      <c r="D245" s="700"/>
      <c r="E245" s="700"/>
      <c r="F245" s="700"/>
      <c r="G245" s="700"/>
      <c r="H245" s="700"/>
    </row>
    <row r="246" spans="1:8" s="53" customFormat="1" ht="12" customHeight="1">
      <c r="A246" s="577" t="s">
        <v>608</v>
      </c>
      <c r="B246" s="698">
        <v>6.4097442139199998</v>
      </c>
      <c r="C246" s="698">
        <v>5.3603051085200013</v>
      </c>
      <c r="D246" s="698">
        <v>8.4029755874000021</v>
      </c>
      <c r="E246" s="698">
        <v>9.0336557676700018</v>
      </c>
      <c r="F246" s="698">
        <v>6.7887906003000005</v>
      </c>
      <c r="G246" s="698">
        <v>6.3548077566199979</v>
      </c>
      <c r="H246" s="698">
        <v>5.2061073646200002</v>
      </c>
    </row>
    <row r="247" spans="1:8" s="53" customFormat="1" ht="12" customHeight="1">
      <c r="A247" s="577" t="s">
        <v>609</v>
      </c>
      <c r="B247" s="698">
        <v>4.6416517213599997</v>
      </c>
      <c r="C247" s="698">
        <v>2.3700291831900007</v>
      </c>
      <c r="D247" s="698">
        <v>1.2973255715700003</v>
      </c>
      <c r="E247" s="698">
        <v>1.1602003796000002</v>
      </c>
      <c r="F247" s="698">
        <v>1.8866619856300004</v>
      </c>
      <c r="G247" s="698">
        <v>2.6855412548099999</v>
      </c>
      <c r="H247" s="698">
        <v>2.8175082383599999</v>
      </c>
    </row>
    <row r="248" spans="1:8" s="53" customFormat="1" ht="12" customHeight="1">
      <c r="A248" s="577" t="s">
        <v>610</v>
      </c>
      <c r="B248" s="698">
        <v>5.0702255938</v>
      </c>
      <c r="C248" s="698">
        <v>0.73450487228000005</v>
      </c>
      <c r="D248" s="698">
        <v>1.2163848850200001</v>
      </c>
      <c r="E248" s="698">
        <v>0.49726540169</v>
      </c>
      <c r="F248" s="698">
        <v>0.54593585288999991</v>
      </c>
      <c r="G248" s="698">
        <v>0.61969666740000007</v>
      </c>
      <c r="H248" s="698">
        <v>2.353040721E-2</v>
      </c>
    </row>
    <row r="249" spans="1:8" s="53" customFormat="1" ht="12" customHeight="1">
      <c r="A249" s="577" t="s">
        <v>625</v>
      </c>
      <c r="B249" s="698">
        <v>18.020393490549999</v>
      </c>
      <c r="C249" s="698">
        <v>20.772994571009999</v>
      </c>
      <c r="D249" s="698">
        <v>22.896552794639998</v>
      </c>
      <c r="E249" s="698">
        <v>21.102209170159998</v>
      </c>
      <c r="F249" s="698">
        <v>17.397930165399998</v>
      </c>
      <c r="G249" s="698">
        <v>19.073505810449998</v>
      </c>
      <c r="H249" s="698">
        <v>16.407891833529998</v>
      </c>
    </row>
    <row r="250" spans="1:8" s="53" customFormat="1" ht="12" customHeight="1">
      <c r="A250" s="577" t="s">
        <v>611</v>
      </c>
      <c r="B250" s="698">
        <v>5.9476401168000903</v>
      </c>
      <c r="C250" s="698">
        <v>5.9278212423586103</v>
      </c>
      <c r="D250" s="698">
        <v>6.2896022539563585</v>
      </c>
      <c r="E250" s="698">
        <v>6.4804417984703182</v>
      </c>
      <c r="F250" s="698">
        <v>7.8608537881585709</v>
      </c>
      <c r="G250" s="698">
        <v>7.6946632784973508</v>
      </c>
      <c r="H250" s="698">
        <v>7.4906172286185893</v>
      </c>
    </row>
    <row r="251" spans="1:8" s="53" customFormat="1" ht="12" customHeight="1">
      <c r="A251" s="579" t="s">
        <v>706</v>
      </c>
      <c r="B251" s="699">
        <v>35.526452102010097</v>
      </c>
      <c r="C251" s="699">
        <v>35.165654977358614</v>
      </c>
      <c r="D251" s="699">
        <v>40.10284109258636</v>
      </c>
      <c r="E251" s="699">
        <v>38.273772517590317</v>
      </c>
      <c r="F251" s="699">
        <v>34.48017239237857</v>
      </c>
      <c r="G251" s="699">
        <v>36.428214767777341</v>
      </c>
      <c r="H251" s="699">
        <v>31.945655072338585</v>
      </c>
    </row>
    <row r="252" spans="1:8" s="53" customFormat="1" ht="13.5" customHeight="1">
      <c r="A252" s="580" t="s">
        <v>952</v>
      </c>
      <c r="B252" s="700"/>
      <c r="C252" s="700"/>
      <c r="D252" s="700"/>
      <c r="E252" s="700"/>
      <c r="F252" s="700"/>
      <c r="G252" s="700"/>
      <c r="H252" s="700"/>
    </row>
    <row r="253" spans="1:8" s="53" customFormat="1" ht="12" customHeight="1">
      <c r="A253" s="577" t="s">
        <v>608</v>
      </c>
      <c r="B253" s="698">
        <v>1.9072282337299999</v>
      </c>
      <c r="C253" s="698">
        <v>3.3166616645300007</v>
      </c>
      <c r="D253" s="698">
        <v>1.5764391089900001</v>
      </c>
      <c r="E253" s="698">
        <v>1.16615371695</v>
      </c>
      <c r="F253" s="698">
        <v>0.65402789468999989</v>
      </c>
      <c r="G253" s="698">
        <v>1.7661846783500001</v>
      </c>
      <c r="H253" s="698">
        <v>2.0772247942800002</v>
      </c>
    </row>
    <row r="254" spans="1:8" s="53" customFormat="1" ht="12" customHeight="1">
      <c r="A254" s="577" t="s">
        <v>609</v>
      </c>
      <c r="B254" s="698">
        <v>2.4716211882899999</v>
      </c>
      <c r="C254" s="698">
        <v>3.0001465042600004</v>
      </c>
      <c r="D254" s="698">
        <v>2.2385047458899998</v>
      </c>
      <c r="E254" s="698">
        <v>2.2082002055399998</v>
      </c>
      <c r="F254" s="698">
        <v>2.4184520992799996</v>
      </c>
      <c r="G254" s="698">
        <v>2.4314782501000001</v>
      </c>
      <c r="H254" s="698">
        <v>1.4993595361500005</v>
      </c>
    </row>
    <row r="255" spans="1:8" s="53" customFormat="1" ht="12" customHeight="1">
      <c r="A255" s="577" t="s">
        <v>610</v>
      </c>
      <c r="B255" s="698">
        <v>8.6096152860000007E-3</v>
      </c>
      <c r="C255" s="698">
        <v>0.14125434156</v>
      </c>
      <c r="D255" s="698">
        <v>0.25602813703999994</v>
      </c>
      <c r="E255" s="698">
        <v>0.33627262714000006</v>
      </c>
      <c r="F255" s="698">
        <v>0.33321009621999997</v>
      </c>
      <c r="G255" s="698">
        <v>0.12438507980000001</v>
      </c>
      <c r="H255" s="698">
        <v>0.12035496641000001</v>
      </c>
    </row>
    <row r="256" spans="1:8" s="53" customFormat="1" ht="12" customHeight="1">
      <c r="A256" s="577" t="s">
        <v>625</v>
      </c>
      <c r="B256" s="698">
        <v>9.5155753894200004</v>
      </c>
      <c r="C256" s="698">
        <v>10.520456454990002</v>
      </c>
      <c r="D256" s="698">
        <v>6.994037919400002</v>
      </c>
      <c r="E256" s="698">
        <v>6.5710808379400003</v>
      </c>
      <c r="F256" s="698">
        <v>6.3091387592499988</v>
      </c>
      <c r="G256" s="698">
        <v>6.537184289589999</v>
      </c>
      <c r="H256" s="698">
        <v>5.8503422744000009</v>
      </c>
    </row>
    <row r="257" spans="1:8" s="53" customFormat="1" ht="12" customHeight="1">
      <c r="A257" s="577" t="s">
        <v>611</v>
      </c>
      <c r="B257" s="698">
        <v>5.9689246680994197</v>
      </c>
      <c r="C257" s="698">
        <v>6.5353098302877308</v>
      </c>
      <c r="D257" s="698">
        <v>6.3947885415955659</v>
      </c>
      <c r="E257" s="698">
        <v>6.4593394619612177</v>
      </c>
      <c r="F257" s="698">
        <v>6.8330261038991855</v>
      </c>
      <c r="G257" s="698">
        <v>6.6492156335638173</v>
      </c>
      <c r="H257" s="698">
        <v>7.0304934235943684</v>
      </c>
    </row>
    <row r="258" spans="1:8" s="53" customFormat="1" ht="12" customHeight="1">
      <c r="A258" s="579" t="s">
        <v>706</v>
      </c>
      <c r="B258" s="699">
        <v>19.949445632399399</v>
      </c>
      <c r="C258" s="699">
        <v>23.513828795627735</v>
      </c>
      <c r="D258" s="699">
        <v>17.459798452915564</v>
      </c>
      <c r="E258" s="699">
        <v>16.741046849531216</v>
      </c>
      <c r="F258" s="699">
        <v>16.547854953339183</v>
      </c>
      <c r="G258" s="699">
        <v>17.508447931403815</v>
      </c>
      <c r="H258" s="699">
        <v>16.577774994834371</v>
      </c>
    </row>
    <row r="259" spans="1:8" s="740" customFormat="1" ht="21.75" customHeight="1">
      <c r="A259" s="741"/>
      <c r="B259" s="742"/>
      <c r="C259" s="742"/>
      <c r="D259" s="742"/>
      <c r="E259" s="742"/>
      <c r="F259" s="742"/>
      <c r="G259" s="742"/>
      <c r="H259" s="742"/>
    </row>
    <row r="260" spans="1:8" s="53" customFormat="1" ht="7.5" customHeight="1">
      <c r="A260" s="393"/>
      <c r="B260" s="508"/>
      <c r="C260" s="508"/>
      <c r="D260" s="508"/>
      <c r="E260" s="508"/>
      <c r="F260" s="508"/>
      <c r="G260" s="509"/>
      <c r="H260" s="508"/>
    </row>
    <row r="261" spans="1:8" s="53" customFormat="1" ht="11.25" customHeight="1">
      <c r="A261" s="647" t="s">
        <v>626</v>
      </c>
      <c r="B261" s="170" t="s">
        <v>6</v>
      </c>
      <c r="C261" s="169" t="s">
        <v>2</v>
      </c>
      <c r="D261" s="169" t="s">
        <v>5</v>
      </c>
      <c r="E261" s="169" t="s">
        <v>3</v>
      </c>
      <c r="F261" s="170" t="s">
        <v>6</v>
      </c>
      <c r="G261" s="169" t="s">
        <v>2</v>
      </c>
      <c r="H261" s="169" t="s">
        <v>5</v>
      </c>
    </row>
    <row r="262" spans="1:8" s="53" customFormat="1" ht="12" customHeight="1">
      <c r="A262" s="70" t="s">
        <v>11</v>
      </c>
      <c r="B262" s="416" t="s">
        <v>235</v>
      </c>
      <c r="C262" s="416" t="s">
        <v>235</v>
      </c>
      <c r="D262" s="417" t="s">
        <v>235</v>
      </c>
      <c r="E262" s="417" t="s">
        <v>231</v>
      </c>
      <c r="F262" s="416" t="s">
        <v>231</v>
      </c>
      <c r="G262" s="416" t="s">
        <v>231</v>
      </c>
      <c r="H262" s="416" t="s">
        <v>231</v>
      </c>
    </row>
    <row r="263" spans="1:8" s="53" customFormat="1" ht="13.5" customHeight="1">
      <c r="A263" s="580" t="s">
        <v>584</v>
      </c>
      <c r="B263" s="419"/>
      <c r="C263" s="419"/>
      <c r="D263" s="419"/>
      <c r="E263" s="419"/>
      <c r="F263" s="419"/>
      <c r="G263" s="419"/>
      <c r="H263" s="419"/>
    </row>
    <row r="264" spans="1:8" s="53" customFormat="1" ht="11.1" customHeight="1">
      <c r="A264" s="577" t="s">
        <v>630</v>
      </c>
      <c r="B264" s="698">
        <v>1.97336113827</v>
      </c>
      <c r="C264" s="698">
        <v>2.30085689049</v>
      </c>
      <c r="D264" s="698">
        <v>2.2659825536500002</v>
      </c>
      <c r="E264" s="698">
        <v>2.3252338037400002</v>
      </c>
      <c r="F264" s="698">
        <v>3.1224184424399999</v>
      </c>
      <c r="G264" s="698">
        <v>3.4159295956299998</v>
      </c>
      <c r="H264" s="698">
        <v>4.3158977162500003</v>
      </c>
    </row>
    <row r="265" spans="1:8" s="53" customFormat="1" ht="11.1" customHeight="1">
      <c r="A265" s="577" t="s">
        <v>627</v>
      </c>
      <c r="B265" s="698">
        <v>0.75713443051999996</v>
      </c>
      <c r="C265" s="698">
        <v>0.97962443056000004</v>
      </c>
      <c r="D265" s="698">
        <v>1.78688674669</v>
      </c>
      <c r="E265" s="698">
        <v>1.7824322591199999</v>
      </c>
      <c r="F265" s="698">
        <v>3.2325971082000002</v>
      </c>
      <c r="G265" s="698">
        <v>2.9390999276100005</v>
      </c>
      <c r="H265" s="698">
        <v>3.3404284112899996</v>
      </c>
    </row>
    <row r="266" spans="1:8" s="53" customFormat="1" ht="11.1" customHeight="1">
      <c r="A266" s="577" t="s">
        <v>628</v>
      </c>
      <c r="B266" s="698">
        <v>5.7807586127599997</v>
      </c>
      <c r="C266" s="698">
        <v>6.86059522522</v>
      </c>
      <c r="D266" s="698">
        <v>6.996977696180001</v>
      </c>
      <c r="E266" s="698">
        <v>6.8749399063000007</v>
      </c>
      <c r="F266" s="698">
        <v>7.1462463743600013</v>
      </c>
      <c r="G266" s="698">
        <v>7.0841065048499994</v>
      </c>
      <c r="H266" s="698">
        <v>3.45069993168</v>
      </c>
    </row>
    <row r="267" spans="1:8" s="53" customFormat="1" ht="11.1" customHeight="1">
      <c r="A267" s="577" t="s">
        <v>16</v>
      </c>
      <c r="B267" s="698">
        <v>47.045680191670002</v>
      </c>
      <c r="C267" s="698">
        <v>49.890601898160007</v>
      </c>
      <c r="D267" s="698">
        <v>44.703132289990009</v>
      </c>
      <c r="E267" s="698">
        <v>39.423685109849991</v>
      </c>
      <c r="F267" s="698">
        <v>45.573996124740006</v>
      </c>
      <c r="G267" s="698">
        <v>47.189559621770002</v>
      </c>
      <c r="H267" s="698">
        <v>51.489977543670001</v>
      </c>
    </row>
    <row r="268" spans="1:8" s="53" customFormat="1" ht="12" customHeight="1">
      <c r="A268" s="579" t="s">
        <v>629</v>
      </c>
      <c r="B268" s="699">
        <v>55.556934373220002</v>
      </c>
      <c r="C268" s="699">
        <v>60.031678444430007</v>
      </c>
      <c r="D268" s="699">
        <v>55.752979286510012</v>
      </c>
      <c r="E268" s="699">
        <v>50.406291079009996</v>
      </c>
      <c r="F268" s="699">
        <v>59.075258049740007</v>
      </c>
      <c r="G268" s="699">
        <v>60.628695649859999</v>
      </c>
      <c r="H268" s="699">
        <v>62.597003602889998</v>
      </c>
    </row>
    <row r="269" spans="1:8" s="53" customFormat="1" ht="13.5" customHeight="1">
      <c r="A269" s="580" t="s">
        <v>585</v>
      </c>
      <c r="B269" s="700"/>
      <c r="C269" s="700"/>
      <c r="D269" s="700"/>
      <c r="E269" s="700"/>
      <c r="F269" s="700"/>
      <c r="G269" s="700"/>
      <c r="H269" s="700"/>
    </row>
    <row r="270" spans="1:8" s="53" customFormat="1" ht="11.1" customHeight="1">
      <c r="A270" s="577" t="s">
        <v>630</v>
      </c>
      <c r="B270" s="698">
        <v>10.40770833555</v>
      </c>
      <c r="C270" s="698">
        <v>8.9869780773599999</v>
      </c>
      <c r="D270" s="698">
        <v>10.484115014780002</v>
      </c>
      <c r="E270" s="698">
        <v>10.883201904549999</v>
      </c>
      <c r="F270" s="698">
        <v>12.55315466761</v>
      </c>
      <c r="G270" s="698">
        <v>13.466609661889999</v>
      </c>
      <c r="H270" s="698">
        <v>11.982945439760002</v>
      </c>
    </row>
    <row r="271" spans="1:8" s="53" customFormat="1" ht="11.1" customHeight="1">
      <c r="A271" s="577" t="s">
        <v>627</v>
      </c>
      <c r="B271" s="698">
        <v>10.4432663087</v>
      </c>
      <c r="C271" s="698">
        <v>10.946752548779999</v>
      </c>
      <c r="D271" s="698">
        <v>11.161973686860001</v>
      </c>
      <c r="E271" s="698">
        <v>11.156946982760001</v>
      </c>
      <c r="F271" s="698">
        <v>12.032024323430001</v>
      </c>
      <c r="G271" s="698">
        <v>14.16692017341</v>
      </c>
      <c r="H271" s="698">
        <v>13.53556133342</v>
      </c>
    </row>
    <row r="272" spans="1:8" s="53" customFormat="1" ht="11.1" customHeight="1">
      <c r="A272" s="577" t="s">
        <v>628</v>
      </c>
      <c r="B272" s="698">
        <v>14.15837802758</v>
      </c>
      <c r="C272" s="698">
        <v>12.083012802819999</v>
      </c>
      <c r="D272" s="698">
        <v>13.424349922700003</v>
      </c>
      <c r="E272" s="698">
        <v>14.301142278089998</v>
      </c>
      <c r="F272" s="698">
        <v>12.578314162600002</v>
      </c>
      <c r="G272" s="698">
        <v>10.035169607359999</v>
      </c>
      <c r="H272" s="698">
        <v>20.551914725319996</v>
      </c>
    </row>
    <row r="273" spans="1:8" s="53" customFormat="1" ht="11.1" customHeight="1">
      <c r="A273" s="577" t="s">
        <v>16</v>
      </c>
      <c r="B273" s="698">
        <v>61.255897498350002</v>
      </c>
      <c r="C273" s="698">
        <v>62.227698082709999</v>
      </c>
      <c r="D273" s="698">
        <v>65.631368007069995</v>
      </c>
      <c r="E273" s="698">
        <v>68.618248458879989</v>
      </c>
      <c r="F273" s="698">
        <v>73.671526600460012</v>
      </c>
      <c r="G273" s="698">
        <v>83.33456087366001</v>
      </c>
      <c r="H273" s="698">
        <v>66.214520295189999</v>
      </c>
    </row>
    <row r="274" spans="1:8" s="53" customFormat="1" ht="12" customHeight="1">
      <c r="A274" s="579" t="s">
        <v>629</v>
      </c>
      <c r="B274" s="699">
        <v>96.265250170179996</v>
      </c>
      <c r="C274" s="699">
        <v>94.244441511670004</v>
      </c>
      <c r="D274" s="699">
        <v>100.70180663141001</v>
      </c>
      <c r="E274" s="699">
        <v>104.95953962427998</v>
      </c>
      <c r="F274" s="699">
        <v>110.8350197541</v>
      </c>
      <c r="G274" s="699">
        <v>121.00326031632001</v>
      </c>
      <c r="H274" s="699">
        <v>112.28494179369</v>
      </c>
    </row>
    <row r="275" spans="1:8" s="53" customFormat="1" ht="13.5" customHeight="1">
      <c r="A275" s="580" t="s">
        <v>639</v>
      </c>
      <c r="B275" s="700"/>
      <c r="C275" s="700"/>
      <c r="D275" s="700"/>
      <c r="E275" s="700"/>
      <c r="F275" s="700"/>
      <c r="G275" s="700"/>
      <c r="H275" s="700"/>
    </row>
    <row r="276" spans="1:8" s="53" customFormat="1" ht="11.1" customHeight="1">
      <c r="A276" s="577" t="s">
        <v>630</v>
      </c>
      <c r="B276" s="698">
        <v>2.9832094377399998</v>
      </c>
      <c r="C276" s="698">
        <v>2.7427233022900004</v>
      </c>
      <c r="D276" s="698">
        <v>2.6968601874500004</v>
      </c>
      <c r="E276" s="698">
        <v>2.6917229071400004</v>
      </c>
      <c r="F276" s="698">
        <v>0.71214150667999998</v>
      </c>
      <c r="G276" s="698">
        <v>0.75397239783000003</v>
      </c>
      <c r="H276" s="698">
        <v>0.55290310926999997</v>
      </c>
    </row>
    <row r="277" spans="1:8" s="53" customFormat="1" ht="11.1" customHeight="1">
      <c r="A277" s="577" t="s">
        <v>627</v>
      </c>
      <c r="B277" s="698">
        <v>4.4327640510700004</v>
      </c>
      <c r="C277" s="698">
        <v>4.7713757585300005</v>
      </c>
      <c r="D277" s="698">
        <v>5.07551167991</v>
      </c>
      <c r="E277" s="698">
        <v>4.9450322957999999</v>
      </c>
      <c r="F277" s="698">
        <v>3.35310945228</v>
      </c>
      <c r="G277" s="698">
        <v>3.4724057306099998</v>
      </c>
      <c r="H277" s="698">
        <v>3.8578691585299998</v>
      </c>
    </row>
    <row r="278" spans="1:8" s="53" customFormat="1" ht="11.1" customHeight="1">
      <c r="A278" s="577" t="s">
        <v>628</v>
      </c>
      <c r="B278" s="698">
        <v>3.63792958278</v>
      </c>
      <c r="C278" s="698">
        <v>3.9854643756899999</v>
      </c>
      <c r="D278" s="698">
        <v>5.0814759568099994</v>
      </c>
      <c r="E278" s="698">
        <v>3.78725322238</v>
      </c>
      <c r="F278" s="698">
        <v>4.4816617402599999</v>
      </c>
      <c r="G278" s="698">
        <v>9.1878660160700001</v>
      </c>
      <c r="H278" s="698">
        <v>2.3326691406100002</v>
      </c>
    </row>
    <row r="279" spans="1:8" s="53" customFormat="1" ht="11.1" customHeight="1">
      <c r="A279" s="577" t="s">
        <v>16</v>
      </c>
      <c r="B279" s="698">
        <v>6.9664904189600003</v>
      </c>
      <c r="C279" s="698">
        <v>9.2734311344999956</v>
      </c>
      <c r="D279" s="698">
        <v>10.04270497047</v>
      </c>
      <c r="E279" s="698">
        <v>9.6782007448399998</v>
      </c>
      <c r="F279" s="698">
        <v>8.8510174661799965</v>
      </c>
      <c r="G279" s="698">
        <v>5.659261665939999</v>
      </c>
      <c r="H279" s="698">
        <v>9.6644504251199965</v>
      </c>
    </row>
    <row r="280" spans="1:8" s="53" customFormat="1" ht="12" customHeight="1">
      <c r="A280" s="579" t="s">
        <v>629</v>
      </c>
      <c r="B280" s="699">
        <v>18.020393490549999</v>
      </c>
      <c r="C280" s="699">
        <v>20.772994571009999</v>
      </c>
      <c r="D280" s="699">
        <v>22.896552794639998</v>
      </c>
      <c r="E280" s="699">
        <v>21.102209170159998</v>
      </c>
      <c r="F280" s="699">
        <v>17.397930165399998</v>
      </c>
      <c r="G280" s="699">
        <v>19.073505810449998</v>
      </c>
      <c r="H280" s="699">
        <v>16.407891833529998</v>
      </c>
    </row>
    <row r="281" spans="1:8" s="53" customFormat="1" ht="13.5" customHeight="1">
      <c r="A281" s="580" t="s">
        <v>952</v>
      </c>
      <c r="B281" s="700"/>
      <c r="C281" s="700"/>
      <c r="D281" s="700"/>
      <c r="E281" s="700"/>
      <c r="F281" s="700"/>
      <c r="G281" s="700"/>
      <c r="H281" s="700"/>
    </row>
    <row r="282" spans="1:8" s="53" customFormat="1" ht="11.1" customHeight="1">
      <c r="A282" s="577" t="s">
        <v>630</v>
      </c>
      <c r="B282" s="698">
        <v>2.432568142</v>
      </c>
      <c r="C282" s="698">
        <v>2.6340476281800003</v>
      </c>
      <c r="D282" s="698">
        <v>1.3435538863800001</v>
      </c>
      <c r="E282" s="698">
        <v>0.97216461994000003</v>
      </c>
      <c r="F282" s="698">
        <v>1.0040616269</v>
      </c>
      <c r="G282" s="698">
        <v>1.0518232327699999</v>
      </c>
      <c r="H282" s="698">
        <v>1.1908611984000002</v>
      </c>
    </row>
    <row r="283" spans="1:8" s="53" customFormat="1" ht="11.1" customHeight="1">
      <c r="A283" s="577" t="s">
        <v>627</v>
      </c>
      <c r="B283" s="698">
        <v>4.0157433380800001</v>
      </c>
      <c r="C283" s="698">
        <v>4.3492807249899998</v>
      </c>
      <c r="D283" s="698">
        <v>3.8074266705199999</v>
      </c>
      <c r="E283" s="698">
        <v>3.7885179211</v>
      </c>
      <c r="F283" s="698">
        <v>3.1176964646099998</v>
      </c>
      <c r="G283" s="698">
        <v>3.3273143733399997</v>
      </c>
      <c r="H283" s="698">
        <v>3.3793267418599999</v>
      </c>
    </row>
    <row r="284" spans="1:8" s="53" customFormat="1" ht="11.1" customHeight="1">
      <c r="A284" s="577" t="s">
        <v>628</v>
      </c>
      <c r="B284" s="698">
        <v>1.1786308988499998</v>
      </c>
      <c r="C284" s="698">
        <v>0.81932521755999987</v>
      </c>
      <c r="D284" s="698">
        <v>0.28939409897000001</v>
      </c>
      <c r="E284" s="698">
        <v>0.33644253968000004</v>
      </c>
      <c r="F284" s="698">
        <v>1.2338154370799999</v>
      </c>
      <c r="G284" s="698">
        <v>0.98158227577000001</v>
      </c>
      <c r="H284" s="698">
        <v>0.13170665255</v>
      </c>
    </row>
    <row r="285" spans="1:8" s="53" customFormat="1" ht="11.1" customHeight="1">
      <c r="A285" s="577" t="s">
        <v>16</v>
      </c>
      <c r="B285" s="698">
        <v>1.88863301049</v>
      </c>
      <c r="C285" s="698">
        <v>2.7178028842600019</v>
      </c>
      <c r="D285" s="698">
        <v>1.5536632635300016</v>
      </c>
      <c r="E285" s="698">
        <v>1.4739557572200002</v>
      </c>
      <c r="F285" s="698">
        <v>0.95356523065999887</v>
      </c>
      <c r="G285" s="698">
        <v>1.1764644077099999</v>
      </c>
      <c r="H285" s="698">
        <v>1.1484476815900002</v>
      </c>
    </row>
    <row r="286" spans="1:8" s="53" customFormat="1" ht="12" customHeight="1">
      <c r="A286" s="579" t="s">
        <v>629</v>
      </c>
      <c r="B286" s="699">
        <v>9.5155753894200004</v>
      </c>
      <c r="C286" s="699">
        <v>10.520456454990002</v>
      </c>
      <c r="D286" s="699">
        <v>6.994037919400002</v>
      </c>
      <c r="E286" s="699">
        <v>6.5710808379400003</v>
      </c>
      <c r="F286" s="699">
        <v>6.3091387592499988</v>
      </c>
      <c r="G286" s="699">
        <v>6.537184289589999</v>
      </c>
      <c r="H286" s="699">
        <v>5.8503422744000009</v>
      </c>
    </row>
    <row r="287" spans="1:8" s="96" customFormat="1" ht="21.75" customHeight="1">
      <c r="A287" s="578" t="s">
        <v>631</v>
      </c>
      <c r="B287" s="704">
        <v>179.35815342337</v>
      </c>
      <c r="C287" s="704">
        <v>185.5695709821</v>
      </c>
      <c r="D287" s="704">
        <v>186.34537663195999</v>
      </c>
      <c r="E287" s="704">
        <v>183.03912071138998</v>
      </c>
      <c r="F287" s="704">
        <v>193.61734672849002</v>
      </c>
      <c r="G287" s="704">
        <v>207.24264606622</v>
      </c>
      <c r="H287" s="704">
        <v>197.14017950451</v>
      </c>
    </row>
    <row r="288" spans="1:8" ht="7.5" customHeight="1"/>
    <row r="289" spans="1:11" s="136" customFormat="1" ht="21.75" customHeight="1">
      <c r="A289" s="1493" t="s">
        <v>450</v>
      </c>
      <c r="B289" s="1493"/>
      <c r="C289" s="1493"/>
      <c r="D289" s="1493"/>
      <c r="E289" s="1493"/>
      <c r="F289" s="1493"/>
      <c r="G289" s="1493"/>
      <c r="H289" s="1493"/>
      <c r="I289" s="1493"/>
      <c r="J289" s="1493"/>
      <c r="K289" s="305"/>
    </row>
    <row r="290" spans="1:11" s="136" customFormat="1" ht="13.5" customHeight="1">
      <c r="A290" s="1493" t="s">
        <v>451</v>
      </c>
      <c r="B290" s="1493"/>
      <c r="C290" s="1493"/>
      <c r="D290" s="1493"/>
      <c r="E290" s="1493"/>
      <c r="F290" s="1493"/>
      <c r="G290" s="1493"/>
      <c r="H290" s="1493"/>
      <c r="I290" s="1493"/>
      <c r="J290" s="1493"/>
      <c r="K290" s="305"/>
    </row>
  </sheetData>
  <mergeCells count="15">
    <mergeCell ref="A224:J224"/>
    <mergeCell ref="A225:J225"/>
    <mergeCell ref="A227:J227"/>
    <mergeCell ref="A289:J289"/>
    <mergeCell ref="A290:J290"/>
    <mergeCell ref="A116:J116"/>
    <mergeCell ref="A117:J117"/>
    <mergeCell ref="A119:J119"/>
    <mergeCell ref="A182:J182"/>
    <mergeCell ref="A223:J223"/>
    <mergeCell ref="A2:H2"/>
    <mergeCell ref="A49:J49"/>
    <mergeCell ref="A51:J51"/>
    <mergeCell ref="A50:J50"/>
    <mergeCell ref="A53:H53"/>
  </mergeCells>
  <hyperlinks>
    <hyperlink ref="A225:J225" location="'8.4'!A1" display="3)  For breakdown into divisions, see next page (lenke)"/>
  </hyperlink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- 3Q13&amp;C&amp;8CHAPTER 1&amp;R&amp;8FINANCIAL RESULTS DNB GROUP </oddHeader>
  </headerFooter>
  <rowBreaks count="4" manualBreakCount="4">
    <brk id="51" max="16383" man="1"/>
    <brk id="117" max="16383" man="1"/>
    <brk id="180" max="16383" man="1"/>
    <brk id="22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51"/>
  <sheetViews>
    <sheetView showGridLines="0" zoomScale="150" zoomScaleNormal="150" zoomScaleSheetLayoutView="90" workbookViewId="0"/>
  </sheetViews>
  <sheetFormatPr baseColWidth="10" defaultColWidth="10.85546875" defaultRowHeight="22.5" customHeight="1"/>
  <cols>
    <col min="1" max="1" width="14.28515625" style="64" customWidth="1"/>
    <col min="2" max="6" width="9.85546875" style="64" customWidth="1"/>
    <col min="7" max="7" width="9.85546875" style="101" customWidth="1"/>
    <col min="8" max="9" width="9.85546875" style="64" customWidth="1"/>
    <col min="10" max="10" width="10.85546875" style="64" customWidth="1"/>
    <col min="11" max="11" width="49" style="64" customWidth="1"/>
    <col min="12" max="18" width="10.42578125" style="64" customWidth="1"/>
    <col min="19" max="19" width="10.85546875" style="64" customWidth="1"/>
    <col min="20" max="20" width="49" style="64" customWidth="1"/>
    <col min="21" max="27" width="10.42578125" style="64" customWidth="1"/>
    <col min="28" max="16384" width="10.85546875" style="64"/>
  </cols>
  <sheetData>
    <row r="1" spans="1:9" s="101" customFormat="1" ht="22.5" customHeight="1">
      <c r="A1" s="801"/>
      <c r="B1" s="802"/>
      <c r="C1" s="833"/>
      <c r="D1" s="802"/>
      <c r="E1" s="833"/>
      <c r="F1" s="802"/>
      <c r="G1" s="833"/>
      <c r="H1" s="802"/>
      <c r="I1" s="829"/>
    </row>
    <row r="2" spans="1:9" s="582" customFormat="1" ht="18.75" customHeight="1">
      <c r="A2" s="581" t="s">
        <v>918</v>
      </c>
    </row>
    <row r="3" spans="1:9" s="50" customFormat="1" ht="12.75" customHeight="1"/>
    <row r="4" spans="1:9" s="130" customFormat="1" ht="18.75" customHeight="1">
      <c r="A4" s="129"/>
      <c r="B4" s="1524" t="s">
        <v>97</v>
      </c>
      <c r="C4" s="1525"/>
      <c r="D4" s="1525"/>
      <c r="E4" s="1526"/>
      <c r="F4" s="1524" t="s">
        <v>98</v>
      </c>
      <c r="G4" s="1525"/>
      <c r="H4" s="1525"/>
      <c r="I4" s="1526"/>
    </row>
    <row r="5" spans="1:9" s="130" customFormat="1" ht="16.5" customHeight="1">
      <c r="A5" s="131" t="s">
        <v>93</v>
      </c>
      <c r="B5" s="1527" t="s">
        <v>94</v>
      </c>
      <c r="C5" s="1528"/>
      <c r="D5" s="1527" t="s">
        <v>95</v>
      </c>
      <c r="E5" s="1528"/>
      <c r="F5" s="1529" t="s">
        <v>99</v>
      </c>
      <c r="G5" s="1530"/>
      <c r="H5" s="1527" t="s">
        <v>111</v>
      </c>
      <c r="I5" s="1528"/>
    </row>
    <row r="6" spans="1:9" s="133" customFormat="1" ht="12" customHeight="1">
      <c r="A6" s="132">
        <v>1</v>
      </c>
      <c r="B6" s="1531">
        <v>0.01</v>
      </c>
      <c r="C6" s="1532"/>
      <c r="D6" s="1531">
        <v>0.1</v>
      </c>
      <c r="E6" s="1532"/>
      <c r="F6" s="1533" t="s">
        <v>104</v>
      </c>
      <c r="G6" s="1534"/>
      <c r="H6" s="1533" t="s">
        <v>170</v>
      </c>
      <c r="I6" s="1534"/>
    </row>
    <row r="7" spans="1:9" s="133" customFormat="1" ht="12" customHeight="1">
      <c r="A7" s="134">
        <v>2</v>
      </c>
      <c r="B7" s="1535">
        <v>0.1</v>
      </c>
      <c r="C7" s="1536"/>
      <c r="D7" s="1535">
        <v>0.25</v>
      </c>
      <c r="E7" s="1536"/>
      <c r="F7" s="1537" t="s">
        <v>128</v>
      </c>
      <c r="G7" s="1538"/>
      <c r="H7" s="1537" t="s">
        <v>130</v>
      </c>
      <c r="I7" s="1538"/>
    </row>
    <row r="8" spans="1:9" s="133" customFormat="1" ht="12" customHeight="1">
      <c r="A8" s="134">
        <v>3</v>
      </c>
      <c r="B8" s="1535">
        <v>0.25</v>
      </c>
      <c r="C8" s="1536"/>
      <c r="D8" s="1535">
        <v>0.5</v>
      </c>
      <c r="E8" s="1536"/>
      <c r="F8" s="1537" t="s">
        <v>129</v>
      </c>
      <c r="G8" s="1538"/>
      <c r="H8" s="1537" t="s">
        <v>172</v>
      </c>
      <c r="I8" s="1538"/>
    </row>
    <row r="9" spans="1:9" s="133" customFormat="1" ht="12" customHeight="1">
      <c r="A9" s="134">
        <v>4</v>
      </c>
      <c r="B9" s="1535">
        <v>0.5</v>
      </c>
      <c r="C9" s="1536"/>
      <c r="D9" s="1535">
        <v>0.75</v>
      </c>
      <c r="E9" s="1536"/>
      <c r="F9" s="1537" t="s">
        <v>105</v>
      </c>
      <c r="G9" s="1538"/>
      <c r="H9" s="1537" t="s">
        <v>100</v>
      </c>
      <c r="I9" s="1538"/>
    </row>
    <row r="10" spans="1:9" s="133" customFormat="1" ht="12" customHeight="1">
      <c r="A10" s="134">
        <v>5</v>
      </c>
      <c r="B10" s="1535">
        <v>0.75</v>
      </c>
      <c r="C10" s="1536"/>
      <c r="D10" s="1535">
        <v>1.25</v>
      </c>
      <c r="E10" s="1536"/>
      <c r="F10" s="1537" t="s">
        <v>106</v>
      </c>
      <c r="G10" s="1538"/>
      <c r="H10" s="1537" t="s">
        <v>101</v>
      </c>
      <c r="I10" s="1538"/>
    </row>
    <row r="11" spans="1:9" s="133" customFormat="1" ht="12" customHeight="1">
      <c r="A11" s="134">
        <v>6</v>
      </c>
      <c r="B11" s="1535">
        <v>1.25</v>
      </c>
      <c r="C11" s="1536"/>
      <c r="D11" s="1535">
        <v>2</v>
      </c>
      <c r="E11" s="1536"/>
      <c r="F11" s="1537"/>
      <c r="G11" s="1538"/>
      <c r="H11" s="1537"/>
      <c r="I11" s="1538"/>
    </row>
    <row r="12" spans="1:9" s="133" customFormat="1" ht="12" customHeight="1">
      <c r="A12" s="134">
        <v>7</v>
      </c>
      <c r="B12" s="1535">
        <v>2</v>
      </c>
      <c r="C12" s="1536"/>
      <c r="D12" s="1535">
        <v>3</v>
      </c>
      <c r="E12" s="1536"/>
      <c r="F12" s="1537" t="s">
        <v>107</v>
      </c>
      <c r="G12" s="1538"/>
      <c r="H12" s="1537" t="s">
        <v>171</v>
      </c>
      <c r="I12" s="1538"/>
    </row>
    <row r="13" spans="1:9" s="133" customFormat="1" ht="12" customHeight="1">
      <c r="A13" s="134">
        <v>8</v>
      </c>
      <c r="B13" s="1535">
        <v>3</v>
      </c>
      <c r="C13" s="1536"/>
      <c r="D13" s="1535">
        <v>5</v>
      </c>
      <c r="E13" s="1536"/>
      <c r="F13" s="1537" t="s">
        <v>108</v>
      </c>
      <c r="G13" s="1538"/>
      <c r="H13" s="1537" t="s">
        <v>102</v>
      </c>
      <c r="I13" s="1538"/>
    </row>
    <row r="14" spans="1:9" s="133" customFormat="1" ht="12" customHeight="1">
      <c r="A14" s="134">
        <v>9</v>
      </c>
      <c r="B14" s="1535">
        <v>5</v>
      </c>
      <c r="C14" s="1536"/>
      <c r="D14" s="1535">
        <v>8</v>
      </c>
      <c r="E14" s="1536"/>
      <c r="F14" s="1537" t="s">
        <v>109</v>
      </c>
      <c r="G14" s="1538"/>
      <c r="H14" s="1537" t="s">
        <v>103</v>
      </c>
      <c r="I14" s="1538"/>
    </row>
    <row r="15" spans="1:9" s="133" customFormat="1" ht="12" customHeight="1">
      <c r="A15" s="135">
        <v>10</v>
      </c>
      <c r="B15" s="1539">
        <v>8</v>
      </c>
      <c r="C15" s="1540"/>
      <c r="D15" s="1541" t="s">
        <v>117</v>
      </c>
      <c r="E15" s="1542"/>
      <c r="F15" s="1543" t="s">
        <v>110</v>
      </c>
      <c r="G15" s="1544"/>
      <c r="H15" s="1543" t="s">
        <v>173</v>
      </c>
      <c r="I15" s="1544"/>
    </row>
    <row r="16" spans="1:9" s="127" customFormat="1" ht="7.5" customHeight="1">
      <c r="D16" s="128"/>
      <c r="E16" s="128"/>
      <c r="H16" s="128"/>
    </row>
    <row r="17" spans="1:10" s="127" customFormat="1" ht="12.75" customHeight="1">
      <c r="A17" s="1498" t="s">
        <v>549</v>
      </c>
      <c r="B17" s="1498"/>
      <c r="C17" s="1498"/>
      <c r="D17" s="1498"/>
      <c r="E17" s="1498"/>
      <c r="F17" s="1498"/>
      <c r="G17" s="1498"/>
      <c r="H17" s="1498"/>
    </row>
    <row r="18" spans="1:10" s="101" customFormat="1" ht="22.5" customHeight="1">
      <c r="A18" s="834"/>
    </row>
    <row r="19" spans="1:10" s="582" customFormat="1" ht="18.75" customHeight="1">
      <c r="A19" s="581" t="s">
        <v>919</v>
      </c>
    </row>
    <row r="20" spans="1:10" s="50" customFormat="1" ht="12.75" customHeight="1"/>
    <row r="21" spans="1:10" s="53" customFormat="1" ht="9.75" customHeight="1">
      <c r="A21" s="1522" t="s">
        <v>233</v>
      </c>
      <c r="B21" s="169"/>
      <c r="C21" s="169"/>
      <c r="D21" s="170"/>
      <c r="E21" s="170" t="s">
        <v>201</v>
      </c>
      <c r="F21" s="170"/>
      <c r="G21" s="171"/>
      <c r="H21" s="172" t="s">
        <v>203</v>
      </c>
      <c r="I21" s="173"/>
      <c r="J21" s="52"/>
    </row>
    <row r="22" spans="1:10" s="53" customFormat="1" ht="9.75" customHeight="1">
      <c r="A22" s="1522"/>
      <c r="B22" s="174"/>
      <c r="C22" s="174"/>
      <c r="D22" s="175"/>
      <c r="E22" s="175" t="s">
        <v>202</v>
      </c>
      <c r="F22" s="175"/>
      <c r="G22" s="171"/>
      <c r="H22" s="176" t="s">
        <v>202</v>
      </c>
      <c r="I22" s="177" t="s">
        <v>200</v>
      </c>
      <c r="J22" s="52"/>
    </row>
    <row r="23" spans="1:10" s="53" customFormat="1" ht="9.75" customHeight="1">
      <c r="A23" s="1522"/>
      <c r="B23" s="174" t="s">
        <v>193</v>
      </c>
      <c r="C23" s="174" t="s">
        <v>196</v>
      </c>
      <c r="D23" s="175" t="s">
        <v>136</v>
      </c>
      <c r="E23" s="175" t="s">
        <v>225</v>
      </c>
      <c r="F23" s="175" t="s">
        <v>53</v>
      </c>
      <c r="G23" s="171"/>
      <c r="H23" s="175" t="s">
        <v>225</v>
      </c>
      <c r="I23" s="177" t="s">
        <v>205</v>
      </c>
      <c r="J23" s="52"/>
    </row>
    <row r="24" spans="1:10" s="53" customFormat="1" ht="9.75" customHeight="1">
      <c r="A24" s="1523"/>
      <c r="B24" s="174" t="s">
        <v>194</v>
      </c>
      <c r="C24" s="178" t="s">
        <v>754</v>
      </c>
      <c r="D24" s="175" t="s">
        <v>204</v>
      </c>
      <c r="E24" s="175" t="s">
        <v>226</v>
      </c>
      <c r="F24" s="175" t="s">
        <v>207</v>
      </c>
      <c r="G24" s="171"/>
      <c r="H24" s="175" t="s">
        <v>226</v>
      </c>
      <c r="I24" s="177" t="s">
        <v>206</v>
      </c>
      <c r="J24" s="52"/>
    </row>
    <row r="25" spans="1:10" s="53" customFormat="1" ht="12" customHeight="1">
      <c r="A25" s="359" t="s">
        <v>187</v>
      </c>
      <c r="B25" s="447">
        <v>0</v>
      </c>
      <c r="C25" s="447">
        <v>2000.3120999999999</v>
      </c>
      <c r="D25" s="447">
        <v>1.21801599</v>
      </c>
      <c r="E25" s="447">
        <v>0</v>
      </c>
      <c r="F25" s="447">
        <v>2001.5301159899998</v>
      </c>
      <c r="G25" s="351"/>
      <c r="H25" s="447">
        <v>17.75686158503478</v>
      </c>
      <c r="I25" s="448">
        <v>0</v>
      </c>
      <c r="J25" s="120"/>
    </row>
    <row r="26" spans="1:10" s="53" customFormat="1" ht="12" customHeight="1">
      <c r="A26" s="346" t="s">
        <v>188</v>
      </c>
      <c r="B26" s="449">
        <v>0</v>
      </c>
      <c r="C26" s="449">
        <v>2366.2228499999997</v>
      </c>
      <c r="D26" s="449">
        <v>793.72689151999998</v>
      </c>
      <c r="E26" s="449">
        <v>0</v>
      </c>
      <c r="F26" s="449">
        <v>3159.9497415199994</v>
      </c>
      <c r="G26" s="351"/>
      <c r="H26" s="449">
        <v>515.03283717697423</v>
      </c>
      <c r="I26" s="450">
        <v>0</v>
      </c>
      <c r="J26" s="120"/>
    </row>
    <row r="27" spans="1:10" s="53" customFormat="1" ht="12" customHeight="1">
      <c r="A27" s="346" t="s">
        <v>189</v>
      </c>
      <c r="B27" s="449">
        <v>0</v>
      </c>
      <c r="C27" s="449">
        <v>1797.0283499999998</v>
      </c>
      <c r="D27" s="449">
        <v>973.31527153000002</v>
      </c>
      <c r="E27" s="449">
        <v>0</v>
      </c>
      <c r="F27" s="449">
        <v>2770.3436215299998</v>
      </c>
      <c r="G27" s="351"/>
      <c r="H27" s="449">
        <v>1100.9092882236157</v>
      </c>
      <c r="I27" s="450">
        <v>887.99029051000002</v>
      </c>
      <c r="J27" s="120"/>
    </row>
    <row r="28" spans="1:10" s="53" customFormat="1" ht="12" customHeight="1">
      <c r="A28" s="346" t="s">
        <v>190</v>
      </c>
      <c r="B28" s="449">
        <v>0</v>
      </c>
      <c r="C28" s="449">
        <v>0</v>
      </c>
      <c r="D28" s="449">
        <v>0.31415572999999997</v>
      </c>
      <c r="E28" s="449">
        <v>0</v>
      </c>
      <c r="F28" s="449">
        <v>0.31415572999999997</v>
      </c>
      <c r="G28" s="351"/>
      <c r="H28" s="449">
        <v>0.17145938925363677</v>
      </c>
      <c r="I28" s="450">
        <v>0</v>
      </c>
      <c r="J28" s="52"/>
    </row>
    <row r="29" spans="1:10" s="53" customFormat="1" ht="12" customHeight="1">
      <c r="A29" s="346" t="s">
        <v>191</v>
      </c>
      <c r="B29" s="451">
        <v>0</v>
      </c>
      <c r="C29" s="451">
        <v>7968.722999999999</v>
      </c>
      <c r="D29" s="451">
        <v>1919.3308163900001</v>
      </c>
      <c r="E29" s="451">
        <v>0</v>
      </c>
      <c r="F29" s="451">
        <v>9888.0538163899982</v>
      </c>
      <c r="G29" s="351"/>
      <c r="H29" s="451">
        <v>3280.6266903748319</v>
      </c>
      <c r="I29" s="452">
        <v>1528.14089556</v>
      </c>
      <c r="J29" s="52"/>
    </row>
    <row r="30" spans="1:10" s="96" customFormat="1" ht="12" customHeight="1">
      <c r="A30" s="360" t="s">
        <v>192</v>
      </c>
      <c r="B30" s="453">
        <v>0</v>
      </c>
      <c r="C30" s="453">
        <v>14132.286299999998</v>
      </c>
      <c r="D30" s="453">
        <v>3687.9051511600001</v>
      </c>
      <c r="E30" s="453">
        <v>0</v>
      </c>
      <c r="F30" s="453">
        <v>17820.191451159997</v>
      </c>
      <c r="G30" s="454"/>
      <c r="H30" s="453">
        <v>4914.4971367497101</v>
      </c>
      <c r="I30" s="453">
        <v>2416.1311860699998</v>
      </c>
      <c r="J30" s="114"/>
    </row>
    <row r="31" spans="1:10" s="61" customFormat="1" ht="7.5" customHeight="1">
      <c r="A31" s="121"/>
      <c r="B31" s="122"/>
      <c r="C31" s="122"/>
      <c r="D31" s="122"/>
      <c r="E31" s="122"/>
      <c r="F31" s="122"/>
      <c r="G31" s="123"/>
      <c r="H31" s="122"/>
      <c r="I31" s="122"/>
      <c r="J31" s="59"/>
    </row>
    <row r="32" spans="1:10" s="124" customFormat="1" ht="22.5" customHeight="1">
      <c r="A32" s="1493" t="s">
        <v>755</v>
      </c>
      <c r="B32" s="1493"/>
      <c r="C32" s="1493"/>
      <c r="D32" s="1493"/>
      <c r="E32" s="1493"/>
      <c r="F32" s="1493"/>
      <c r="G32" s="1493"/>
      <c r="H32" s="1493"/>
      <c r="I32" s="1493"/>
    </row>
    <row r="33" spans="1:10" s="124" customFormat="1" ht="22.5" customHeight="1">
      <c r="G33" s="125"/>
    </row>
    <row r="34" spans="1:10" s="124" customFormat="1" ht="22.5" customHeight="1">
      <c r="G34" s="125"/>
    </row>
    <row r="35" spans="1:10" s="124" customFormat="1" ht="22.5" customHeight="1">
      <c r="G35" s="125"/>
    </row>
    <row r="36" spans="1:10" s="124" customFormat="1" ht="22.5" customHeight="1">
      <c r="G36" s="125"/>
    </row>
    <row r="37" spans="1:10" s="124" customFormat="1" ht="22.5" customHeight="1">
      <c r="G37" s="125"/>
    </row>
    <row r="38" spans="1:10" s="124" customFormat="1" ht="22.5" customHeight="1">
      <c r="G38" s="125"/>
    </row>
    <row r="39" spans="1:10" s="124" customFormat="1" ht="22.5" customHeight="1">
      <c r="G39" s="125"/>
    </row>
    <row r="40" spans="1:10" s="124" customFormat="1" ht="22.5" customHeight="1">
      <c r="G40" s="125"/>
    </row>
    <row r="41" spans="1:10" s="124" customFormat="1" ht="22.5" customHeight="1">
      <c r="G41" s="125"/>
    </row>
    <row r="42" spans="1:10" s="124" customFormat="1" ht="22.5" customHeight="1">
      <c r="G42" s="125"/>
    </row>
    <row r="43" spans="1:10" s="124" customFormat="1" ht="22.5" customHeight="1">
      <c r="G43" s="125"/>
    </row>
    <row r="44" spans="1:10" s="124" customFormat="1" ht="22.5" customHeight="1">
      <c r="G44" s="125"/>
    </row>
    <row r="45" spans="1:10" s="124" customFormat="1" ht="22.5" customHeight="1">
      <c r="G45" s="125"/>
    </row>
    <row r="46" spans="1:10" s="124" customFormat="1" ht="22.5" customHeight="1">
      <c r="G46" s="125"/>
    </row>
    <row r="47" spans="1:10" ht="22.5" customHeight="1">
      <c r="A47" s="53"/>
      <c r="B47" s="52"/>
      <c r="C47" s="52"/>
      <c r="D47" s="52"/>
      <c r="E47" s="52"/>
      <c r="F47" s="52"/>
      <c r="G47" s="95"/>
      <c r="H47" s="52"/>
      <c r="I47" s="52"/>
      <c r="J47" s="52"/>
    </row>
    <row r="51" spans="1:10" ht="22.5" customHeight="1">
      <c r="A51" s="62"/>
      <c r="B51" s="59"/>
      <c r="C51" s="59"/>
      <c r="D51" s="59"/>
      <c r="E51" s="59"/>
      <c r="F51" s="59"/>
      <c r="G51" s="126"/>
      <c r="H51" s="59"/>
      <c r="I51" s="59"/>
      <c r="J51" s="59"/>
    </row>
  </sheetData>
  <mergeCells count="49">
    <mergeCell ref="A17:H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8:C8"/>
    <mergeCell ref="D8:E8"/>
    <mergeCell ref="F8:G8"/>
    <mergeCell ref="H8:I8"/>
    <mergeCell ref="B9:C9"/>
    <mergeCell ref="D9:E9"/>
    <mergeCell ref="F9:G9"/>
    <mergeCell ref="H9:I9"/>
    <mergeCell ref="A21:A24"/>
    <mergeCell ref="A32:I32"/>
    <mergeCell ref="B4:E4"/>
    <mergeCell ref="F4:I4"/>
    <mergeCell ref="B5:C5"/>
    <mergeCell ref="D5:E5"/>
    <mergeCell ref="F5:G5"/>
    <mergeCell ref="H5:I5"/>
    <mergeCell ref="B6:C6"/>
    <mergeCell ref="D6:E6"/>
    <mergeCell ref="F6:G6"/>
    <mergeCell ref="H6:I6"/>
    <mergeCell ref="B7:C7"/>
    <mergeCell ref="D7:E7"/>
    <mergeCell ref="F7:G7"/>
    <mergeCell ref="H7:I7"/>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- 3Q13&amp;C&amp;8CHAPTER 1&amp;R&amp;8FINANCIAL RESULTS DNB GROUP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7"/>
  <sheetViews>
    <sheetView showGridLines="0" zoomScale="150" zoomScaleNormal="150" zoomScaleSheetLayoutView="90" workbookViewId="0"/>
  </sheetViews>
  <sheetFormatPr baseColWidth="10" defaultColWidth="9.140625" defaultRowHeight="22.5" customHeight="1"/>
  <cols>
    <col min="1" max="1" width="35.28515625" style="151" customWidth="1"/>
    <col min="2" max="10" width="6.42578125" style="151" customWidth="1"/>
    <col min="11" max="16384" width="9.140625" style="151"/>
  </cols>
  <sheetData>
    <row r="1" spans="1:10" s="101" customFormat="1" ht="22.5" customHeight="1">
      <c r="A1" s="801"/>
      <c r="B1" s="802"/>
      <c r="C1" s="802"/>
      <c r="D1" s="802"/>
      <c r="E1" s="802"/>
      <c r="F1" s="802"/>
      <c r="G1" s="802"/>
      <c r="H1" s="802"/>
      <c r="I1" s="802"/>
      <c r="J1" s="802"/>
    </row>
    <row r="2" spans="1:10" s="582" customFormat="1" ht="18.75" customHeight="1">
      <c r="A2" s="581" t="s">
        <v>920</v>
      </c>
    </row>
    <row r="3" spans="1:10" s="50" customFormat="1" ht="12.75" customHeight="1"/>
    <row r="4" spans="1:10" s="148" customFormat="1" ht="12" customHeight="1">
      <c r="A4" s="363"/>
      <c r="B4" s="364" t="s">
        <v>6</v>
      </c>
      <c r="C4" s="364" t="s">
        <v>2</v>
      </c>
      <c r="D4" s="365" t="s">
        <v>5</v>
      </c>
      <c r="E4" s="364" t="s">
        <v>3</v>
      </c>
      <c r="F4" s="364" t="s">
        <v>6</v>
      </c>
      <c r="G4" s="364" t="s">
        <v>2</v>
      </c>
      <c r="H4" s="365" t="s">
        <v>5</v>
      </c>
    </row>
    <row r="5" spans="1:10" s="148" customFormat="1" ht="12" customHeight="1">
      <c r="A5" s="366" t="s">
        <v>11</v>
      </c>
      <c r="B5" s="367" t="s">
        <v>235</v>
      </c>
      <c r="C5" s="367" t="s">
        <v>235</v>
      </c>
      <c r="D5" s="367" t="s">
        <v>235</v>
      </c>
      <c r="E5" s="367" t="s">
        <v>231</v>
      </c>
      <c r="F5" s="367" t="s">
        <v>231</v>
      </c>
      <c r="G5" s="367" t="s">
        <v>231</v>
      </c>
      <c r="H5" s="367" t="s">
        <v>231</v>
      </c>
    </row>
    <row r="6" spans="1:10" s="149" customFormat="1" ht="12" customHeight="1">
      <c r="A6" s="369" t="s">
        <v>544</v>
      </c>
      <c r="B6" s="438">
        <v>925.45066175858994</v>
      </c>
      <c r="C6" s="438">
        <v>996</v>
      </c>
      <c r="D6" s="438">
        <v>889.04287659683598</v>
      </c>
      <c r="E6" s="438">
        <v>811</v>
      </c>
      <c r="F6" s="438">
        <v>843.33988659922898</v>
      </c>
      <c r="G6" s="438">
        <v>854</v>
      </c>
      <c r="H6" s="438">
        <v>805.98450638924101</v>
      </c>
    </row>
    <row r="7" spans="1:10" s="148" customFormat="1" ht="12" customHeight="1">
      <c r="A7" s="374" t="s">
        <v>545</v>
      </c>
      <c r="B7" s="439">
        <v>908.01521884884255</v>
      </c>
      <c r="C7" s="439">
        <v>978.76904368936584</v>
      </c>
      <c r="D7" s="439">
        <v>886.29335755013562</v>
      </c>
      <c r="E7" s="439">
        <v>815.50280303753755</v>
      </c>
      <c r="F7" s="439">
        <v>844.66454916227883</v>
      </c>
      <c r="G7" s="440">
        <v>849.87591583785388</v>
      </c>
      <c r="H7" s="439">
        <v>806.28467570327962</v>
      </c>
    </row>
  </sheetData>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- 3Q13&amp;C&amp;8CHAPTER 1&amp;R&amp;8FINANCIAL RESULTS DNB GROUP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35"/>
  <sheetViews>
    <sheetView showGridLines="0" zoomScale="150" zoomScaleNormal="150" zoomScaleSheetLayoutView="90" workbookViewId="0"/>
  </sheetViews>
  <sheetFormatPr baseColWidth="10" defaultColWidth="9.140625" defaultRowHeight="12.75"/>
  <cols>
    <col min="1" max="1" width="22.42578125" style="223" customWidth="1"/>
    <col min="2" max="12" width="6.7109375" style="223" customWidth="1"/>
    <col min="13" max="16384" width="9.140625" style="223"/>
  </cols>
  <sheetData>
    <row r="1" spans="1:12" s="101" customFormat="1" ht="22.5" customHeight="1">
      <c r="A1" s="866"/>
      <c r="B1" s="867"/>
      <c r="C1" s="867"/>
      <c r="D1" s="867"/>
      <c r="E1" s="867"/>
      <c r="F1" s="867"/>
      <c r="G1" s="867"/>
      <c r="H1" s="867"/>
      <c r="I1" s="867"/>
      <c r="J1" s="867"/>
      <c r="K1" s="867"/>
      <c r="L1" s="867"/>
    </row>
    <row r="2" spans="1:12" s="582" customFormat="1" ht="18.75" customHeight="1">
      <c r="A2" s="581" t="s">
        <v>921</v>
      </c>
    </row>
    <row r="3" spans="1:12" s="50" customFormat="1" ht="12.75" customHeight="1">
      <c r="A3" s="324"/>
    </row>
    <row r="4" spans="1:12" s="333" customFormat="1" ht="29.25" customHeight="1">
      <c r="A4" s="1575" t="s">
        <v>446</v>
      </c>
      <c r="B4" s="1575"/>
      <c r="C4" s="1575"/>
      <c r="D4" s="1575"/>
      <c r="E4" s="1575"/>
      <c r="F4" s="1575"/>
      <c r="G4" s="1575"/>
      <c r="H4" s="1575"/>
      <c r="I4" s="1575"/>
      <c r="J4" s="1575"/>
      <c r="K4" s="1575"/>
      <c r="L4" s="1575"/>
    </row>
    <row r="5" spans="1:12" s="148" customFormat="1" ht="13.5" customHeight="1">
      <c r="A5" s="216"/>
      <c r="B5" s="216"/>
      <c r="C5" s="150"/>
      <c r="G5" s="1570" t="s">
        <v>223</v>
      </c>
      <c r="H5" s="1571"/>
      <c r="I5" s="1570" t="s">
        <v>222</v>
      </c>
      <c r="J5" s="1571"/>
    </row>
    <row r="6" spans="1:12" s="148" customFormat="1" ht="13.5" customHeight="1">
      <c r="A6" s="1576" t="s">
        <v>235</v>
      </c>
      <c r="B6" s="1545" t="s">
        <v>220</v>
      </c>
      <c r="C6" s="1546"/>
      <c r="D6" s="1546"/>
      <c r="E6" s="1546"/>
      <c r="F6" s="1547"/>
      <c r="G6" s="1572">
        <v>42.6</v>
      </c>
      <c r="H6" s="1573"/>
      <c r="I6" s="1572">
        <v>6.6</v>
      </c>
      <c r="J6" s="1573"/>
    </row>
    <row r="7" spans="1:12" s="148" customFormat="1" ht="13.5" customHeight="1">
      <c r="A7" s="1577"/>
      <c r="B7" s="1548" t="s">
        <v>221</v>
      </c>
      <c r="C7" s="1549"/>
      <c r="D7" s="1549"/>
      <c r="E7" s="1549"/>
      <c r="F7" s="1550"/>
      <c r="G7" s="1556">
        <v>11.4</v>
      </c>
      <c r="H7" s="1557"/>
      <c r="I7" s="1556">
        <v>5.2</v>
      </c>
      <c r="J7" s="1557"/>
    </row>
    <row r="8" spans="1:12" s="149" customFormat="1" ht="13.5" customHeight="1">
      <c r="A8" s="1577"/>
      <c r="B8" s="1551" t="s">
        <v>53</v>
      </c>
      <c r="C8" s="1552"/>
      <c r="D8" s="1552"/>
      <c r="E8" s="1552"/>
      <c r="F8" s="1553"/>
      <c r="G8" s="1567">
        <v>54.1</v>
      </c>
      <c r="H8" s="1568"/>
      <c r="I8" s="1567">
        <v>6.3</v>
      </c>
      <c r="J8" s="1568"/>
    </row>
    <row r="9" spans="1:12" s="149" customFormat="1" ht="13.5" customHeight="1">
      <c r="A9" s="1577"/>
      <c r="B9" s="1579"/>
      <c r="C9" s="1580"/>
      <c r="D9" s="1580"/>
      <c r="E9" s="1580"/>
      <c r="F9" s="1581"/>
      <c r="G9" s="1554"/>
      <c r="H9" s="1555"/>
      <c r="I9" s="1554"/>
      <c r="J9" s="1555"/>
    </row>
    <row r="10" spans="1:12" s="149" customFormat="1" ht="13.5" customHeight="1">
      <c r="A10" s="1577"/>
      <c r="B10" s="1548" t="s">
        <v>869</v>
      </c>
      <c r="C10" s="1549"/>
      <c r="D10" s="1549"/>
      <c r="E10" s="1549"/>
      <c r="F10" s="1550"/>
      <c r="G10" s="1556">
        <v>7.3</v>
      </c>
      <c r="H10" s="1557"/>
      <c r="I10" s="1556">
        <v>5</v>
      </c>
      <c r="J10" s="1557"/>
    </row>
    <row r="11" spans="1:12" s="149" customFormat="1" ht="13.5" customHeight="1">
      <c r="A11" s="1578"/>
      <c r="B11" s="1563" t="s">
        <v>236</v>
      </c>
      <c r="C11" s="1564"/>
      <c r="D11" s="1564"/>
      <c r="E11" s="1564"/>
      <c r="F11" s="1565"/>
      <c r="G11" s="1558">
        <v>61.4</v>
      </c>
      <c r="H11" s="1559"/>
      <c r="I11" s="1558">
        <v>6.2</v>
      </c>
      <c r="J11" s="1559"/>
    </row>
    <row r="12" spans="1:12" s="149" customFormat="1" ht="13.5" customHeight="1">
      <c r="A12" s="836"/>
      <c r="B12" s="865"/>
      <c r="G12" s="1569"/>
      <c r="H12" s="1569"/>
      <c r="I12" s="1569"/>
      <c r="J12" s="1569"/>
    </row>
    <row r="13" spans="1:12" s="150" customFormat="1" ht="15" customHeight="1">
      <c r="A13" s="1576" t="s">
        <v>231</v>
      </c>
      <c r="B13" s="1545" t="s">
        <v>220</v>
      </c>
      <c r="C13" s="1546"/>
      <c r="D13" s="1546"/>
      <c r="E13" s="1546"/>
      <c r="F13" s="1547"/>
      <c r="G13" s="1572">
        <v>60.1</v>
      </c>
      <c r="H13" s="1573"/>
      <c r="I13" s="1572">
        <v>8</v>
      </c>
      <c r="J13" s="1573"/>
    </row>
    <row r="14" spans="1:12" s="148" customFormat="1" ht="13.5" customHeight="1">
      <c r="A14" s="1577"/>
      <c r="B14" s="1548" t="s">
        <v>221</v>
      </c>
      <c r="C14" s="1549"/>
      <c r="D14" s="1549"/>
      <c r="E14" s="1549"/>
      <c r="F14" s="1550"/>
      <c r="G14" s="1556">
        <v>42.2</v>
      </c>
      <c r="H14" s="1557"/>
      <c r="I14" s="1556">
        <v>6.9</v>
      </c>
      <c r="J14" s="1557"/>
    </row>
    <row r="15" spans="1:12" s="148" customFormat="1" ht="13.5" customHeight="1">
      <c r="A15" s="1577"/>
      <c r="B15" s="1551" t="s">
        <v>53</v>
      </c>
      <c r="C15" s="1552"/>
      <c r="D15" s="1552"/>
      <c r="E15" s="1552"/>
      <c r="F15" s="1553"/>
      <c r="G15" s="1567">
        <v>102.3</v>
      </c>
      <c r="H15" s="1568"/>
      <c r="I15" s="1567">
        <v>7.6</v>
      </c>
      <c r="J15" s="1568"/>
    </row>
    <row r="16" spans="1:12" s="149" customFormat="1" ht="13.5" customHeight="1">
      <c r="A16" s="1577"/>
      <c r="B16" s="1560"/>
      <c r="C16" s="1561"/>
      <c r="D16" s="1561"/>
      <c r="E16" s="1561"/>
      <c r="F16" s="1562"/>
      <c r="G16" s="1554"/>
      <c r="H16" s="1555"/>
      <c r="I16" s="1554"/>
      <c r="J16" s="1555"/>
    </row>
    <row r="17" spans="1:12" s="149" customFormat="1" ht="13.5" customHeight="1">
      <c r="A17" s="1577"/>
      <c r="B17" s="1548" t="s">
        <v>869</v>
      </c>
      <c r="C17" s="1549"/>
      <c r="D17" s="1549"/>
      <c r="E17" s="1549"/>
      <c r="F17" s="1550"/>
      <c r="G17" s="1556">
        <v>5.5</v>
      </c>
      <c r="H17" s="1557"/>
      <c r="I17" s="1556">
        <v>5</v>
      </c>
      <c r="J17" s="1557"/>
    </row>
    <row r="18" spans="1:12" s="149" customFormat="1" ht="13.5" customHeight="1">
      <c r="A18" s="1577"/>
      <c r="B18" s="1563" t="s">
        <v>236</v>
      </c>
      <c r="C18" s="1564"/>
      <c r="D18" s="1564"/>
      <c r="E18" s="1564"/>
      <c r="F18" s="1565"/>
      <c r="G18" s="1558">
        <v>107.8</v>
      </c>
      <c r="H18" s="1559"/>
      <c r="I18" s="1558">
        <v>7.4</v>
      </c>
      <c r="J18" s="1559"/>
    </row>
    <row r="19" spans="1:12" s="149" customFormat="1" ht="13.5" customHeight="1">
      <c r="A19" s="1578"/>
      <c r="B19" s="1563" t="s">
        <v>237</v>
      </c>
      <c r="C19" s="1564"/>
      <c r="D19" s="1564"/>
      <c r="E19" s="1564"/>
      <c r="F19" s="1565"/>
      <c r="G19" s="1558">
        <v>9</v>
      </c>
      <c r="H19" s="1559"/>
      <c r="I19" s="1558">
        <v>3</v>
      </c>
      <c r="J19" s="1559"/>
    </row>
    <row r="20" spans="1:12" s="148" customFormat="1" ht="13.5" customHeight="1">
      <c r="A20" s="837"/>
      <c r="B20" s="1566"/>
      <c r="C20" s="1566"/>
      <c r="D20" s="1566"/>
      <c r="E20" s="1566"/>
      <c r="F20" s="1566"/>
      <c r="G20" s="1574"/>
      <c r="H20" s="1574"/>
      <c r="I20" s="1574"/>
      <c r="J20" s="1574"/>
    </row>
    <row r="21" spans="1:12" s="150" customFormat="1" ht="15" customHeight="1">
      <c r="A21" s="1576" t="s">
        <v>180</v>
      </c>
      <c r="B21" s="1545" t="s">
        <v>220</v>
      </c>
      <c r="C21" s="1546"/>
      <c r="D21" s="1546"/>
      <c r="E21" s="1546"/>
      <c r="F21" s="1547"/>
      <c r="G21" s="1572">
        <v>98.3</v>
      </c>
      <c r="H21" s="1573"/>
      <c r="I21" s="1572">
        <v>6.5</v>
      </c>
      <c r="J21" s="1573"/>
    </row>
    <row r="22" spans="1:12" s="148" customFormat="1" ht="13.5" customHeight="1">
      <c r="A22" s="1577"/>
      <c r="B22" s="1548" t="s">
        <v>221</v>
      </c>
      <c r="C22" s="1549"/>
      <c r="D22" s="1549"/>
      <c r="E22" s="1549"/>
      <c r="F22" s="1550"/>
      <c r="G22" s="1556">
        <v>27.8</v>
      </c>
      <c r="H22" s="1557"/>
      <c r="I22" s="1556">
        <v>8.8000000000000007</v>
      </c>
      <c r="J22" s="1557"/>
    </row>
    <row r="23" spans="1:12" s="148" customFormat="1" ht="13.5" customHeight="1">
      <c r="A23" s="1577"/>
      <c r="B23" s="1551" t="s">
        <v>53</v>
      </c>
      <c r="C23" s="1552"/>
      <c r="D23" s="1552"/>
      <c r="E23" s="1552"/>
      <c r="F23" s="1553"/>
      <c r="G23" s="1567">
        <v>126.1</v>
      </c>
      <c r="H23" s="1568"/>
      <c r="I23" s="1567">
        <v>7</v>
      </c>
      <c r="J23" s="1568"/>
    </row>
    <row r="24" spans="1:12" s="149" customFormat="1" ht="13.5" customHeight="1">
      <c r="A24" s="1578"/>
      <c r="B24" s="1563" t="s">
        <v>237</v>
      </c>
      <c r="C24" s="1564"/>
      <c r="D24" s="1564"/>
      <c r="E24" s="1564"/>
      <c r="F24" s="1565"/>
      <c r="G24" s="1558">
        <v>15.7</v>
      </c>
      <c r="H24" s="1559"/>
      <c r="I24" s="1558">
        <v>3</v>
      </c>
      <c r="J24" s="1559"/>
    </row>
    <row r="25" spans="1:12" s="148" customFormat="1" ht="7.5" customHeight="1">
      <c r="A25" s="151"/>
      <c r="B25" s="151"/>
      <c r="C25" s="151"/>
      <c r="D25" s="151"/>
    </row>
    <row r="26" spans="1:12" s="151" customFormat="1" ht="13.5" customHeight="1">
      <c r="A26" s="1501" t="s">
        <v>447</v>
      </c>
      <c r="B26" s="1501"/>
      <c r="C26" s="1501"/>
      <c r="D26" s="1501"/>
      <c r="E26" s="1501"/>
      <c r="F26" s="1501"/>
      <c r="G26" s="1501"/>
      <c r="H26" s="1501"/>
      <c r="I26" s="1501"/>
      <c r="J26" s="1501"/>
      <c r="K26" s="1501"/>
    </row>
    <row r="27" spans="1:12" s="101" customFormat="1" ht="22.5" customHeight="1">
      <c r="A27" s="834"/>
    </row>
    <row r="28" spans="1:12" s="582" customFormat="1" ht="18.75" customHeight="1">
      <c r="A28" s="581" t="s">
        <v>922</v>
      </c>
    </row>
    <row r="29" spans="1:12" s="50" customFormat="1" ht="12.75" customHeight="1"/>
    <row r="30" spans="1:12" ht="13.5" customHeight="1">
      <c r="A30" s="436" t="s">
        <v>438</v>
      </c>
      <c r="B30" s="437" t="s">
        <v>235</v>
      </c>
      <c r="C30" s="437" t="s">
        <v>533</v>
      </c>
      <c r="D30" s="437" t="s">
        <v>534</v>
      </c>
      <c r="E30" s="437" t="s">
        <v>535</v>
      </c>
      <c r="F30" s="437" t="s">
        <v>536</v>
      </c>
      <c r="G30" s="437" t="s">
        <v>537</v>
      </c>
      <c r="H30" s="437" t="s">
        <v>538</v>
      </c>
      <c r="I30" s="437" t="s">
        <v>539</v>
      </c>
      <c r="J30" s="437" t="s">
        <v>540</v>
      </c>
      <c r="K30" s="437" t="s">
        <v>541</v>
      </c>
      <c r="L30" s="437" t="s">
        <v>542</v>
      </c>
    </row>
    <row r="31" spans="1:12" ht="12" customHeight="1">
      <c r="A31" s="688" t="s">
        <v>436</v>
      </c>
      <c r="B31" s="869">
        <v>185.73000000000002</v>
      </c>
      <c r="C31" s="869">
        <v>38627.101488913708</v>
      </c>
      <c r="D31" s="869">
        <v>8462.2580814673001</v>
      </c>
      <c r="E31" s="869">
        <v>13657.160802988603</v>
      </c>
      <c r="F31" s="869">
        <v>28007.212527044598</v>
      </c>
      <c r="G31" s="869">
        <v>15167.340585239999</v>
      </c>
      <c r="H31" s="869">
        <v>81.300000000000011</v>
      </c>
      <c r="I31" s="869">
        <v>15088.65727</v>
      </c>
      <c r="J31" s="869">
        <v>18276.550000000003</v>
      </c>
      <c r="K31" s="869">
        <v>15529.430000000002</v>
      </c>
      <c r="L31" s="869">
        <v>4992.8540000000003</v>
      </c>
    </row>
    <row r="32" spans="1:12" ht="12" customHeight="1">
      <c r="A32" s="689" t="s">
        <v>220</v>
      </c>
      <c r="B32" s="870">
        <v>0</v>
      </c>
      <c r="C32" s="870">
        <v>6398</v>
      </c>
      <c r="D32" s="870">
        <v>42668.6</v>
      </c>
      <c r="E32" s="870">
        <v>65473.442529659995</v>
      </c>
      <c r="F32" s="870">
        <v>54454.87000000001</v>
      </c>
      <c r="G32" s="870">
        <v>42655.107499999998</v>
      </c>
      <c r="H32" s="870">
        <v>22287.533087210002</v>
      </c>
      <c r="I32" s="870">
        <v>5781.3850000000011</v>
      </c>
      <c r="J32" s="870">
        <v>22970.44</v>
      </c>
      <c r="K32" s="870">
        <v>27627.514999999999</v>
      </c>
      <c r="L32" s="870">
        <v>33284.61</v>
      </c>
    </row>
    <row r="33" spans="1:12" ht="12" customHeight="1">
      <c r="A33" s="689" t="s">
        <v>243</v>
      </c>
      <c r="B33" s="870"/>
      <c r="C33" s="870"/>
      <c r="D33" s="870">
        <v>20935</v>
      </c>
      <c r="E33" s="870"/>
      <c r="F33" s="870"/>
      <c r="G33" s="870"/>
      <c r="H33" s="870"/>
      <c r="I33" s="870"/>
      <c r="J33" s="870"/>
      <c r="K33" s="870"/>
      <c r="L33" s="870"/>
    </row>
    <row r="34" spans="1:12" ht="21" customHeight="1">
      <c r="A34" s="689" t="s">
        <v>437</v>
      </c>
      <c r="B34" s="870">
        <v>7145</v>
      </c>
      <c r="C34" s="870">
        <v>36809</v>
      </c>
      <c r="D34" s="870"/>
      <c r="E34" s="870"/>
      <c r="F34" s="870"/>
      <c r="G34" s="870"/>
      <c r="H34" s="870"/>
      <c r="I34" s="870"/>
      <c r="J34" s="870"/>
      <c r="K34" s="870"/>
      <c r="L34" s="870"/>
    </row>
    <row r="35" spans="1:12" ht="12" customHeight="1">
      <c r="A35" s="690" t="s">
        <v>53</v>
      </c>
      <c r="B35" s="880">
        <v>7330.73</v>
      </c>
      <c r="C35" s="880">
        <v>81834.1014889137</v>
      </c>
      <c r="D35" s="880">
        <v>72065.858081467304</v>
      </c>
      <c r="E35" s="880">
        <v>79130.603332648592</v>
      </c>
      <c r="F35" s="880">
        <v>82462.082527044608</v>
      </c>
      <c r="G35" s="880">
        <v>57822.448085240001</v>
      </c>
      <c r="H35" s="880">
        <v>22368.833087210001</v>
      </c>
      <c r="I35" s="880">
        <v>20870.042270000002</v>
      </c>
      <c r="J35" s="880">
        <v>41246.990000000005</v>
      </c>
      <c r="K35" s="880">
        <v>43156.945</v>
      </c>
      <c r="L35" s="880">
        <v>38277.464</v>
      </c>
    </row>
  </sheetData>
  <mergeCells count="63">
    <mergeCell ref="A4:L4"/>
    <mergeCell ref="I20:J20"/>
    <mergeCell ref="I21:J21"/>
    <mergeCell ref="I22:J22"/>
    <mergeCell ref="I23:J23"/>
    <mergeCell ref="G14:H14"/>
    <mergeCell ref="G15:H15"/>
    <mergeCell ref="G16:H16"/>
    <mergeCell ref="G17:H17"/>
    <mergeCell ref="A6:A11"/>
    <mergeCell ref="A13:A19"/>
    <mergeCell ref="A21:A24"/>
    <mergeCell ref="B10:F10"/>
    <mergeCell ref="B9:F9"/>
    <mergeCell ref="B11:F11"/>
    <mergeCell ref="B13:F13"/>
    <mergeCell ref="I24:J24"/>
    <mergeCell ref="I14:J14"/>
    <mergeCell ref="I15:J15"/>
    <mergeCell ref="I16:J16"/>
    <mergeCell ref="I17:J17"/>
    <mergeCell ref="I18:J18"/>
    <mergeCell ref="I19:J19"/>
    <mergeCell ref="I10:J10"/>
    <mergeCell ref="I11:J11"/>
    <mergeCell ref="I12:J12"/>
    <mergeCell ref="I13:J13"/>
    <mergeCell ref="G18:H18"/>
    <mergeCell ref="G13:H13"/>
    <mergeCell ref="I5:J5"/>
    <mergeCell ref="I6:J6"/>
    <mergeCell ref="I7:J7"/>
    <mergeCell ref="I8:J8"/>
    <mergeCell ref="I9:J9"/>
    <mergeCell ref="B14:F14"/>
    <mergeCell ref="B22:F22"/>
    <mergeCell ref="B23:F23"/>
    <mergeCell ref="B24:F24"/>
    <mergeCell ref="G5:H5"/>
    <mergeCell ref="G6:H6"/>
    <mergeCell ref="G7:H7"/>
    <mergeCell ref="G8:H8"/>
    <mergeCell ref="G24:H24"/>
    <mergeCell ref="G19:H19"/>
    <mergeCell ref="G20:H20"/>
    <mergeCell ref="G21:H21"/>
    <mergeCell ref="G22:H22"/>
    <mergeCell ref="A26:K26"/>
    <mergeCell ref="B6:F6"/>
    <mergeCell ref="B7:F7"/>
    <mergeCell ref="B8:F8"/>
    <mergeCell ref="B15:F15"/>
    <mergeCell ref="G9:H9"/>
    <mergeCell ref="G10:H10"/>
    <mergeCell ref="G11:H11"/>
    <mergeCell ref="B16:F16"/>
    <mergeCell ref="B17:F17"/>
    <mergeCell ref="B18:F18"/>
    <mergeCell ref="B19:F19"/>
    <mergeCell ref="B20:F20"/>
    <mergeCell ref="B21:F21"/>
    <mergeCell ref="G23:H23"/>
    <mergeCell ref="G12:H12"/>
  </mergeCells>
  <pageMargins left="0.70866141732283472" right="0.70866141732283472" top="0.6692913385826772" bottom="0.39370078740157483" header="0.51181102362204722" footer="0.51181102362204722"/>
  <pageSetup paperSize="9" scale="92" fitToHeight="0" orientation="portrait" r:id="rId1"/>
  <headerFooter scaleWithDoc="0">
    <oddHeader xml:space="preserve">&amp;L&amp;8FACT BOOK DNB - 3Q13&amp;C&amp;8CHAPTER 1&amp;R&amp;8FINANCIAL RESULTS DNB GROUP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47"/>
  <sheetViews>
    <sheetView showGridLines="0" zoomScale="150" zoomScaleNormal="150" zoomScaleSheetLayoutView="90" workbookViewId="0"/>
  </sheetViews>
  <sheetFormatPr baseColWidth="10" defaultColWidth="9.140625" defaultRowHeight="12.75"/>
  <cols>
    <col min="1" max="1" width="22.42578125" style="223" customWidth="1"/>
    <col min="2" max="12" width="6.42578125" style="223" customWidth="1"/>
    <col min="13" max="16384" width="9.140625" style="223"/>
  </cols>
  <sheetData>
    <row r="1" spans="1:13" s="582" customFormat="1" ht="18.75" customHeight="1">
      <c r="A1" s="866"/>
      <c r="B1" s="867"/>
      <c r="C1" s="867"/>
      <c r="D1" s="867"/>
      <c r="E1" s="867"/>
      <c r="F1" s="867"/>
      <c r="G1" s="867"/>
      <c r="H1" s="867"/>
      <c r="I1" s="867"/>
      <c r="J1" s="867"/>
      <c r="K1" s="867"/>
      <c r="L1" s="867"/>
    </row>
    <row r="2" spans="1:13" s="50" customFormat="1" ht="18.75" customHeight="1">
      <c r="A2" s="581" t="s">
        <v>923</v>
      </c>
      <c r="B2" s="582"/>
      <c r="C2" s="582"/>
      <c r="D2" s="582"/>
      <c r="E2" s="582"/>
      <c r="F2" s="582"/>
      <c r="G2" s="582"/>
      <c r="H2" s="582"/>
      <c r="I2" s="582"/>
      <c r="J2" s="582"/>
      <c r="K2" s="582"/>
      <c r="L2" s="582"/>
    </row>
    <row r="3" spans="1:13" s="285" customFormat="1" ht="11.25" customHeight="1">
      <c r="A3" s="50"/>
      <c r="B3" s="50"/>
      <c r="C3" s="50"/>
      <c r="D3" s="50"/>
      <c r="E3" s="50"/>
      <c r="F3" s="50"/>
      <c r="G3" s="50"/>
      <c r="H3" s="50"/>
      <c r="I3" s="50"/>
      <c r="J3" s="50"/>
      <c r="K3" s="50"/>
      <c r="L3" s="50"/>
      <c r="M3" s="288"/>
    </row>
    <row r="4" spans="1:13" s="276" customFormat="1" ht="9" customHeight="1">
      <c r="A4" s="304" t="s">
        <v>409</v>
      </c>
      <c r="B4" s="300"/>
      <c r="C4" s="300"/>
      <c r="D4" s="300"/>
      <c r="E4" s="300"/>
      <c r="F4" s="300"/>
      <c r="G4" s="300"/>
      <c r="H4" s="300"/>
      <c r="I4" s="300"/>
      <c r="J4" s="300"/>
      <c r="K4" s="300"/>
      <c r="L4" s="300"/>
      <c r="M4" s="275"/>
    </row>
    <row r="5" spans="1:13" s="276" customFormat="1" ht="9" customHeight="1">
      <c r="A5" s="274"/>
      <c r="B5" s="277" t="s">
        <v>372</v>
      </c>
      <c r="C5" s="277"/>
      <c r="D5" s="277"/>
      <c r="E5" s="277"/>
      <c r="F5" s="277"/>
      <c r="G5" s="277"/>
      <c r="H5" s="277"/>
      <c r="I5" s="277"/>
      <c r="J5" s="277"/>
      <c r="K5" s="277"/>
      <c r="L5" s="277"/>
      <c r="M5" s="275"/>
    </row>
    <row r="6" spans="1:13" s="276" customFormat="1" ht="9" customHeight="1">
      <c r="A6" s="274"/>
      <c r="B6" s="278" t="s">
        <v>411</v>
      </c>
      <c r="C6" s="278" t="s">
        <v>405</v>
      </c>
      <c r="D6" s="278"/>
      <c r="E6" s="278" t="s">
        <v>382</v>
      </c>
      <c r="F6" s="278" t="s">
        <v>382</v>
      </c>
      <c r="G6" s="278"/>
      <c r="H6" s="278"/>
      <c r="I6" s="278"/>
      <c r="J6" s="278"/>
      <c r="K6" s="278"/>
      <c r="L6" s="278"/>
      <c r="M6" s="275"/>
    </row>
    <row r="7" spans="1:13" s="276" customFormat="1" ht="9" customHeight="1">
      <c r="A7" s="274"/>
      <c r="B7" s="278" t="s">
        <v>412</v>
      </c>
      <c r="C7" s="278" t="s">
        <v>375</v>
      </c>
      <c r="D7" s="278"/>
      <c r="E7" s="278" t="s">
        <v>381</v>
      </c>
      <c r="F7" s="278" t="s">
        <v>386</v>
      </c>
      <c r="G7" s="278"/>
      <c r="H7" s="278"/>
      <c r="I7" s="278" t="s">
        <v>392</v>
      </c>
      <c r="J7" s="278"/>
      <c r="K7" s="278"/>
      <c r="L7" s="278"/>
      <c r="M7" s="275"/>
    </row>
    <row r="8" spans="1:13" s="276" customFormat="1" ht="9" customHeight="1">
      <c r="A8" s="274"/>
      <c r="B8" s="278" t="s">
        <v>371</v>
      </c>
      <c r="C8" s="278" t="s">
        <v>371</v>
      </c>
      <c r="D8" s="278"/>
      <c r="E8" s="278" t="s">
        <v>380</v>
      </c>
      <c r="F8" s="278" t="s">
        <v>385</v>
      </c>
      <c r="G8" s="278"/>
      <c r="H8" s="278" t="s">
        <v>388</v>
      </c>
      <c r="I8" s="278" t="s">
        <v>391</v>
      </c>
      <c r="J8" s="278" t="s">
        <v>394</v>
      </c>
      <c r="K8" s="278"/>
      <c r="L8" s="278"/>
      <c r="M8" s="275"/>
    </row>
    <row r="9" spans="1:13" s="282" customFormat="1" ht="9" customHeight="1">
      <c r="A9" s="274"/>
      <c r="B9" s="278" t="s">
        <v>373</v>
      </c>
      <c r="C9" s="278" t="s">
        <v>373</v>
      </c>
      <c r="D9" s="278" t="s">
        <v>377</v>
      </c>
      <c r="E9" s="278" t="s">
        <v>378</v>
      </c>
      <c r="F9" s="278" t="s">
        <v>384</v>
      </c>
      <c r="G9" s="278" t="s">
        <v>407</v>
      </c>
      <c r="H9" s="278" t="s">
        <v>387</v>
      </c>
      <c r="I9" s="278" t="s">
        <v>390</v>
      </c>
      <c r="J9" s="278" t="s">
        <v>393</v>
      </c>
      <c r="K9" s="278"/>
      <c r="L9" s="278"/>
      <c r="M9" s="281"/>
    </row>
    <row r="10" spans="1:13" s="285" customFormat="1" ht="11.1" customHeight="1">
      <c r="A10" s="279" t="s">
        <v>1</v>
      </c>
      <c r="B10" s="278" t="s">
        <v>374</v>
      </c>
      <c r="C10" s="278" t="s">
        <v>374</v>
      </c>
      <c r="D10" s="280" t="s">
        <v>376</v>
      </c>
      <c r="E10" s="280" t="s">
        <v>379</v>
      </c>
      <c r="F10" s="280" t="s">
        <v>383</v>
      </c>
      <c r="G10" s="280" t="s">
        <v>406</v>
      </c>
      <c r="H10" s="280" t="s">
        <v>424</v>
      </c>
      <c r="I10" s="280" t="s">
        <v>389</v>
      </c>
      <c r="J10" s="280" t="s">
        <v>376</v>
      </c>
      <c r="K10" s="280" t="s">
        <v>395</v>
      </c>
      <c r="L10" s="280" t="s">
        <v>308</v>
      </c>
      <c r="M10" s="284"/>
    </row>
    <row r="11" spans="1:13" s="285" customFormat="1" ht="12" customHeight="1">
      <c r="A11" s="302" t="s">
        <v>413</v>
      </c>
      <c r="B11" s="283"/>
      <c r="C11" s="283"/>
      <c r="D11" s="283"/>
      <c r="E11" s="283"/>
      <c r="F11" s="283"/>
      <c r="G11" s="283">
        <v>43955</v>
      </c>
      <c r="H11" s="283"/>
      <c r="I11" s="283">
        <v>21242</v>
      </c>
      <c r="J11" s="283"/>
      <c r="K11" s="283"/>
      <c r="L11" s="283">
        <v>65197</v>
      </c>
      <c r="M11" s="284"/>
    </row>
    <row r="12" spans="1:13" s="285" customFormat="1" ht="12" customHeight="1">
      <c r="A12" s="296" t="s">
        <v>851</v>
      </c>
      <c r="B12" s="287">
        <v>1243</v>
      </c>
      <c r="C12" s="287"/>
      <c r="D12" s="287"/>
      <c r="E12" s="287"/>
      <c r="F12" s="287"/>
      <c r="G12" s="287"/>
      <c r="H12" s="287"/>
      <c r="I12" s="287"/>
      <c r="J12" s="287"/>
      <c r="K12" s="287"/>
      <c r="L12" s="287">
        <v>1243</v>
      </c>
      <c r="M12" s="284"/>
    </row>
    <row r="13" spans="1:13" s="285" customFormat="1" ht="12" customHeight="1">
      <c r="A13" s="286" t="s">
        <v>396</v>
      </c>
      <c r="B13" s="287">
        <v>18566.508999999998</v>
      </c>
      <c r="C13" s="287"/>
      <c r="D13" s="287"/>
      <c r="E13" s="287"/>
      <c r="F13" s="287"/>
      <c r="G13" s="287"/>
      <c r="H13" s="287"/>
      <c r="I13" s="287"/>
      <c r="J13" s="287"/>
      <c r="K13" s="287">
        <v>536.6</v>
      </c>
      <c r="L13" s="287">
        <v>19103.108999999997</v>
      </c>
      <c r="M13" s="288"/>
    </row>
    <row r="14" spans="1:13" s="293" customFormat="1" ht="12" customHeight="1">
      <c r="A14" s="286" t="s">
        <v>408</v>
      </c>
      <c r="B14" s="287"/>
      <c r="C14" s="287"/>
      <c r="D14" s="287"/>
      <c r="E14" s="287"/>
      <c r="F14" s="287"/>
      <c r="G14" s="287">
        <v>358061</v>
      </c>
      <c r="H14" s="287"/>
      <c r="I14" s="287"/>
      <c r="J14" s="287"/>
      <c r="K14" s="287"/>
      <c r="L14" s="289">
        <v>358061</v>
      </c>
      <c r="M14" s="292"/>
    </row>
    <row r="15" spans="1:13" s="293" customFormat="1" ht="12" customHeight="1">
      <c r="A15" s="290" t="s">
        <v>53</v>
      </c>
      <c r="B15" s="291">
        <v>19809.508999999998</v>
      </c>
      <c r="C15" s="291">
        <v>0</v>
      </c>
      <c r="D15" s="291">
        <v>0</v>
      </c>
      <c r="E15" s="291">
        <v>0</v>
      </c>
      <c r="F15" s="291">
        <v>0</v>
      </c>
      <c r="G15" s="291">
        <v>402016</v>
      </c>
      <c r="H15" s="291"/>
      <c r="I15" s="291">
        <v>21242</v>
      </c>
      <c r="J15" s="291">
        <v>0</v>
      </c>
      <c r="K15" s="291">
        <v>536.6</v>
      </c>
      <c r="L15" s="291">
        <v>443604.109</v>
      </c>
      <c r="M15" s="292"/>
    </row>
    <row r="16" spans="1:13" s="285" customFormat="1" ht="11.25" customHeight="1">
      <c r="A16" s="298"/>
      <c r="B16" s="299"/>
      <c r="C16" s="299"/>
      <c r="D16" s="299"/>
      <c r="E16" s="299"/>
      <c r="F16" s="299"/>
      <c r="G16" s="299"/>
      <c r="H16" s="299"/>
      <c r="I16" s="299"/>
      <c r="J16" s="299"/>
      <c r="K16" s="299"/>
      <c r="L16" s="299"/>
      <c r="M16" s="288"/>
    </row>
    <row r="17" spans="1:13" s="276" customFormat="1" ht="9" customHeight="1">
      <c r="A17" s="304" t="s">
        <v>404</v>
      </c>
      <c r="B17" s="300"/>
      <c r="C17" s="300"/>
      <c r="D17" s="300"/>
      <c r="E17" s="300"/>
      <c r="F17" s="300"/>
      <c r="G17" s="300"/>
      <c r="H17" s="300"/>
      <c r="I17" s="300"/>
      <c r="J17" s="300"/>
      <c r="K17" s="300"/>
      <c r="L17" s="300"/>
      <c r="M17" s="275"/>
    </row>
    <row r="18" spans="1:13" s="276" customFormat="1" ht="9" customHeight="1">
      <c r="A18" s="274"/>
      <c r="B18" s="277" t="s">
        <v>372</v>
      </c>
      <c r="C18" s="277"/>
      <c r="D18" s="277"/>
      <c r="E18" s="277"/>
      <c r="F18" s="277"/>
      <c r="G18" s="277"/>
      <c r="H18" s="277"/>
      <c r="I18" s="277"/>
      <c r="J18" s="277"/>
      <c r="K18" s="277"/>
      <c r="L18" s="277"/>
      <c r="M18" s="275"/>
    </row>
    <row r="19" spans="1:13" s="276" customFormat="1" ht="9" customHeight="1">
      <c r="A19" s="274"/>
      <c r="B19" s="278" t="s">
        <v>411</v>
      </c>
      <c r="C19" s="278" t="s">
        <v>405</v>
      </c>
      <c r="D19" s="278"/>
      <c r="E19" s="278" t="s">
        <v>382</v>
      </c>
      <c r="F19" s="278" t="s">
        <v>382</v>
      </c>
      <c r="G19" s="278"/>
      <c r="H19" s="278"/>
      <c r="I19" s="278"/>
      <c r="J19" s="278"/>
      <c r="K19" s="278"/>
      <c r="L19" s="278"/>
      <c r="M19" s="275"/>
    </row>
    <row r="20" spans="1:13" s="276" customFormat="1" ht="9" customHeight="1">
      <c r="A20" s="274"/>
      <c r="B20" s="278" t="s">
        <v>412</v>
      </c>
      <c r="C20" s="278" t="s">
        <v>375</v>
      </c>
      <c r="D20" s="278"/>
      <c r="E20" s="278" t="s">
        <v>381</v>
      </c>
      <c r="F20" s="278" t="s">
        <v>386</v>
      </c>
      <c r="G20" s="278"/>
      <c r="H20" s="278"/>
      <c r="I20" s="278" t="s">
        <v>392</v>
      </c>
      <c r="J20" s="278"/>
      <c r="K20" s="278"/>
      <c r="L20" s="278"/>
      <c r="M20" s="275"/>
    </row>
    <row r="21" spans="1:13" s="276" customFormat="1" ht="9" customHeight="1">
      <c r="A21" s="274"/>
      <c r="B21" s="278" t="s">
        <v>371</v>
      </c>
      <c r="C21" s="278" t="s">
        <v>371</v>
      </c>
      <c r="D21" s="278"/>
      <c r="E21" s="278" t="s">
        <v>380</v>
      </c>
      <c r="F21" s="278" t="s">
        <v>385</v>
      </c>
      <c r="G21" s="278"/>
      <c r="H21" s="278" t="s">
        <v>388</v>
      </c>
      <c r="I21" s="278" t="s">
        <v>391</v>
      </c>
      <c r="J21" s="278" t="s">
        <v>394</v>
      </c>
      <c r="K21" s="278"/>
      <c r="L21" s="278"/>
      <c r="M21" s="275"/>
    </row>
    <row r="22" spans="1:13" s="282" customFormat="1" ht="9" customHeight="1">
      <c r="A22" s="274"/>
      <c r="B22" s="278" t="s">
        <v>373</v>
      </c>
      <c r="C22" s="278" t="s">
        <v>373</v>
      </c>
      <c r="D22" s="278" t="s">
        <v>377</v>
      </c>
      <c r="E22" s="278" t="s">
        <v>378</v>
      </c>
      <c r="F22" s="278" t="s">
        <v>384</v>
      </c>
      <c r="G22" s="278" t="s">
        <v>407</v>
      </c>
      <c r="H22" s="278" t="s">
        <v>387</v>
      </c>
      <c r="I22" s="278" t="s">
        <v>390</v>
      </c>
      <c r="J22" s="278" t="s">
        <v>393</v>
      </c>
      <c r="K22" s="278"/>
      <c r="L22" s="278"/>
      <c r="M22" s="281"/>
    </row>
    <row r="23" spans="1:13" s="285" customFormat="1" ht="11.1" customHeight="1">
      <c r="A23" s="279" t="s">
        <v>1</v>
      </c>
      <c r="B23" s="278" t="s">
        <v>374</v>
      </c>
      <c r="C23" s="278" t="s">
        <v>374</v>
      </c>
      <c r="D23" s="280" t="s">
        <v>376</v>
      </c>
      <c r="E23" s="280" t="s">
        <v>379</v>
      </c>
      <c r="F23" s="280" t="s">
        <v>383</v>
      </c>
      <c r="G23" s="280" t="s">
        <v>406</v>
      </c>
      <c r="H23" s="280" t="s">
        <v>424</v>
      </c>
      <c r="I23" s="280" t="s">
        <v>389</v>
      </c>
      <c r="J23" s="280" t="s">
        <v>376</v>
      </c>
      <c r="K23" s="280" t="s">
        <v>395</v>
      </c>
      <c r="L23" s="280" t="s">
        <v>308</v>
      </c>
      <c r="M23" s="288"/>
    </row>
    <row r="24" spans="1:13" s="285" customFormat="1" ht="12" customHeight="1">
      <c r="A24" s="301" t="s">
        <v>414</v>
      </c>
      <c r="B24" s="283">
        <v>83224.152999999991</v>
      </c>
      <c r="C24" s="283">
        <v>6769</v>
      </c>
      <c r="D24" s="283">
        <v>88688</v>
      </c>
      <c r="E24" s="283">
        <v>7958</v>
      </c>
      <c r="F24" s="283">
        <v>3563</v>
      </c>
      <c r="G24" s="283"/>
      <c r="H24" s="283"/>
      <c r="I24" s="283">
        <v>19225</v>
      </c>
      <c r="J24" s="283">
        <v>43133</v>
      </c>
      <c r="K24" s="283"/>
      <c r="L24" s="283">
        <v>252560.15299999999</v>
      </c>
      <c r="M24" s="288"/>
    </row>
    <row r="25" spans="1:13" s="285" customFormat="1" ht="12" customHeight="1">
      <c r="A25" s="296" t="s">
        <v>852</v>
      </c>
      <c r="B25" s="287"/>
      <c r="C25" s="287"/>
      <c r="D25" s="287"/>
      <c r="E25" s="287"/>
      <c r="F25" s="287"/>
      <c r="G25" s="287">
        <v>128799.90000000002</v>
      </c>
      <c r="H25" s="287">
        <v>17300</v>
      </c>
      <c r="I25" s="287"/>
      <c r="J25" s="287"/>
      <c r="K25" s="287"/>
      <c r="L25" s="287">
        <v>146099.90000000002</v>
      </c>
      <c r="M25" s="288"/>
    </row>
    <row r="26" spans="1:13" s="293" customFormat="1" ht="12" customHeight="1">
      <c r="A26" s="303" t="s">
        <v>853</v>
      </c>
      <c r="B26" s="289"/>
      <c r="C26" s="289"/>
      <c r="D26" s="289"/>
      <c r="E26" s="289"/>
      <c r="F26" s="289"/>
      <c r="G26" s="289"/>
      <c r="H26" s="289">
        <v>40000</v>
      </c>
      <c r="I26" s="289"/>
      <c r="J26" s="289"/>
      <c r="K26" s="289"/>
      <c r="L26" s="289">
        <v>40000</v>
      </c>
      <c r="M26" s="292"/>
    </row>
    <row r="27" spans="1:13" s="295" customFormat="1" ht="12" customHeight="1">
      <c r="A27" s="290" t="s">
        <v>53</v>
      </c>
      <c r="B27" s="291">
        <v>83224.152999999991</v>
      </c>
      <c r="C27" s="291">
        <v>6769</v>
      </c>
      <c r="D27" s="291">
        <v>88688</v>
      </c>
      <c r="E27" s="291">
        <v>7958</v>
      </c>
      <c r="F27" s="291">
        <v>3563</v>
      </c>
      <c r="G27" s="291">
        <v>128799.90000000002</v>
      </c>
      <c r="H27" s="291">
        <v>57300</v>
      </c>
      <c r="I27" s="291">
        <v>19225</v>
      </c>
      <c r="J27" s="291">
        <v>43133</v>
      </c>
      <c r="K27" s="291">
        <v>0</v>
      </c>
      <c r="L27" s="291">
        <v>438660.05300000001</v>
      </c>
      <c r="M27" s="294"/>
    </row>
    <row r="28" spans="1:13" s="295" customFormat="1" ht="7.5" customHeight="1">
      <c r="M28" s="294"/>
    </row>
    <row r="29" spans="1:13" s="295" customFormat="1" ht="12" customHeight="1">
      <c r="A29" s="1501" t="s">
        <v>849</v>
      </c>
      <c r="B29" s="1501"/>
      <c r="C29" s="1501"/>
      <c r="D29" s="1501"/>
      <c r="E29" s="1501"/>
      <c r="F29" s="1501"/>
      <c r="G29" s="1501"/>
      <c r="H29" s="1501"/>
      <c r="I29" s="1501"/>
      <c r="J29" s="1501"/>
      <c r="K29" s="1501"/>
      <c r="L29" s="1501"/>
    </row>
    <row r="30" spans="1:13" s="101" customFormat="1" ht="12" customHeight="1">
      <c r="A30" s="1501" t="s">
        <v>850</v>
      </c>
      <c r="B30" s="1501"/>
      <c r="C30" s="1501"/>
      <c r="D30" s="1501"/>
      <c r="E30" s="1501"/>
      <c r="F30" s="1501"/>
      <c r="G30" s="1501"/>
      <c r="H30" s="1501"/>
      <c r="I30" s="1501"/>
      <c r="J30" s="1501"/>
      <c r="K30" s="1501"/>
      <c r="L30" s="1501"/>
    </row>
    <row r="31" spans="1:13" s="582" customFormat="1" ht="18.75" customHeight="1">
      <c r="A31" s="834"/>
      <c r="B31" s="101"/>
      <c r="C31" s="101"/>
      <c r="D31" s="101"/>
      <c r="E31" s="101"/>
      <c r="F31" s="101"/>
      <c r="G31" s="101"/>
      <c r="H31" s="101"/>
      <c r="I31" s="101"/>
      <c r="J31" s="101"/>
      <c r="K31" s="101"/>
      <c r="L31" s="101"/>
    </row>
    <row r="32" spans="1:13" s="50" customFormat="1" ht="18.75" customHeight="1">
      <c r="A32" s="581" t="s">
        <v>924</v>
      </c>
      <c r="B32" s="582"/>
      <c r="C32" s="582"/>
      <c r="D32" s="582"/>
      <c r="E32" s="582"/>
      <c r="F32" s="582"/>
      <c r="G32" s="582"/>
      <c r="H32" s="582"/>
      <c r="I32" s="582"/>
      <c r="J32" s="582"/>
      <c r="K32" s="582"/>
      <c r="L32" s="582"/>
    </row>
    <row r="33" spans="1:13" s="53" customFormat="1" ht="11.25" customHeight="1">
      <c r="A33" s="50"/>
      <c r="B33" s="50"/>
      <c r="C33" s="50"/>
      <c r="D33" s="50"/>
      <c r="E33" s="50"/>
      <c r="F33" s="50"/>
      <c r="G33" s="50"/>
      <c r="H33" s="50"/>
      <c r="I33" s="50"/>
      <c r="J33" s="50"/>
      <c r="K33" s="50"/>
      <c r="L33" s="50"/>
      <c r="M33" s="50"/>
    </row>
    <row r="34" spans="1:13" s="141" customFormat="1" ht="12" customHeight="1">
      <c r="A34" s="384" t="s">
        <v>1</v>
      </c>
      <c r="B34" s="50"/>
      <c r="C34" s="50"/>
      <c r="D34" s="50"/>
      <c r="E34" s="50"/>
      <c r="F34" s="50"/>
      <c r="G34" s="50"/>
      <c r="H34" s="868" t="s">
        <v>397</v>
      </c>
      <c r="I34" s="868" t="s">
        <v>398</v>
      </c>
      <c r="J34" s="868" t="s">
        <v>399</v>
      </c>
      <c r="K34" s="868" t="s">
        <v>400</v>
      </c>
      <c r="L34" s="868" t="s">
        <v>308</v>
      </c>
      <c r="M34" s="632"/>
    </row>
    <row r="35" spans="1:13" s="141" customFormat="1" ht="12" customHeight="1">
      <c r="A35" s="1582" t="s">
        <v>18</v>
      </c>
      <c r="B35" s="1582"/>
      <c r="C35" s="1582"/>
      <c r="D35" s="1582"/>
      <c r="E35" s="1582"/>
      <c r="F35" s="1582"/>
      <c r="G35" s="1583"/>
      <c r="H35" s="533">
        <v>9198</v>
      </c>
      <c r="I35" s="533">
        <v>1992.3009999999999</v>
      </c>
      <c r="J35" s="533">
        <v>385013.65</v>
      </c>
      <c r="K35" s="533">
        <v>5355.1904999999997</v>
      </c>
      <c r="L35" s="534">
        <v>401559</v>
      </c>
      <c r="M35" s="632"/>
    </row>
    <row r="36" spans="1:13" s="141" customFormat="1" ht="12" customHeight="1">
      <c r="A36" s="1584" t="s">
        <v>410</v>
      </c>
      <c r="B36" s="1584"/>
      <c r="C36" s="1584"/>
      <c r="D36" s="1584"/>
      <c r="E36" s="1584"/>
      <c r="F36" s="1584"/>
      <c r="G36" s="1585"/>
      <c r="H36" s="455">
        <v>853.45</v>
      </c>
      <c r="I36" s="455">
        <v>20.687999999999999</v>
      </c>
      <c r="J36" s="455">
        <v>1828</v>
      </c>
      <c r="K36" s="455">
        <v>2543.6999999999998</v>
      </c>
      <c r="L36" s="535">
        <v>5245.8379999999997</v>
      </c>
      <c r="M36" s="632"/>
    </row>
    <row r="37" spans="1:13" s="141" customFormat="1" ht="12" customHeight="1">
      <c r="A37" s="1586" t="s">
        <v>559</v>
      </c>
      <c r="B37" s="1586"/>
      <c r="C37" s="1586"/>
      <c r="D37" s="1586"/>
      <c r="E37" s="1586"/>
      <c r="F37" s="1586"/>
      <c r="G37" s="1587"/>
      <c r="H37" s="455">
        <v>54131.192999999999</v>
      </c>
      <c r="I37" s="536">
        <v>4859.777</v>
      </c>
      <c r="J37" s="536">
        <v>22486.34</v>
      </c>
      <c r="K37" s="536">
        <v>5291.727903</v>
      </c>
      <c r="L37" s="537">
        <v>86769.037903000004</v>
      </c>
      <c r="M37" s="632"/>
    </row>
    <row r="38" spans="1:13" s="141" customFormat="1" ht="12" customHeight="1">
      <c r="A38" s="1586" t="s">
        <v>558</v>
      </c>
      <c r="B38" s="1586"/>
      <c r="C38" s="1586"/>
      <c r="D38" s="1586"/>
      <c r="E38" s="1586"/>
      <c r="F38" s="1586"/>
      <c r="G38" s="1587"/>
      <c r="H38" s="455">
        <v>1467.4490000000001</v>
      </c>
      <c r="I38" s="536">
        <v>0</v>
      </c>
      <c r="J38" s="536">
        <v>4206.7110000000002</v>
      </c>
      <c r="K38" s="536">
        <v>0</v>
      </c>
      <c r="L38" s="537">
        <v>5674.16</v>
      </c>
    </row>
    <row r="39" spans="1:13" s="141" customFormat="1" ht="12" customHeight="1">
      <c r="A39" s="1588" t="s">
        <v>220</v>
      </c>
      <c r="B39" s="1588"/>
      <c r="C39" s="1588"/>
      <c r="D39" s="1588"/>
      <c r="E39" s="1588"/>
      <c r="F39" s="1588"/>
      <c r="G39" s="1589"/>
      <c r="H39" s="455"/>
      <c r="I39" s="536"/>
      <c r="J39" s="536"/>
      <c r="K39" s="536"/>
      <c r="L39" s="537"/>
    </row>
    <row r="40" spans="1:13" s="141" customFormat="1" ht="12" customHeight="1">
      <c r="A40" s="1588" t="s">
        <v>401</v>
      </c>
      <c r="B40" s="1588"/>
      <c r="C40" s="1588"/>
      <c r="D40" s="1588"/>
      <c r="E40" s="1588"/>
      <c r="F40" s="1588"/>
      <c r="G40" s="1589"/>
      <c r="H40" s="455">
        <v>24628.427</v>
      </c>
      <c r="I40" s="536">
        <v>40195.266000000003</v>
      </c>
      <c r="J40" s="536">
        <v>13415.210999999999</v>
      </c>
      <c r="K40" s="536">
        <v>10449.008</v>
      </c>
      <c r="L40" s="537">
        <v>88687.911999999997</v>
      </c>
    </row>
    <row r="41" spans="1:13" s="141" customFormat="1" ht="12" customHeight="1">
      <c r="A41" s="1588" t="s">
        <v>402</v>
      </c>
      <c r="B41" s="1588"/>
      <c r="C41" s="1588"/>
      <c r="D41" s="1588"/>
      <c r="E41" s="1588"/>
      <c r="F41" s="1588"/>
      <c r="G41" s="1589"/>
      <c r="H41" s="455">
        <v>43133</v>
      </c>
      <c r="I41" s="536">
        <v>0</v>
      </c>
      <c r="J41" s="536">
        <v>0</v>
      </c>
      <c r="K41" s="536">
        <v>0</v>
      </c>
      <c r="L41" s="537">
        <v>43133</v>
      </c>
    </row>
    <row r="42" spans="1:13" s="141" customFormat="1" ht="12" customHeight="1">
      <c r="A42" s="1588" t="s">
        <v>403</v>
      </c>
      <c r="B42" s="1588"/>
      <c r="C42" s="1588"/>
      <c r="D42" s="1588"/>
      <c r="E42" s="1588"/>
      <c r="F42" s="1588"/>
      <c r="G42" s="1589"/>
      <c r="H42" s="455">
        <v>3193</v>
      </c>
      <c r="I42" s="536">
        <v>16.885000000000002</v>
      </c>
      <c r="J42" s="536">
        <v>188.90100000000001</v>
      </c>
      <c r="K42" s="536">
        <v>164.029</v>
      </c>
      <c r="L42" s="537">
        <v>3562.8150000000001</v>
      </c>
    </row>
    <row r="43" spans="1:13" s="142" customFormat="1" ht="12" customHeight="1">
      <c r="A43" s="1588" t="s">
        <v>557</v>
      </c>
      <c r="B43" s="1588"/>
      <c r="C43" s="1588"/>
      <c r="D43" s="1588"/>
      <c r="E43" s="1588"/>
      <c r="F43" s="1588"/>
      <c r="G43" s="1589"/>
      <c r="H43" s="455">
        <v>5064</v>
      </c>
      <c r="I43" s="536">
        <v>7958</v>
      </c>
      <c r="J43" s="536">
        <v>5633.6049999999996</v>
      </c>
      <c r="K43" s="536">
        <v>4490.2880000000005</v>
      </c>
      <c r="L43" s="537">
        <v>23145.893</v>
      </c>
    </row>
    <row r="44" spans="1:13" s="102" customFormat="1" ht="12" customHeight="1">
      <c r="A44" s="1590" t="s">
        <v>53</v>
      </c>
      <c r="B44" s="1590"/>
      <c r="C44" s="1590"/>
      <c r="D44" s="1590"/>
      <c r="E44" s="1590"/>
      <c r="F44" s="1590"/>
      <c r="G44" s="1591"/>
      <c r="H44" s="428">
        <v>141668.51899999997</v>
      </c>
      <c r="I44" s="428">
        <v>55042.917000000009</v>
      </c>
      <c r="J44" s="428">
        <v>432772.41800000006</v>
      </c>
      <c r="K44" s="428">
        <v>28293.943403000001</v>
      </c>
      <c r="L44" s="428">
        <v>657777.79740300006</v>
      </c>
    </row>
    <row r="45" spans="1:13" s="141" customFormat="1" ht="7.5" customHeight="1">
      <c r="G45" s="102"/>
      <c r="H45" s="102"/>
      <c r="I45" s="102"/>
      <c r="J45" s="102"/>
      <c r="K45" s="102"/>
      <c r="L45" s="102"/>
    </row>
    <row r="46" spans="1:13" s="141" customFormat="1" ht="12" customHeight="1">
      <c r="A46" s="1501" t="s">
        <v>448</v>
      </c>
      <c r="B46" s="1501"/>
      <c r="C46" s="1501"/>
      <c r="D46" s="1501"/>
      <c r="E46" s="1501"/>
      <c r="F46" s="1501"/>
      <c r="G46" s="1501"/>
      <c r="H46" s="1501"/>
      <c r="I46" s="1501"/>
      <c r="J46" s="1501"/>
      <c r="K46" s="1501"/>
      <c r="L46" s="1501"/>
    </row>
    <row r="47" spans="1:13" ht="12" customHeight="1">
      <c r="A47" s="1501" t="s">
        <v>449</v>
      </c>
      <c r="B47" s="1501"/>
      <c r="C47" s="1501"/>
      <c r="D47" s="1501"/>
      <c r="E47" s="1501"/>
      <c r="F47" s="1501"/>
      <c r="G47" s="1501"/>
      <c r="H47" s="1501"/>
      <c r="I47" s="1501"/>
      <c r="J47" s="1501"/>
      <c r="K47" s="1501"/>
      <c r="L47" s="1501"/>
    </row>
  </sheetData>
  <mergeCells count="14">
    <mergeCell ref="A38:G38"/>
    <mergeCell ref="A39:G39"/>
    <mergeCell ref="A40:G40"/>
    <mergeCell ref="A46:L46"/>
    <mergeCell ref="A47:L47"/>
    <mergeCell ref="A41:G41"/>
    <mergeCell ref="A42:G42"/>
    <mergeCell ref="A43:G43"/>
    <mergeCell ref="A44:G44"/>
    <mergeCell ref="A29:L29"/>
    <mergeCell ref="A30:L30"/>
    <mergeCell ref="A35:G35"/>
    <mergeCell ref="A36:G36"/>
    <mergeCell ref="A37:G37"/>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- 3Q13&amp;C&amp;8CHAPTER 1&amp;R&amp;8FINANCIAL RESULTS DNB GROUP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K183"/>
  <sheetViews>
    <sheetView showGridLines="0" zoomScale="150" zoomScaleNormal="150" zoomScaleSheetLayoutView="80" workbookViewId="0"/>
  </sheetViews>
  <sheetFormatPr baseColWidth="10" defaultColWidth="10.85546875" defaultRowHeight="22.5" customHeight="1"/>
  <cols>
    <col min="1" max="1" width="35.28515625" style="64" customWidth="1"/>
    <col min="2" max="2" width="7" style="64" customWidth="1"/>
    <col min="3" max="10" width="6.140625" style="64" customWidth="1"/>
    <col min="11" max="22" width="8.140625" style="64" customWidth="1"/>
    <col min="23" max="27" width="10.42578125" style="64" customWidth="1"/>
    <col min="28" max="16384" width="10.85546875" style="64"/>
  </cols>
  <sheetData>
    <row r="1" spans="1:11" s="101" customFormat="1" ht="22.5" customHeight="1">
      <c r="A1" s="801"/>
      <c r="B1" s="802"/>
      <c r="C1" s="802"/>
      <c r="D1" s="802"/>
      <c r="E1" s="802"/>
      <c r="F1" s="802"/>
      <c r="G1" s="802"/>
      <c r="H1" s="802"/>
      <c r="I1" s="802"/>
      <c r="J1" s="802"/>
    </row>
    <row r="2" spans="1:11" s="582" customFormat="1" ht="18.75" customHeight="1">
      <c r="A2" s="581" t="s">
        <v>934</v>
      </c>
    </row>
    <row r="3" spans="1:11" s="50" customFormat="1" ht="18.75" customHeight="1">
      <c r="A3" s="324"/>
    </row>
    <row r="4" spans="1:11" s="50" customFormat="1" ht="40.5" customHeight="1">
      <c r="A4" s="1592" t="s">
        <v>867</v>
      </c>
      <c r="B4" s="1592"/>
      <c r="C4" s="1592"/>
      <c r="D4" s="1592"/>
      <c r="E4" s="1592"/>
      <c r="F4" s="1592"/>
      <c r="G4" s="1592"/>
      <c r="H4" s="1592"/>
      <c r="I4" s="1592"/>
      <c r="J4" s="1592"/>
    </row>
    <row r="5" spans="1:11" s="86" customFormat="1" ht="13.5" customHeight="1">
      <c r="A5" s="187"/>
      <c r="B5" s="179" t="s">
        <v>6</v>
      </c>
      <c r="C5" s="179" t="s">
        <v>2</v>
      </c>
      <c r="D5" s="179" t="s">
        <v>5</v>
      </c>
      <c r="E5" s="179" t="s">
        <v>3</v>
      </c>
      <c r="F5" s="179" t="s">
        <v>6</v>
      </c>
      <c r="G5" s="179" t="s">
        <v>2</v>
      </c>
      <c r="H5" s="179" t="s">
        <v>5</v>
      </c>
      <c r="I5" s="179" t="s">
        <v>3</v>
      </c>
      <c r="J5" s="179" t="s">
        <v>6</v>
      </c>
    </row>
    <row r="6" spans="1:11" s="88" customFormat="1" ht="13.5" customHeight="1">
      <c r="A6" s="70" t="s">
        <v>1</v>
      </c>
      <c r="B6" s="180" t="s">
        <v>235</v>
      </c>
      <c r="C6" s="180" t="s">
        <v>235</v>
      </c>
      <c r="D6" s="180" t="s">
        <v>235</v>
      </c>
      <c r="E6" s="180" t="s">
        <v>231</v>
      </c>
      <c r="F6" s="180" t="s">
        <v>231</v>
      </c>
      <c r="G6" s="180" t="s">
        <v>231</v>
      </c>
      <c r="H6" s="180" t="s">
        <v>231</v>
      </c>
      <c r="I6" s="180" t="s">
        <v>180</v>
      </c>
      <c r="J6" s="180" t="s">
        <v>180</v>
      </c>
      <c r="K6" s="87"/>
    </row>
    <row r="7" spans="1:11" s="88" customFormat="1" ht="12" customHeight="1">
      <c r="A7" s="181" t="s">
        <v>34</v>
      </c>
      <c r="B7" s="243">
        <v>16287.988728868</v>
      </c>
      <c r="C7" s="243">
        <v>16287.988548982001</v>
      </c>
      <c r="D7" s="243">
        <v>16269.748585007001</v>
      </c>
      <c r="E7" s="243">
        <v>16268.505223423001</v>
      </c>
      <c r="F7" s="243">
        <v>16288</v>
      </c>
      <c r="G7" s="243">
        <v>16261</v>
      </c>
      <c r="H7" s="243">
        <v>16275</v>
      </c>
      <c r="I7" s="243">
        <v>16260</v>
      </c>
      <c r="J7" s="243">
        <v>16273</v>
      </c>
      <c r="K7" s="87"/>
    </row>
    <row r="8" spans="1:11" s="88" customFormat="1" ht="12" customHeight="1">
      <c r="A8" s="185" t="s">
        <v>115</v>
      </c>
      <c r="B8" s="244">
        <v>108327.48358331001</v>
      </c>
      <c r="C8" s="244">
        <v>108527.563193487</v>
      </c>
      <c r="D8" s="244">
        <v>111356.18206571801</v>
      </c>
      <c r="E8" s="244">
        <v>111766.606923524</v>
      </c>
      <c r="F8" s="244">
        <v>98329</v>
      </c>
      <c r="G8" s="244">
        <v>98230</v>
      </c>
      <c r="H8" s="244">
        <v>101483</v>
      </c>
      <c r="I8" s="244">
        <v>101555</v>
      </c>
      <c r="J8" s="244">
        <v>88613</v>
      </c>
      <c r="K8" s="87"/>
    </row>
    <row r="9" spans="1:11" s="88" customFormat="1" ht="12" customHeight="1">
      <c r="A9" s="185" t="s">
        <v>1590</v>
      </c>
      <c r="B9" s="244">
        <v>-900</v>
      </c>
      <c r="C9" s="244">
        <v>-900</v>
      </c>
      <c r="D9" s="244">
        <v>-900</v>
      </c>
      <c r="E9" s="244">
        <v>0</v>
      </c>
      <c r="F9" s="244">
        <v>0</v>
      </c>
      <c r="G9" s="244">
        <v>0</v>
      </c>
      <c r="H9" s="244">
        <v>0</v>
      </c>
      <c r="I9" s="244">
        <v>0</v>
      </c>
      <c r="J9" s="244">
        <v>0</v>
      </c>
      <c r="K9" s="87"/>
    </row>
    <row r="10" spans="1:11" s="88" customFormat="1" ht="12" customHeight="1">
      <c r="A10" s="182" t="s">
        <v>418</v>
      </c>
      <c r="B10" s="245">
        <v>5930.9873749839999</v>
      </c>
      <c r="C10" s="245">
        <v>3489.6279305960002</v>
      </c>
      <c r="D10" s="245">
        <v>1590.7506272275</v>
      </c>
      <c r="E10" s="245">
        <v>0</v>
      </c>
      <c r="F10" s="245">
        <v>4923.5</v>
      </c>
      <c r="G10" s="245">
        <v>3170</v>
      </c>
      <c r="H10" s="245">
        <v>880</v>
      </c>
      <c r="I10" s="245">
        <v>0</v>
      </c>
      <c r="J10" s="245">
        <v>4445</v>
      </c>
      <c r="K10" s="87"/>
    </row>
    <row r="11" spans="1:11" s="88" customFormat="1" ht="12" customHeight="1">
      <c r="A11" s="183" t="s">
        <v>30</v>
      </c>
      <c r="B11" s="246">
        <v>129646.45968716202</v>
      </c>
      <c r="C11" s="246">
        <v>127405.17967306501</v>
      </c>
      <c r="D11" s="246">
        <v>128316.68127795251</v>
      </c>
      <c r="E11" s="246">
        <v>128035.11214694699</v>
      </c>
      <c r="F11" s="246">
        <v>119540.5</v>
      </c>
      <c r="G11" s="246">
        <v>117661</v>
      </c>
      <c r="H11" s="246">
        <v>118638</v>
      </c>
      <c r="I11" s="246">
        <v>117815</v>
      </c>
      <c r="J11" s="246">
        <v>109331</v>
      </c>
      <c r="K11" s="89"/>
    </row>
    <row r="12" spans="1:11" s="88" customFormat="1" ht="12" customHeight="1">
      <c r="A12" s="181" t="s">
        <v>37</v>
      </c>
      <c r="B12" s="247">
        <v>-9657.7501313466728</v>
      </c>
      <c r="C12" s="247">
        <v>-9135.3204495487698</v>
      </c>
      <c r="D12" s="247">
        <v>-12703.142503501856</v>
      </c>
      <c r="E12" s="247">
        <v>-12407.694724356141</v>
      </c>
      <c r="F12" s="247">
        <v>-10047</v>
      </c>
      <c r="G12" s="247">
        <v>-9935</v>
      </c>
      <c r="H12" s="247">
        <v>-13550</v>
      </c>
      <c r="I12" s="247">
        <v>-13623.645</v>
      </c>
      <c r="J12" s="247">
        <v>-10186</v>
      </c>
      <c r="K12" s="87"/>
    </row>
    <row r="13" spans="1:11" s="88" customFormat="1" ht="12" customHeight="1">
      <c r="A13" s="181" t="s">
        <v>361</v>
      </c>
      <c r="B13" s="243">
        <v>119988.70955581534</v>
      </c>
      <c r="C13" s="243">
        <v>118269.85922351624</v>
      </c>
      <c r="D13" s="243">
        <v>115613.53877445064</v>
      </c>
      <c r="E13" s="243">
        <v>115627.41742259085</v>
      </c>
      <c r="F13" s="243">
        <v>109493.5</v>
      </c>
      <c r="G13" s="243">
        <v>107726</v>
      </c>
      <c r="H13" s="243">
        <v>105088</v>
      </c>
      <c r="I13" s="243">
        <v>104191.355</v>
      </c>
      <c r="J13" s="243">
        <v>99145</v>
      </c>
      <c r="K13" s="89"/>
    </row>
    <row r="14" spans="1:11" s="88" customFormat="1" ht="12" customHeight="1">
      <c r="A14" s="182" t="s">
        <v>420</v>
      </c>
      <c r="B14" s="245">
        <v>3395.4382000000001</v>
      </c>
      <c r="C14" s="245">
        <v>3235.5690499999996</v>
      </c>
      <c r="D14" s="245">
        <v>3088.5718500000003</v>
      </c>
      <c r="E14" s="245">
        <v>3162.3122999999996</v>
      </c>
      <c r="F14" s="245">
        <v>5997</v>
      </c>
      <c r="G14" s="245">
        <v>6090</v>
      </c>
      <c r="H14" s="245">
        <v>6033</v>
      </c>
      <c r="I14" s="245">
        <v>6159</v>
      </c>
      <c r="J14" s="245">
        <v>6140</v>
      </c>
      <c r="K14" s="87"/>
    </row>
    <row r="15" spans="1:11" s="88" customFormat="1" ht="12" customHeight="1">
      <c r="A15" s="183" t="s">
        <v>155</v>
      </c>
      <c r="B15" s="246">
        <v>123384.14775581534</v>
      </c>
      <c r="C15" s="246">
        <v>121505.42827351624</v>
      </c>
      <c r="D15" s="246">
        <v>118702.11062445064</v>
      </c>
      <c r="E15" s="246">
        <v>118789.72972259086</v>
      </c>
      <c r="F15" s="246">
        <v>115490.5</v>
      </c>
      <c r="G15" s="246">
        <v>113816</v>
      </c>
      <c r="H15" s="246">
        <v>111121</v>
      </c>
      <c r="I15" s="246">
        <v>110350.355</v>
      </c>
      <c r="J15" s="246">
        <v>105285</v>
      </c>
      <c r="K15" s="87"/>
    </row>
    <row r="16" spans="1:11" s="91" customFormat="1" ht="12" customHeight="1">
      <c r="A16" s="183" t="s">
        <v>156</v>
      </c>
      <c r="B16" s="246">
        <v>20050.239248603095</v>
      </c>
      <c r="C16" s="246">
        <v>14342.338571556022</v>
      </c>
      <c r="D16" s="246">
        <v>14128.989750000001</v>
      </c>
      <c r="E16" s="246">
        <v>16277.988099999997</v>
      </c>
      <c r="F16" s="246">
        <v>17746</v>
      </c>
      <c r="G16" s="246">
        <v>18229</v>
      </c>
      <c r="H16" s="246">
        <v>21603</v>
      </c>
      <c r="I16" s="246">
        <v>16566</v>
      </c>
      <c r="J16" s="246">
        <v>18815</v>
      </c>
      <c r="K16" s="90"/>
    </row>
    <row r="17" spans="1:11" s="93" customFormat="1" ht="12" customHeight="1">
      <c r="A17" s="186" t="s">
        <v>421</v>
      </c>
      <c r="B17" s="248">
        <v>143434.38700441844</v>
      </c>
      <c r="C17" s="248">
        <v>135847.76684507227</v>
      </c>
      <c r="D17" s="248">
        <v>132831.10037445065</v>
      </c>
      <c r="E17" s="248">
        <v>135067.71782259084</v>
      </c>
      <c r="F17" s="248">
        <v>133236.5</v>
      </c>
      <c r="G17" s="248">
        <v>132045</v>
      </c>
      <c r="H17" s="248">
        <v>132724</v>
      </c>
      <c r="I17" s="248">
        <v>126916.355</v>
      </c>
      <c r="J17" s="248">
        <v>124100</v>
      </c>
      <c r="K17" s="92"/>
    </row>
    <row r="18" spans="1:11" s="91" customFormat="1" ht="12" customHeight="1">
      <c r="A18" s="563" t="s">
        <v>580</v>
      </c>
      <c r="B18" s="246">
        <v>1252574.919</v>
      </c>
      <c r="C18" s="246">
        <v>1258267.408418119</v>
      </c>
      <c r="D18" s="246">
        <v>1250960.916</v>
      </c>
      <c r="E18" s="246">
        <v>1226117.3419999999</v>
      </c>
      <c r="F18" s="246">
        <v>1242502</v>
      </c>
      <c r="G18" s="246">
        <v>1269007.594</v>
      </c>
      <c r="H18" s="246">
        <v>1275327.476</v>
      </c>
      <c r="I18" s="246">
        <v>1269037.037</v>
      </c>
      <c r="J18" s="246">
        <v>1259576.625</v>
      </c>
      <c r="K18" s="90"/>
    </row>
    <row r="19" spans="1:11" s="91" customFormat="1" ht="12" customHeight="1">
      <c r="A19" s="185" t="s">
        <v>250</v>
      </c>
      <c r="B19" s="244">
        <v>1002059.9352000001</v>
      </c>
      <c r="C19" s="244">
        <v>1006613.9267344952</v>
      </c>
      <c r="D19" s="244">
        <v>1000768.7328</v>
      </c>
      <c r="E19" s="244">
        <v>980893.87360000005</v>
      </c>
      <c r="F19" s="244">
        <v>994001.60000000009</v>
      </c>
      <c r="G19" s="244">
        <v>1015206.0752000001</v>
      </c>
      <c r="H19" s="244">
        <v>1020261.9808</v>
      </c>
      <c r="I19" s="244">
        <v>1015229.6296000001</v>
      </c>
      <c r="J19" s="244">
        <v>1007661.3</v>
      </c>
      <c r="K19" s="90"/>
    </row>
    <row r="20" spans="1:11" s="91" customFormat="1" ht="12" customHeight="1">
      <c r="A20" s="185" t="s">
        <v>249</v>
      </c>
      <c r="B20" s="244">
        <v>89630.114673853997</v>
      </c>
      <c r="C20" s="244">
        <v>91879.445999999982</v>
      </c>
      <c r="D20" s="244">
        <v>93556.859435550999</v>
      </c>
      <c r="E20" s="244">
        <v>94538.036727332335</v>
      </c>
      <c r="F20" s="244">
        <v>98352.698999999993</v>
      </c>
      <c r="G20" s="244">
        <v>101175.88</v>
      </c>
      <c r="H20" s="244">
        <v>103986.85</v>
      </c>
      <c r="I20" s="244">
        <v>96344.691999999995</v>
      </c>
      <c r="J20" s="244">
        <v>118726.42200000001</v>
      </c>
      <c r="K20" s="90"/>
    </row>
    <row r="21" spans="1:11" s="91" customFormat="1" ht="12" customHeight="1">
      <c r="A21" s="183" t="s">
        <v>261</v>
      </c>
      <c r="B21" s="246">
        <v>1091690.049873854</v>
      </c>
      <c r="C21" s="246">
        <v>1098493.3727344952</v>
      </c>
      <c r="D21" s="246">
        <v>1094325.3218355509</v>
      </c>
      <c r="E21" s="246">
        <v>1075671.9087273325</v>
      </c>
      <c r="F21" s="246">
        <v>1092354.2990000001</v>
      </c>
      <c r="G21" s="246">
        <v>1116381.9552000002</v>
      </c>
      <c r="H21" s="246">
        <v>1124248.8100329875</v>
      </c>
      <c r="I21" s="246">
        <v>1111574.3216000001</v>
      </c>
      <c r="J21" s="246">
        <v>1126387.7220000001</v>
      </c>
      <c r="K21" s="90"/>
    </row>
    <row r="22" spans="1:11" s="91" customFormat="1" ht="12" customHeight="1">
      <c r="A22" s="183" t="s">
        <v>252</v>
      </c>
      <c r="B22" s="246">
        <v>87335.203989908317</v>
      </c>
      <c r="C22" s="246">
        <v>87879.469818759622</v>
      </c>
      <c r="D22" s="246">
        <v>87546.025746844083</v>
      </c>
      <c r="E22" s="246">
        <v>86053.752698186596</v>
      </c>
      <c r="F22" s="246">
        <v>87388.343920000014</v>
      </c>
      <c r="G22" s="246">
        <v>89310.556416000021</v>
      </c>
      <c r="H22" s="246">
        <v>89939.904802638994</v>
      </c>
      <c r="I22" s="246">
        <v>88925.945728000006</v>
      </c>
      <c r="J22" s="246">
        <v>90111.017760000002</v>
      </c>
      <c r="K22" s="90"/>
    </row>
    <row r="23" spans="1:11" s="91" customFormat="1" ht="12" customHeight="1">
      <c r="A23" s="273" t="s">
        <v>579</v>
      </c>
      <c r="B23" s="605">
        <v>10.991096746707564</v>
      </c>
      <c r="C23" s="605">
        <v>10.76655191183406</v>
      </c>
      <c r="D23" s="605">
        <v>10.564823500613869</v>
      </c>
      <c r="E23" s="605">
        <v>10.749320167651673</v>
      </c>
      <c r="F23" s="605">
        <v>10.023625127876207</v>
      </c>
      <c r="G23" s="605">
        <v>9.6495647836497724</v>
      </c>
      <c r="H23" s="605">
        <v>9.3473970407775226</v>
      </c>
      <c r="I23" s="605">
        <v>9.3733143142445901</v>
      </c>
      <c r="J23" s="605">
        <v>8.8020313133349291</v>
      </c>
      <c r="K23" s="90"/>
    </row>
    <row r="24" spans="1:11" s="91" customFormat="1" ht="12" customHeight="1">
      <c r="A24" s="185" t="s">
        <v>251</v>
      </c>
      <c r="B24" s="313">
        <v>11.302122591487624</v>
      </c>
      <c r="C24" s="313">
        <v>11.061097981051178</v>
      </c>
      <c r="D24" s="313">
        <v>10.847058754461365</v>
      </c>
      <c r="E24" s="313">
        <v>11.043305003951941</v>
      </c>
      <c r="F24" s="313">
        <v>10.572622829948692</v>
      </c>
      <c r="G24" s="313">
        <v>10.195077004770274</v>
      </c>
      <c r="H24" s="313">
        <v>9.8840220250479511</v>
      </c>
      <c r="I24" s="313">
        <v>9.9273933245562649</v>
      </c>
      <c r="J24" s="313">
        <v>9.3471366869178283</v>
      </c>
      <c r="K24" s="90"/>
    </row>
    <row r="25" spans="1:11" s="91" customFormat="1" ht="12" customHeight="1">
      <c r="A25" s="185" t="s">
        <v>422</v>
      </c>
      <c r="B25" s="314">
        <v>13.138746388775132</v>
      </c>
      <c r="C25" s="314">
        <v>12.366735222708217</v>
      </c>
      <c r="D25" s="314">
        <v>12.138172965937432</v>
      </c>
      <c r="E25" s="314">
        <v>12.556590604136394</v>
      </c>
      <c r="F25" s="314">
        <v>12.197187315687946</v>
      </c>
      <c r="G25" s="314">
        <v>11.82794108996003</v>
      </c>
      <c r="H25" s="314">
        <v>11.805571757385772</v>
      </c>
      <c r="I25" s="314">
        <v>11.417712026427219</v>
      </c>
      <c r="J25" s="314">
        <v>11.017520661504511</v>
      </c>
      <c r="K25" s="90"/>
    </row>
    <row r="26" spans="1:11" s="91" customFormat="1" ht="12" customHeight="1">
      <c r="A26" s="183" t="s">
        <v>253</v>
      </c>
      <c r="B26" s="246">
        <v>1018465.877173854</v>
      </c>
      <c r="C26" s="246">
        <v>1044187.8585</v>
      </c>
      <c r="D26" s="246">
        <v>1032168.7469355509</v>
      </c>
      <c r="E26" s="246">
        <v>1024644.7936171433</v>
      </c>
      <c r="F26" s="246">
        <v>1029025</v>
      </c>
      <c r="G26" s="246">
        <v>1054388</v>
      </c>
      <c r="H26" s="246">
        <v>1044412</v>
      </c>
      <c r="I26" s="246">
        <v>1061772</v>
      </c>
      <c r="J26" s="246">
        <v>1060777</v>
      </c>
      <c r="K26" s="90"/>
    </row>
    <row r="27" spans="1:11" s="91" customFormat="1" ht="12" customHeight="1">
      <c r="A27" s="183" t="s">
        <v>254</v>
      </c>
      <c r="B27" s="246">
        <v>81477.270173908328</v>
      </c>
      <c r="C27" s="246">
        <v>83535.028680000003</v>
      </c>
      <c r="D27" s="246">
        <v>82573.499754844073</v>
      </c>
      <c r="E27" s="246">
        <v>81971.583489370547</v>
      </c>
      <c r="F27" s="246">
        <v>82322</v>
      </c>
      <c r="G27" s="246">
        <v>84351.040000000008</v>
      </c>
      <c r="H27" s="246">
        <v>83552.960000000006</v>
      </c>
      <c r="I27" s="246">
        <v>84941.759999999995</v>
      </c>
      <c r="J27" s="246">
        <v>84862.16</v>
      </c>
      <c r="K27" s="90"/>
    </row>
    <row r="28" spans="1:11" s="88" customFormat="1" ht="12" customHeight="1">
      <c r="A28" s="181" t="s">
        <v>364</v>
      </c>
      <c r="B28" s="315">
        <v>11.78131857385076</v>
      </c>
      <c r="C28" s="315">
        <v>11.326492475541098</v>
      </c>
      <c r="D28" s="315">
        <v>11.201030753711592</v>
      </c>
      <c r="E28" s="315">
        <v>11.284634259879413</v>
      </c>
      <c r="F28" s="315">
        <v>10.640509219892618</v>
      </c>
      <c r="G28" s="315">
        <v>10.216922043877585</v>
      </c>
      <c r="H28" s="315">
        <v>10.061929583344503</v>
      </c>
      <c r="I28" s="315">
        <v>9.8129687917933417</v>
      </c>
      <c r="J28" s="315">
        <v>9.3464507620357526</v>
      </c>
      <c r="K28" s="87"/>
    </row>
    <row r="29" spans="1:11" s="88" customFormat="1" ht="12" customHeight="1">
      <c r="A29" s="185" t="s">
        <v>255</v>
      </c>
      <c r="B29" s="316">
        <v>12.114706100728148</v>
      </c>
      <c r="C29" s="316">
        <v>11.636357125245796</v>
      </c>
      <c r="D29" s="316">
        <v>11.50026204308843</v>
      </c>
      <c r="E29" s="316">
        <v>11.593259484903646</v>
      </c>
      <c r="F29" s="316">
        <v>11.223293894706154</v>
      </c>
      <c r="G29" s="316">
        <v>10.794508283478187</v>
      </c>
      <c r="H29" s="316">
        <v>10.639575186803675</v>
      </c>
      <c r="I29" s="316">
        <v>10.393036828999069</v>
      </c>
      <c r="J29" s="316">
        <v>9.9252717583431771</v>
      </c>
      <c r="K29" s="87"/>
    </row>
    <row r="30" spans="1:11" s="88" customFormat="1" ht="12" customHeight="1">
      <c r="A30" s="182" t="s">
        <v>256</v>
      </c>
      <c r="B30" s="317">
        <v>14.083376794364014</v>
      </c>
      <c r="C30" s="317">
        <v>13.009897188444686</v>
      </c>
      <c r="D30" s="317">
        <v>12.869126368030273</v>
      </c>
      <c r="E30" s="317">
        <v>13.181906419080352</v>
      </c>
      <c r="F30" s="317">
        <v>12.947838973785867</v>
      </c>
      <c r="G30" s="317">
        <v>12.523378490650499</v>
      </c>
      <c r="H30" s="317">
        <v>12.708011780791489</v>
      </c>
      <c r="I30" s="317">
        <v>11.953258797557291</v>
      </c>
      <c r="J30" s="317">
        <v>11.698971602891088</v>
      </c>
      <c r="K30" s="87"/>
    </row>
    <row r="31" spans="1:11" s="91" customFormat="1" ht="12" customHeight="1">
      <c r="A31" s="238" t="s">
        <v>257</v>
      </c>
      <c r="B31" s="246">
        <v>956117.531587156</v>
      </c>
      <c r="C31" s="246">
        <v>981451.62322087598</v>
      </c>
      <c r="D31" s="246">
        <v>967123.25371122605</v>
      </c>
      <c r="E31" s="246">
        <v>959319.13011462195</v>
      </c>
      <c r="F31" s="246">
        <v>956724.48499999999</v>
      </c>
      <c r="G31" s="246">
        <v>963337.48699999996</v>
      </c>
      <c r="H31" s="246">
        <v>965795.772</v>
      </c>
      <c r="I31" s="246">
        <v>973948.397</v>
      </c>
      <c r="J31" s="246">
        <v>955845.86600000004</v>
      </c>
      <c r="K31" s="90"/>
    </row>
    <row r="32" spans="1:11" s="91" customFormat="1" ht="12" customHeight="1">
      <c r="A32" s="238" t="s">
        <v>258</v>
      </c>
      <c r="B32" s="246">
        <v>76489.402526972481</v>
      </c>
      <c r="C32" s="246">
        <v>78516.129857670079</v>
      </c>
      <c r="D32" s="246">
        <v>77369.860296898085</v>
      </c>
      <c r="E32" s="246">
        <v>76745.530409169762</v>
      </c>
      <c r="F32" s="246">
        <v>76537.958800000008</v>
      </c>
      <c r="G32" s="246">
        <v>77066.998959999997</v>
      </c>
      <c r="H32" s="246">
        <v>77263.661760000003</v>
      </c>
      <c r="I32" s="246">
        <v>77915.871759999995</v>
      </c>
      <c r="J32" s="246">
        <v>76467.669280000002</v>
      </c>
      <c r="K32" s="90"/>
    </row>
    <row r="33" spans="1:11" s="88" customFormat="1" ht="12" customHeight="1">
      <c r="A33" s="181" t="s">
        <v>365</v>
      </c>
      <c r="B33" s="315">
        <v>12.549577388946521</v>
      </c>
      <c r="C33" s="315">
        <v>12.05050319600924</v>
      </c>
      <c r="D33" s="315">
        <v>11.954374825628147</v>
      </c>
      <c r="E33" s="315">
        <v>12.053071161916201</v>
      </c>
      <c r="F33" s="315">
        <v>11.444621907005965</v>
      </c>
      <c r="G33" s="315">
        <v>11.182581541125058</v>
      </c>
      <c r="H33" s="315">
        <v>10.880975362149337</v>
      </c>
      <c r="I33" s="315">
        <v>10.697831150082996</v>
      </c>
      <c r="J33" s="315">
        <v>10.372488235462013</v>
      </c>
      <c r="K33" s="87"/>
    </row>
    <row r="34" spans="1:11" s="88" customFormat="1" ht="12" customHeight="1">
      <c r="A34" s="185" t="s">
        <v>259</v>
      </c>
      <c r="B34" s="316">
        <v>12.904705089027868</v>
      </c>
      <c r="C34" s="316">
        <v>12.380174977424375</v>
      </c>
      <c r="D34" s="316">
        <v>12.273731416233113</v>
      </c>
      <c r="E34" s="316">
        <v>12.382712487803465</v>
      </c>
      <c r="F34" s="316">
        <v>12.071448134830582</v>
      </c>
      <c r="G34" s="316">
        <v>11.814758746121544</v>
      </c>
      <c r="H34" s="316">
        <v>11.505641588167979</v>
      </c>
      <c r="I34" s="316">
        <v>11.330205516011542</v>
      </c>
      <c r="J34" s="316">
        <v>11.01485121660818</v>
      </c>
      <c r="K34" s="87"/>
    </row>
    <row r="35" spans="1:11" s="88" customFormat="1" ht="12" customHeight="1">
      <c r="A35" s="182" t="s">
        <v>260</v>
      </c>
      <c r="B35" s="317">
        <v>15.001752636657256</v>
      </c>
      <c r="C35" s="317">
        <v>13.841514307068367</v>
      </c>
      <c r="D35" s="317">
        <v>13.734661002589519</v>
      </c>
      <c r="E35" s="317">
        <v>14.079539705046079</v>
      </c>
      <c r="F35" s="317">
        <v>13.926318609897395</v>
      </c>
      <c r="G35" s="317">
        <v>13.707034324098716</v>
      </c>
      <c r="H35" s="317">
        <v>13.742449889291915</v>
      </c>
      <c r="I35" s="317">
        <v>13.031116986375613</v>
      </c>
      <c r="J35" s="317">
        <v>12.983264814371232</v>
      </c>
      <c r="K35" s="87"/>
    </row>
    <row r="36" spans="1:11" s="88" customFormat="1" ht="12" customHeight="1">
      <c r="A36" s="186" t="s">
        <v>366</v>
      </c>
      <c r="B36" s="606">
        <v>12.477014383861301</v>
      </c>
      <c r="C36" s="606">
        <v>12.100434767776999</v>
      </c>
      <c r="D36" s="606">
        <v>12.0564057287541</v>
      </c>
      <c r="E36" s="606">
        <v>12.1</v>
      </c>
      <c r="F36" s="606">
        <v>10.8</v>
      </c>
      <c r="G36" s="606">
        <v>10.6</v>
      </c>
      <c r="H36" s="606">
        <v>0</v>
      </c>
      <c r="I36" s="606">
        <v>0</v>
      </c>
      <c r="J36" s="606">
        <v>0</v>
      </c>
      <c r="K36" s="87"/>
    </row>
    <row r="37" spans="1:11" ht="7.5" customHeight="1">
      <c r="B37" s="318"/>
      <c r="C37" s="318"/>
      <c r="D37" s="318"/>
      <c r="E37" s="318"/>
      <c r="F37" s="318"/>
    </row>
    <row r="38" spans="1:11" s="332" customFormat="1" ht="12.75" customHeight="1">
      <c r="A38" s="1493" t="s">
        <v>454</v>
      </c>
      <c r="B38" s="1493"/>
      <c r="C38" s="1493"/>
      <c r="D38" s="1493"/>
      <c r="E38" s="1493"/>
      <c r="F38" s="1493"/>
      <c r="G38" s="1493"/>
      <c r="H38" s="1493"/>
      <c r="I38" s="1493"/>
      <c r="J38" s="1493"/>
    </row>
    <row r="39" spans="1:11" s="332" customFormat="1" ht="21.75" customHeight="1">
      <c r="A39" s="1493" t="s">
        <v>936</v>
      </c>
      <c r="B39" s="1493"/>
      <c r="C39" s="1493"/>
      <c r="D39" s="1493"/>
      <c r="E39" s="1493"/>
      <c r="F39" s="1493"/>
      <c r="G39" s="1493"/>
      <c r="H39" s="1493"/>
      <c r="I39" s="1493"/>
      <c r="J39" s="1493"/>
    </row>
    <row r="40" spans="1:11" s="332" customFormat="1" ht="30" customHeight="1">
      <c r="A40" s="1493" t="s">
        <v>455</v>
      </c>
      <c r="B40" s="1493"/>
      <c r="C40" s="1493"/>
      <c r="D40" s="1493"/>
      <c r="E40" s="1493"/>
      <c r="F40" s="1493"/>
      <c r="G40" s="1493"/>
      <c r="H40" s="1493"/>
      <c r="I40" s="1493"/>
      <c r="J40" s="1493"/>
    </row>
    <row r="41" spans="1:11" s="332" customFormat="1" ht="12.75" customHeight="1">
      <c r="A41" s="1493" t="s">
        <v>937</v>
      </c>
      <c r="B41" s="1493"/>
      <c r="C41" s="1493"/>
      <c r="D41" s="1493"/>
      <c r="E41" s="1493"/>
      <c r="F41" s="1493"/>
      <c r="G41" s="1493"/>
      <c r="H41" s="1493"/>
      <c r="I41" s="1493"/>
      <c r="J41" s="1493"/>
    </row>
    <row r="42" spans="1:11" ht="14.25" customHeight="1">
      <c r="A42" s="325"/>
      <c r="B42" s="325"/>
    </row>
    <row r="43" spans="1:11" ht="22.5" customHeight="1">
      <c r="A43" s="1592" t="s">
        <v>456</v>
      </c>
      <c r="B43" s="1592"/>
      <c r="C43" s="1592"/>
      <c r="D43" s="1592"/>
      <c r="E43" s="1592"/>
      <c r="F43" s="1592"/>
      <c r="G43" s="1592"/>
      <c r="H43" s="1592"/>
      <c r="I43" s="1592"/>
      <c r="J43" s="1592"/>
    </row>
    <row r="44" spans="1:11" ht="8.25" customHeight="1">
      <c r="A44" s="335"/>
      <c r="B44" s="325"/>
    </row>
    <row r="45" spans="1:11" ht="14.25" customHeight="1">
      <c r="A45" s="336" t="s">
        <v>457</v>
      </c>
      <c r="B45" s="325"/>
    </row>
    <row r="46" spans="1:11" ht="60.75" customHeight="1">
      <c r="A46" s="1592" t="s">
        <v>960</v>
      </c>
      <c r="B46" s="1592"/>
      <c r="C46" s="1592"/>
      <c r="D46" s="1592"/>
      <c r="E46" s="1592"/>
      <c r="F46" s="1592"/>
      <c r="G46" s="1592"/>
      <c r="H46" s="1592"/>
      <c r="I46" s="1592"/>
      <c r="J46" s="1592"/>
    </row>
    <row r="47" spans="1:11" s="101" customFormat="1" ht="22.5" customHeight="1">
      <c r="A47" s="801"/>
      <c r="B47" s="802"/>
      <c r="C47" s="802"/>
      <c r="D47" s="802"/>
      <c r="E47" s="802"/>
      <c r="F47" s="802"/>
      <c r="G47" s="802"/>
      <c r="H47" s="802"/>
      <c r="I47" s="802"/>
      <c r="J47" s="802"/>
    </row>
    <row r="48" spans="1:11" s="582" customFormat="1" ht="18.75" customHeight="1">
      <c r="A48" s="581" t="s">
        <v>1594</v>
      </c>
    </row>
    <row r="49" spans="1:11" s="50" customFormat="1" ht="12.75" customHeight="1"/>
    <row r="50" spans="1:11" s="86" customFormat="1" ht="11.1" customHeight="1">
      <c r="A50" s="187"/>
      <c r="B50" s="179" t="s">
        <v>6</v>
      </c>
      <c r="C50" s="179" t="s">
        <v>2</v>
      </c>
      <c r="D50" s="179" t="s">
        <v>5</v>
      </c>
      <c r="E50" s="179" t="s">
        <v>3</v>
      </c>
      <c r="F50" s="179" t="s">
        <v>6</v>
      </c>
      <c r="G50" s="179" t="s">
        <v>2</v>
      </c>
      <c r="H50" s="179" t="s">
        <v>5</v>
      </c>
      <c r="I50" s="179" t="s">
        <v>3</v>
      </c>
      <c r="J50" s="179" t="s">
        <v>6</v>
      </c>
    </row>
    <row r="51" spans="1:11" s="88" customFormat="1" ht="11.1" customHeight="1">
      <c r="A51" s="70" t="s">
        <v>1</v>
      </c>
      <c r="B51" s="180" t="s">
        <v>235</v>
      </c>
      <c r="C51" s="180" t="s">
        <v>235</v>
      </c>
      <c r="D51" s="180" t="s">
        <v>235</v>
      </c>
      <c r="E51" s="180" t="s">
        <v>231</v>
      </c>
      <c r="F51" s="180" t="s">
        <v>231</v>
      </c>
      <c r="G51" s="180" t="s">
        <v>231</v>
      </c>
      <c r="H51" s="180" t="s">
        <v>231</v>
      </c>
      <c r="I51" s="180" t="s">
        <v>180</v>
      </c>
      <c r="J51" s="180" t="s">
        <v>180</v>
      </c>
      <c r="K51" s="87"/>
    </row>
    <row r="52" spans="1:11" s="88" customFormat="1" ht="12" customHeight="1">
      <c r="A52" s="181" t="s">
        <v>262</v>
      </c>
      <c r="B52" s="240"/>
      <c r="C52" s="240"/>
      <c r="D52" s="240"/>
      <c r="E52" s="240"/>
      <c r="F52" s="240"/>
      <c r="G52" s="240"/>
      <c r="H52" s="240"/>
      <c r="I52" s="240"/>
      <c r="J52" s="240"/>
      <c r="K52" s="87"/>
    </row>
    <row r="53" spans="1:11" s="88" customFormat="1" ht="12" customHeight="1">
      <c r="A53" s="184" t="s">
        <v>201</v>
      </c>
      <c r="B53" s="395">
        <v>30665.639920000001</v>
      </c>
      <c r="C53" s="395">
        <v>30441.838800000001</v>
      </c>
      <c r="D53" s="395">
        <v>29688.770800000002</v>
      </c>
      <c r="E53" s="395">
        <v>29417.37168</v>
      </c>
      <c r="F53" s="395">
        <v>29861.057280000001</v>
      </c>
      <c r="G53" s="395">
        <v>30710.08296</v>
      </c>
      <c r="H53" s="395">
        <v>29773.40768</v>
      </c>
      <c r="I53" s="395">
        <v>30453.25</v>
      </c>
      <c r="J53" s="395">
        <v>29112.927760000002</v>
      </c>
      <c r="K53" s="87"/>
    </row>
    <row r="54" spans="1:11" s="88" customFormat="1" ht="12" customHeight="1">
      <c r="A54" s="184" t="s">
        <v>265</v>
      </c>
      <c r="B54" s="395">
        <v>165.75335999999999</v>
      </c>
      <c r="C54" s="395">
        <v>169.39607999999998</v>
      </c>
      <c r="D54" s="395">
        <v>175.88607999999999</v>
      </c>
      <c r="E54" s="395">
        <v>192.01728</v>
      </c>
      <c r="F54" s="395">
        <v>179.71823999999998</v>
      </c>
      <c r="G54" s="395">
        <v>306.17056000000002</v>
      </c>
      <c r="H54" s="395">
        <v>289.08688000000001</v>
      </c>
      <c r="I54" s="395">
        <v>286.42311999999998</v>
      </c>
      <c r="J54" s="395">
        <v>165.70256000000001</v>
      </c>
      <c r="K54" s="87"/>
    </row>
    <row r="55" spans="1:11" s="88" customFormat="1" ht="12" customHeight="1">
      <c r="A55" s="570" t="s">
        <v>266</v>
      </c>
      <c r="B55" s="395">
        <v>5522.0547999999999</v>
      </c>
      <c r="C55" s="395">
        <v>5473.1706399999994</v>
      </c>
      <c r="D55" s="395">
        <v>5320.9567999999999</v>
      </c>
      <c r="E55" s="395">
        <v>5654.9911199999997</v>
      </c>
      <c r="F55" s="395">
        <v>5628.7655199999999</v>
      </c>
      <c r="G55" s="395">
        <v>5521.6660000000002</v>
      </c>
      <c r="H55" s="395">
        <v>5479.8145599999998</v>
      </c>
      <c r="I55" s="395">
        <v>5514.5851199999997</v>
      </c>
      <c r="J55" s="395">
        <v>5407.4772000000003</v>
      </c>
      <c r="K55" s="87"/>
    </row>
    <row r="56" spans="1:11" s="88" customFormat="1" ht="12" customHeight="1">
      <c r="A56" s="570" t="s">
        <v>267</v>
      </c>
      <c r="B56" s="395">
        <v>1935.4733600000002</v>
      </c>
      <c r="C56" s="395">
        <v>1907.46272</v>
      </c>
      <c r="D56" s="395">
        <v>1881.5649599999999</v>
      </c>
      <c r="E56" s="395">
        <v>1839.3636000000001</v>
      </c>
      <c r="F56" s="395">
        <v>1999.66968</v>
      </c>
      <c r="G56" s="395">
        <v>1983.25584</v>
      </c>
      <c r="H56" s="395">
        <v>1976.5477599999999</v>
      </c>
      <c r="I56" s="395">
        <v>1891.31584</v>
      </c>
      <c r="J56" s="395">
        <v>1869</v>
      </c>
      <c r="K56" s="87"/>
    </row>
    <row r="57" spans="1:11" s="88" customFormat="1" ht="12" customHeight="1">
      <c r="A57" s="146" t="s">
        <v>268</v>
      </c>
      <c r="B57" s="409">
        <v>1946.2763200000002</v>
      </c>
      <c r="C57" s="409">
        <v>1911.0868799999998</v>
      </c>
      <c r="D57" s="409">
        <v>1911.3263999999999</v>
      </c>
      <c r="E57" s="409">
        <v>1892.8140000000001</v>
      </c>
      <c r="F57" s="409">
        <v>853.07495999999992</v>
      </c>
      <c r="G57" s="409">
        <v>775.18047999999999</v>
      </c>
      <c r="H57" s="409">
        <v>704.00728000000004</v>
      </c>
      <c r="I57" s="409">
        <v>752.16</v>
      </c>
      <c r="J57" s="409">
        <v>827</v>
      </c>
      <c r="K57" s="87"/>
    </row>
    <row r="58" spans="1:11" s="88" customFormat="1" ht="12" customHeight="1">
      <c r="A58" s="183" t="s">
        <v>269</v>
      </c>
      <c r="B58" s="541">
        <v>40235.197760000003</v>
      </c>
      <c r="C58" s="541">
        <v>39902.955120000006</v>
      </c>
      <c r="D58" s="541">
        <v>38978.505040000004</v>
      </c>
      <c r="E58" s="541">
        <v>38996.557679999998</v>
      </c>
      <c r="F58" s="541">
        <v>38522.285679999994</v>
      </c>
      <c r="G58" s="541">
        <v>39296.355839999997</v>
      </c>
      <c r="H58" s="541">
        <v>38222.864159999997</v>
      </c>
      <c r="I58" s="541">
        <v>38897.734080000002</v>
      </c>
      <c r="J58" s="541">
        <v>37382.107520000005</v>
      </c>
      <c r="K58" s="89"/>
    </row>
    <row r="59" spans="1:11" s="88" customFormat="1" ht="12" customHeight="1">
      <c r="A59" s="181" t="s">
        <v>263</v>
      </c>
      <c r="B59" s="392"/>
      <c r="C59" s="392"/>
      <c r="D59" s="392"/>
      <c r="E59" s="392"/>
      <c r="F59" s="392"/>
      <c r="G59" s="392"/>
      <c r="H59" s="392"/>
      <c r="I59" s="392"/>
      <c r="J59" s="392"/>
      <c r="K59" s="87"/>
    </row>
    <row r="60" spans="1:11" s="88" customFormat="1" ht="12" customHeight="1">
      <c r="A60" s="184" t="s">
        <v>270</v>
      </c>
      <c r="B60" s="395">
        <v>6.2897902820000002</v>
      </c>
      <c r="C60" s="395">
        <v>5.1233905880000004</v>
      </c>
      <c r="D60" s="395">
        <v>3.33281348</v>
      </c>
      <c r="E60" s="395">
        <v>9.6828278230000002</v>
      </c>
      <c r="F60" s="395">
        <v>9.4626358259999996</v>
      </c>
      <c r="G60" s="395">
        <v>14.395463498</v>
      </c>
      <c r="H60" s="395">
        <v>5.188779984</v>
      </c>
      <c r="I60" s="395">
        <v>10.412103999999999</v>
      </c>
      <c r="J60" s="395">
        <v>4.313896905</v>
      </c>
      <c r="K60" s="87"/>
    </row>
    <row r="61" spans="1:11" s="88" customFormat="1" ht="12" customHeight="1">
      <c r="A61" s="184" t="s">
        <v>271</v>
      </c>
      <c r="B61" s="395">
        <v>2263.4302347840003</v>
      </c>
      <c r="C61" s="395">
        <v>2219.1697490750003</v>
      </c>
      <c r="D61" s="395">
        <v>2269.2167420800001</v>
      </c>
      <c r="E61" s="395">
        <v>2039.6853520990001</v>
      </c>
      <c r="F61" s="395">
        <v>1888.337139023</v>
      </c>
      <c r="G61" s="395">
        <v>1858.463</v>
      </c>
      <c r="H61" s="395">
        <v>2107.5079999999998</v>
      </c>
      <c r="I61" s="395">
        <v>1922.078</v>
      </c>
      <c r="J61" s="395">
        <v>2049.8585331459999</v>
      </c>
      <c r="K61" s="87"/>
    </row>
    <row r="62" spans="1:11" s="88" customFormat="1" ht="12" customHeight="1">
      <c r="A62" s="184" t="s">
        <v>201</v>
      </c>
      <c r="B62" s="395">
        <v>17701.197737883002</v>
      </c>
      <c r="C62" s="395">
        <v>18924.519551936002</v>
      </c>
      <c r="D62" s="395">
        <v>18991.842946173001</v>
      </c>
      <c r="E62" s="395">
        <v>19226.926515989002</v>
      </c>
      <c r="F62" s="395">
        <v>19398.525640914999</v>
      </c>
      <c r="G62" s="395">
        <v>20634.266941911999</v>
      </c>
      <c r="H62" s="395">
        <v>20094.796999999999</v>
      </c>
      <c r="I62" s="395">
        <v>22277.865861967999</v>
      </c>
      <c r="J62" s="395">
        <v>22305.372400000004</v>
      </c>
      <c r="K62" s="87"/>
    </row>
    <row r="63" spans="1:11" s="88" customFormat="1" ht="12" customHeight="1">
      <c r="A63" s="570" t="s">
        <v>266</v>
      </c>
      <c r="B63" s="395">
        <v>2356.7204285590001</v>
      </c>
      <c r="C63" s="395">
        <v>2447.95801897</v>
      </c>
      <c r="D63" s="395">
        <v>2412.7605544059998</v>
      </c>
      <c r="E63" s="395">
        <v>2189.4123372590002</v>
      </c>
      <c r="F63" s="395">
        <v>1818.3889448470002</v>
      </c>
      <c r="G63" s="395">
        <v>1860.693551651</v>
      </c>
      <c r="H63" s="395">
        <v>1664.794497305</v>
      </c>
      <c r="I63" s="395">
        <v>1673.662</v>
      </c>
      <c r="J63" s="395">
        <v>1613.172</v>
      </c>
      <c r="K63" s="87"/>
    </row>
    <row r="64" spans="1:11" s="88" customFormat="1" ht="12" customHeight="1">
      <c r="A64" s="570" t="s">
        <v>272</v>
      </c>
      <c r="B64" s="395">
        <v>2062.0789286260001</v>
      </c>
      <c r="C64" s="395">
        <v>2424.51397189</v>
      </c>
      <c r="D64" s="395">
        <v>2038.623083751</v>
      </c>
      <c r="E64" s="395">
        <v>1872.3349000139999</v>
      </c>
      <c r="F64" s="395">
        <v>2780.8332426760003</v>
      </c>
      <c r="G64" s="395">
        <v>3045.9000684299999</v>
      </c>
      <c r="H64" s="395">
        <v>2824.7546343160002</v>
      </c>
      <c r="I64" s="395">
        <v>2856.703073876</v>
      </c>
      <c r="J64" s="395">
        <v>2605.0094231790004</v>
      </c>
      <c r="K64" s="87"/>
    </row>
    <row r="65" spans="1:11" s="88" customFormat="1" ht="12" customHeight="1">
      <c r="A65" s="184" t="s">
        <v>273</v>
      </c>
      <c r="B65" s="395">
        <v>278.97562400000004</v>
      </c>
      <c r="C65" s="395">
        <v>253.27541913499999</v>
      </c>
      <c r="D65" s="395">
        <v>242.74625262499998</v>
      </c>
      <c r="E65" s="395">
        <v>262.06876013499999</v>
      </c>
      <c r="F65" s="395">
        <v>324.83273275199997</v>
      </c>
      <c r="G65" s="395">
        <v>236.719279683</v>
      </c>
      <c r="H65" s="395">
        <v>239.10828303399998</v>
      </c>
      <c r="I65" s="395">
        <v>288.12212369899999</v>
      </c>
      <c r="J65" s="395">
        <v>322.21489946599996</v>
      </c>
      <c r="K65" s="87"/>
    </row>
    <row r="66" spans="1:11" s="88" customFormat="1" ht="12" customHeight="1">
      <c r="A66" s="184" t="s">
        <v>268</v>
      </c>
      <c r="B66" s="395">
        <v>44.487423999999997</v>
      </c>
      <c r="C66" s="395">
        <v>56.772896000000003</v>
      </c>
      <c r="D66" s="395">
        <v>56.843008000000005</v>
      </c>
      <c r="E66" s="395">
        <v>68.505088000000001</v>
      </c>
      <c r="F66" s="395">
        <v>94.364063999999999</v>
      </c>
      <c r="G66" s="395">
        <v>116.57392</v>
      </c>
      <c r="H66" s="395">
        <v>108.52492800000002</v>
      </c>
      <c r="I66" s="395">
        <v>143.48592000000002</v>
      </c>
      <c r="J66" s="395">
        <v>81.074240000000003</v>
      </c>
      <c r="K66" s="87"/>
    </row>
    <row r="67" spans="1:11" s="88" customFormat="1" ht="12" customHeight="1">
      <c r="A67" s="146" t="s">
        <v>23</v>
      </c>
      <c r="B67" s="409">
        <v>905.46969336428981</v>
      </c>
      <c r="C67" s="409">
        <v>910.76403339927083</v>
      </c>
      <c r="D67" s="409">
        <v>887.86461866353568</v>
      </c>
      <c r="E67" s="409">
        <v>757.72104000000002</v>
      </c>
      <c r="F67" s="409">
        <v>1102.2154399999999</v>
      </c>
      <c r="G67" s="409">
        <v>893.16863999999998</v>
      </c>
      <c r="H67" s="409">
        <v>993.03556000000003</v>
      </c>
      <c r="I67" s="409">
        <v>901.27127999999993</v>
      </c>
      <c r="J67" s="409">
        <v>999.49512000000004</v>
      </c>
      <c r="K67" s="87"/>
    </row>
    <row r="68" spans="1:11" s="88" customFormat="1" ht="12" customHeight="1">
      <c r="A68" s="183" t="s">
        <v>274</v>
      </c>
      <c r="B68" s="541">
        <v>25618.649861498288</v>
      </c>
      <c r="C68" s="541">
        <v>27242.097030993271</v>
      </c>
      <c r="D68" s="541">
        <v>26903.230019178533</v>
      </c>
      <c r="E68" s="541">
        <v>26426.336821319004</v>
      </c>
      <c r="F68" s="541">
        <v>27416.959840038999</v>
      </c>
      <c r="G68" s="541">
        <v>28660.180865173996</v>
      </c>
      <c r="H68" s="541">
        <v>28037.711682638994</v>
      </c>
      <c r="I68" s="541">
        <v>30073.600363542999</v>
      </c>
      <c r="J68" s="541">
        <v>29980.510512696001</v>
      </c>
      <c r="K68" s="89"/>
    </row>
    <row r="69" spans="1:11" s="88" customFormat="1" ht="12" customHeight="1">
      <c r="A69" s="183" t="s">
        <v>345</v>
      </c>
      <c r="B69" s="541">
        <v>65853.847621498295</v>
      </c>
      <c r="C69" s="541">
        <v>67145.052150993273</v>
      </c>
      <c r="D69" s="541">
        <v>65881.735059178536</v>
      </c>
      <c r="E69" s="541">
        <v>65422.894501319002</v>
      </c>
      <c r="F69" s="541">
        <v>65939.245520038996</v>
      </c>
      <c r="G69" s="541">
        <v>67956.536705173989</v>
      </c>
      <c r="H69" s="541">
        <v>66260.575842638995</v>
      </c>
      <c r="I69" s="541">
        <v>68971.334443543004</v>
      </c>
      <c r="J69" s="541">
        <v>67362.618032696002</v>
      </c>
      <c r="K69" s="89"/>
    </row>
    <row r="70" spans="1:11" s="88" customFormat="1" ht="12" customHeight="1">
      <c r="A70" s="181" t="s">
        <v>264</v>
      </c>
      <c r="B70" s="392"/>
      <c r="C70" s="392"/>
      <c r="D70" s="392"/>
      <c r="E70" s="392"/>
      <c r="F70" s="392"/>
      <c r="G70" s="392"/>
      <c r="H70" s="392"/>
      <c r="I70" s="392"/>
      <c r="J70" s="392"/>
      <c r="K70" s="87"/>
    </row>
    <row r="71" spans="1:11" s="88" customFormat="1" ht="12" customHeight="1">
      <c r="A71" s="184" t="s">
        <v>276</v>
      </c>
      <c r="B71" s="395">
        <v>2609.4924972679996</v>
      </c>
      <c r="C71" s="395">
        <v>3152.7749593004</v>
      </c>
      <c r="D71" s="395">
        <v>3340.4738774265602</v>
      </c>
      <c r="E71" s="395">
        <v>3110.49056986496</v>
      </c>
      <c r="F71" s="395">
        <v>3070.7514586751995</v>
      </c>
      <c r="G71" s="395">
        <v>2869</v>
      </c>
      <c r="H71" s="395">
        <v>3538.6394400000004</v>
      </c>
      <c r="I71" s="395">
        <v>2833</v>
      </c>
      <c r="J71" s="395">
        <v>3056.4830000000002</v>
      </c>
      <c r="K71" s="87"/>
    </row>
    <row r="72" spans="1:11" s="88" customFormat="1" ht="12" customHeight="1">
      <c r="A72" s="184" t="s">
        <v>277</v>
      </c>
      <c r="B72" s="395">
        <v>102.40248</v>
      </c>
      <c r="C72" s="395">
        <v>101.78088000000001</v>
      </c>
      <c r="D72" s="395">
        <v>100.381</v>
      </c>
      <c r="E72" s="395">
        <v>103.59688</v>
      </c>
      <c r="F72" s="395">
        <v>97.713999999999999</v>
      </c>
      <c r="G72" s="395">
        <v>91</v>
      </c>
      <c r="H72" s="395">
        <v>96.438719999999989</v>
      </c>
      <c r="I72" s="395">
        <v>95</v>
      </c>
      <c r="J72" s="395">
        <v>45.5</v>
      </c>
      <c r="K72" s="87"/>
    </row>
    <row r="73" spans="1:11" s="88" customFormat="1" ht="12" customHeight="1">
      <c r="A73" s="146" t="s">
        <v>279</v>
      </c>
      <c r="B73" s="488">
        <v>4.1131200000000003</v>
      </c>
      <c r="C73" s="409">
        <v>5.0116446972302411</v>
      </c>
      <c r="D73" s="409">
        <v>5.859</v>
      </c>
      <c r="E73" s="488">
        <v>5.0179200000000002</v>
      </c>
      <c r="F73" s="488">
        <v>0</v>
      </c>
      <c r="G73" s="488">
        <v>0</v>
      </c>
      <c r="H73" s="488">
        <v>0</v>
      </c>
      <c r="I73" s="488">
        <v>0</v>
      </c>
      <c r="J73" s="488">
        <v>0</v>
      </c>
      <c r="K73" s="87"/>
    </row>
    <row r="74" spans="1:11" s="88" customFormat="1" ht="12" customHeight="1">
      <c r="A74" s="183" t="s">
        <v>280</v>
      </c>
      <c r="B74" s="541">
        <v>2716.0080972679998</v>
      </c>
      <c r="C74" s="541">
        <v>3259.56748399763</v>
      </c>
      <c r="D74" s="541">
        <v>3446.71387742656</v>
      </c>
      <c r="E74" s="541">
        <v>3219.1053698649598</v>
      </c>
      <c r="F74" s="541">
        <v>3168.4654586751994</v>
      </c>
      <c r="G74" s="541">
        <v>2960</v>
      </c>
      <c r="H74" s="541">
        <v>3635.0781600000005</v>
      </c>
      <c r="I74" s="541">
        <v>2928</v>
      </c>
      <c r="J74" s="541">
        <v>3101.9830000000002</v>
      </c>
      <c r="K74" s="89"/>
    </row>
    <row r="75" spans="1:11" s="88" customFormat="1" ht="12" customHeight="1">
      <c r="A75" s="181" t="s">
        <v>281</v>
      </c>
      <c r="B75" s="392">
        <v>5793.2650000000003</v>
      </c>
      <c r="C75" s="392">
        <v>5793.2650000000003</v>
      </c>
      <c r="D75" s="392">
        <v>5793.2650000000003</v>
      </c>
      <c r="E75" s="392">
        <v>5793.2650000000003</v>
      </c>
      <c r="F75" s="392">
        <v>5385.5793252278008</v>
      </c>
      <c r="G75" s="392">
        <v>5385.5789999999997</v>
      </c>
      <c r="H75" s="392">
        <v>5385.5790000000006</v>
      </c>
      <c r="I75" s="392">
        <v>5385.5789999999997</v>
      </c>
      <c r="J75" s="392">
        <v>4955.5230000000001</v>
      </c>
      <c r="K75" s="87"/>
    </row>
    <row r="76" spans="1:11" s="88" customFormat="1" ht="12" customHeight="1">
      <c r="A76" s="185" t="s">
        <v>282</v>
      </c>
      <c r="B76" s="395">
        <v>7170.4091739083196</v>
      </c>
      <c r="C76" s="395">
        <v>7350.3556799999988</v>
      </c>
      <c r="D76" s="395">
        <v>7484.5487548440797</v>
      </c>
      <c r="E76" s="395">
        <v>7563.042938186587</v>
      </c>
      <c r="F76" s="395">
        <v>7868.2158912991199</v>
      </c>
      <c r="G76" s="395">
        <v>8094.0704000000005</v>
      </c>
      <c r="H76" s="395">
        <v>8318.9480000000003</v>
      </c>
      <c r="I76" s="395">
        <v>7707.5749999999998</v>
      </c>
      <c r="J76" s="395">
        <v>9498.1139999999996</v>
      </c>
      <c r="K76" s="87"/>
    </row>
    <row r="77" spans="1:11" s="88" customFormat="1" ht="12" customHeight="1">
      <c r="A77" s="182" t="s">
        <v>37</v>
      </c>
      <c r="B77" s="409">
        <v>-56.259279999999997</v>
      </c>
      <c r="C77" s="409">
        <v>-13.212</v>
      </c>
      <c r="D77" s="409">
        <v>-32.765000000000001</v>
      </c>
      <c r="E77" s="409">
        <v>-26.724319999999999</v>
      </c>
      <c r="F77" s="409">
        <v>-39.4968</v>
      </c>
      <c r="G77" s="409">
        <v>-45.367359999999998</v>
      </c>
      <c r="H77" s="409">
        <v>-47.239200000000004</v>
      </c>
      <c r="I77" s="409">
        <v>-50.359000000000002</v>
      </c>
      <c r="J77" s="409">
        <v>-55.985999999999997</v>
      </c>
      <c r="K77" s="87"/>
    </row>
    <row r="78" spans="1:11" s="239" customFormat="1" ht="12" customHeight="1">
      <c r="A78" s="242" t="s">
        <v>560</v>
      </c>
      <c r="B78" s="413">
        <v>81477.27061267462</v>
      </c>
      <c r="C78" s="413">
        <v>83535.028314990894</v>
      </c>
      <c r="D78" s="413">
        <v>82573.497691449185</v>
      </c>
      <c r="E78" s="413">
        <v>81971.583489370547</v>
      </c>
      <c r="F78" s="413">
        <v>82322.009395241112</v>
      </c>
      <c r="G78" s="413">
        <v>84350.818745173994</v>
      </c>
      <c r="H78" s="413">
        <v>83552.94180263899</v>
      </c>
      <c r="I78" s="413">
        <v>84942.129443543003</v>
      </c>
      <c r="J78" s="413">
        <v>84862.252032696008</v>
      </c>
      <c r="K78" s="241"/>
    </row>
    <row r="79" spans="1:11" s="88" customFormat="1" ht="12" customHeight="1">
      <c r="A79" s="607" t="s">
        <v>561</v>
      </c>
      <c r="B79" s="409">
        <v>5857.9333772343498</v>
      </c>
      <c r="C79" s="409">
        <v>4344.4415037700746</v>
      </c>
      <c r="D79" s="409">
        <v>4972.5271247763922</v>
      </c>
      <c r="E79" s="409">
        <v>4082.1689999999999</v>
      </c>
      <c r="F79" s="409">
        <v>5066.3341280589957</v>
      </c>
      <c r="G79" s="409">
        <v>4959</v>
      </c>
      <c r="H79" s="409">
        <v>6386.9629999999997</v>
      </c>
      <c r="I79" s="409">
        <v>3984</v>
      </c>
      <c r="J79" s="409">
        <v>5249</v>
      </c>
      <c r="K79" s="87"/>
    </row>
    <row r="80" spans="1:11" s="88" customFormat="1" ht="12" customHeight="1">
      <c r="A80" s="563" t="s">
        <v>368</v>
      </c>
      <c r="B80" s="541">
        <v>87335.203989908972</v>
      </c>
      <c r="C80" s="541">
        <v>87879.469818760961</v>
      </c>
      <c r="D80" s="541">
        <v>87546.024816225574</v>
      </c>
      <c r="E80" s="541">
        <v>86053.752489370556</v>
      </c>
      <c r="F80" s="541">
        <v>87388.343523300107</v>
      </c>
      <c r="G80" s="541">
        <v>89310.556416000021</v>
      </c>
      <c r="H80" s="541">
        <v>89939.904802638994</v>
      </c>
      <c r="I80" s="541">
        <v>88926.129443543003</v>
      </c>
      <c r="J80" s="541">
        <v>90111.252032696008</v>
      </c>
      <c r="K80" s="89"/>
    </row>
    <row r="81" spans="1:10" ht="7.5" customHeight="1"/>
    <row r="82" spans="1:10" s="331" customFormat="1" ht="12.75" customHeight="1">
      <c r="A82" s="831" t="s">
        <v>948</v>
      </c>
    </row>
    <row r="83" spans="1:10" s="101" customFormat="1" ht="22.5" customHeight="1">
      <c r="A83" s="872"/>
      <c r="B83" s="873"/>
      <c r="C83" s="873"/>
      <c r="D83" s="873"/>
      <c r="E83" s="873"/>
      <c r="F83" s="873"/>
      <c r="G83" s="873"/>
      <c r="H83" s="873"/>
      <c r="I83" s="873"/>
      <c r="J83" s="873"/>
    </row>
    <row r="84" spans="1:10" s="582" customFormat="1" ht="18.75" customHeight="1">
      <c r="A84" s="581" t="s">
        <v>1595</v>
      </c>
    </row>
    <row r="85" spans="1:10" s="50" customFormat="1" ht="12.75" customHeight="1"/>
    <row r="86" spans="1:10" s="86" customFormat="1" ht="11.1" customHeight="1">
      <c r="A86" s="751" t="s">
        <v>949</v>
      </c>
      <c r="B86" s="179"/>
      <c r="C86" s="179"/>
      <c r="D86" s="179" t="s">
        <v>369</v>
      </c>
      <c r="E86" s="179"/>
      <c r="F86" s="179"/>
    </row>
    <row r="87" spans="1:10" s="86" customFormat="1" ht="11.1" customHeight="1">
      <c r="A87" s="751"/>
      <c r="B87" s="417"/>
      <c r="C87" s="417" t="s">
        <v>876</v>
      </c>
      <c r="D87" s="417" t="s">
        <v>870</v>
      </c>
      <c r="E87" s="417" t="s">
        <v>872</v>
      </c>
      <c r="F87" s="417" t="s">
        <v>328</v>
      </c>
    </row>
    <row r="88" spans="1:10" s="86" customFormat="1" ht="11.1" customHeight="1">
      <c r="A88" s="403"/>
      <c r="B88" s="417" t="s">
        <v>329</v>
      </c>
      <c r="C88" s="417" t="s">
        <v>330</v>
      </c>
      <c r="D88" s="417" t="s">
        <v>871</v>
      </c>
      <c r="E88" s="417" t="s">
        <v>873</v>
      </c>
      <c r="F88" s="417" t="s">
        <v>874</v>
      </c>
    </row>
    <row r="89" spans="1:10" s="88" customFormat="1" ht="11.1" customHeight="1">
      <c r="A89" s="70" t="s">
        <v>1</v>
      </c>
      <c r="B89" s="180" t="s">
        <v>330</v>
      </c>
      <c r="C89" s="180" t="s">
        <v>348</v>
      </c>
      <c r="D89" s="538" t="s">
        <v>425</v>
      </c>
      <c r="E89" s="180" t="s">
        <v>327</v>
      </c>
      <c r="F89" s="180" t="s">
        <v>875</v>
      </c>
      <c r="G89" s="87"/>
    </row>
    <row r="90" spans="1:10" s="88" customFormat="1" ht="12" customHeight="1">
      <c r="A90" s="390" t="s">
        <v>262</v>
      </c>
      <c r="B90" s="392"/>
      <c r="C90" s="392"/>
      <c r="D90" s="392"/>
      <c r="E90" s="392"/>
      <c r="F90" s="392"/>
      <c r="G90" s="87"/>
    </row>
    <row r="91" spans="1:10" s="88" customFormat="1" ht="12" customHeight="1">
      <c r="A91" s="539" t="s">
        <v>201</v>
      </c>
      <c r="B91" s="244">
        <v>855303.34</v>
      </c>
      <c r="C91" s="244">
        <v>702508.93599999999</v>
      </c>
      <c r="D91" s="838">
        <v>54.564501511195019</v>
      </c>
      <c r="E91" s="244">
        <v>383320.49900000001</v>
      </c>
      <c r="F91" s="244">
        <v>30665.639920000001</v>
      </c>
      <c r="G91" s="87"/>
    </row>
    <row r="92" spans="1:10" s="88" customFormat="1" ht="12" customHeight="1">
      <c r="A92" s="539" t="s">
        <v>265</v>
      </c>
      <c r="B92" s="244">
        <v>3987.0639999999999</v>
      </c>
      <c r="C92" s="244">
        <v>3944.9609999999998</v>
      </c>
      <c r="D92" s="838">
        <v>52.520595260637556</v>
      </c>
      <c r="E92" s="244">
        <v>2071.9169999999999</v>
      </c>
      <c r="F92" s="244">
        <v>165.75335999999999</v>
      </c>
      <c r="G92" s="87"/>
    </row>
    <row r="93" spans="1:10" s="88" customFormat="1" ht="12" customHeight="1">
      <c r="A93" s="539" t="s">
        <v>266</v>
      </c>
      <c r="B93" s="244">
        <v>612974.48600000003</v>
      </c>
      <c r="C93" s="244">
        <v>612974.08799999999</v>
      </c>
      <c r="D93" s="838">
        <v>11.260783506398397</v>
      </c>
      <c r="E93" s="244">
        <v>69025.684999999998</v>
      </c>
      <c r="F93" s="244">
        <v>5522.0547999999999</v>
      </c>
      <c r="G93" s="87"/>
    </row>
    <row r="94" spans="1:10" s="88" customFormat="1" ht="12" customHeight="1">
      <c r="A94" s="539" t="s">
        <v>267</v>
      </c>
      <c r="B94" s="244">
        <v>104533.469</v>
      </c>
      <c r="C94" s="244">
        <v>85981.186000000002</v>
      </c>
      <c r="D94" s="838">
        <v>28.138035918695053</v>
      </c>
      <c r="E94" s="244">
        <v>24193.417000000001</v>
      </c>
      <c r="F94" s="244">
        <v>1935.4733600000002</v>
      </c>
      <c r="G94" s="87"/>
    </row>
    <row r="95" spans="1:10" s="88" customFormat="1" ht="12" customHeight="1">
      <c r="A95" s="540" t="s">
        <v>268</v>
      </c>
      <c r="B95" s="245">
        <v>65702.649999999994</v>
      </c>
      <c r="C95" s="245">
        <v>65702.649999999994</v>
      </c>
      <c r="D95" s="839">
        <v>37.028116826338056</v>
      </c>
      <c r="E95" s="245">
        <v>24328.454000000002</v>
      </c>
      <c r="F95" s="245">
        <v>1946.2763200000002</v>
      </c>
      <c r="G95" s="87"/>
    </row>
    <row r="96" spans="1:10" s="88" customFormat="1" ht="12" customHeight="1">
      <c r="A96" s="238" t="s">
        <v>269</v>
      </c>
      <c r="B96" s="246">
        <v>1642501.0090000001</v>
      </c>
      <c r="C96" s="246">
        <v>1471111.8209999998</v>
      </c>
      <c r="D96" s="838">
        <v>34.187745949734989</v>
      </c>
      <c r="E96" s="246">
        <v>502939.97200000007</v>
      </c>
      <c r="F96" s="246">
        <v>40235.197760000003</v>
      </c>
      <c r="G96" s="89"/>
    </row>
    <row r="97" spans="1:7" s="88" customFormat="1" ht="12" customHeight="1">
      <c r="A97" s="390" t="s">
        <v>263</v>
      </c>
      <c r="B97" s="243"/>
      <c r="C97" s="243"/>
      <c r="D97" s="840"/>
      <c r="E97" s="243"/>
      <c r="F97" s="243"/>
      <c r="G97" s="87"/>
    </row>
    <row r="98" spans="1:7" s="88" customFormat="1" ht="12" customHeight="1">
      <c r="A98" s="539" t="s">
        <v>270</v>
      </c>
      <c r="B98" s="244">
        <v>69479.438119038998</v>
      </c>
      <c r="C98" s="244">
        <v>75017.860791629995</v>
      </c>
      <c r="D98" s="838">
        <v>0.10480487938516661</v>
      </c>
      <c r="E98" s="244">
        <v>78.622378519999998</v>
      </c>
      <c r="F98" s="244">
        <v>6.2897902820000002</v>
      </c>
      <c r="G98" s="87"/>
    </row>
    <row r="99" spans="1:7" s="88" customFormat="1" ht="12" customHeight="1">
      <c r="A99" s="539" t="s">
        <v>271</v>
      </c>
      <c r="B99" s="244">
        <v>159813.56408430001</v>
      </c>
      <c r="C99" s="244">
        <v>119006.280069096</v>
      </c>
      <c r="D99" s="838">
        <v>23.77427302018593</v>
      </c>
      <c r="E99" s="244">
        <v>28292.877934794</v>
      </c>
      <c r="F99" s="244">
        <v>2263.4302347840003</v>
      </c>
      <c r="G99" s="87"/>
    </row>
    <row r="100" spans="1:7" s="88" customFormat="1" ht="12" customHeight="1">
      <c r="A100" s="539" t="s">
        <v>201</v>
      </c>
      <c r="B100" s="244">
        <v>301473.72508550104</v>
      </c>
      <c r="C100" s="244">
        <v>236101.09304724602</v>
      </c>
      <c r="D100" s="838">
        <v>93.716199644727965</v>
      </c>
      <c r="E100" s="244">
        <v>221264.971723542</v>
      </c>
      <c r="F100" s="244">
        <v>17701.197737883002</v>
      </c>
      <c r="G100" s="87"/>
    </row>
    <row r="101" spans="1:7" s="88" customFormat="1" ht="12" customHeight="1">
      <c r="A101" s="539" t="s">
        <v>266</v>
      </c>
      <c r="B101" s="244">
        <v>54568.049963451995</v>
      </c>
      <c r="C101" s="244">
        <v>51849.044502241995</v>
      </c>
      <c r="D101" s="838">
        <v>56.816872210075488</v>
      </c>
      <c r="E101" s="244">
        <v>29459.005356984002</v>
      </c>
      <c r="F101" s="244">
        <v>2356.7204285590001</v>
      </c>
      <c r="G101" s="87"/>
    </row>
    <row r="102" spans="1:7" s="88" customFormat="1" ht="12" customHeight="1">
      <c r="A102" s="539" t="s">
        <v>272</v>
      </c>
      <c r="B102" s="244">
        <v>72206.217457817998</v>
      </c>
      <c r="C102" s="244">
        <v>33785.577529110997</v>
      </c>
      <c r="D102" s="838">
        <v>76.292869599808924</v>
      </c>
      <c r="E102" s="244">
        <v>25775.986607826999</v>
      </c>
      <c r="F102" s="244">
        <v>2062.0789286260001</v>
      </c>
      <c r="G102" s="87"/>
    </row>
    <row r="103" spans="1:7" s="88" customFormat="1" ht="12" customHeight="1">
      <c r="A103" s="539" t="s">
        <v>273</v>
      </c>
      <c r="B103" s="244">
        <v>3357.99</v>
      </c>
      <c r="C103" s="244">
        <v>3357.99</v>
      </c>
      <c r="D103" s="838">
        <v>103.8476975809934</v>
      </c>
      <c r="E103" s="244">
        <v>3487.1952999999999</v>
      </c>
      <c r="F103" s="244">
        <v>278.97562400000004</v>
      </c>
      <c r="G103" s="87"/>
    </row>
    <row r="104" spans="1:7" s="88" customFormat="1" ht="12" customHeight="1">
      <c r="A104" s="539" t="s">
        <v>268</v>
      </c>
      <c r="B104" s="244">
        <v>3080.4647999999997</v>
      </c>
      <c r="C104" s="244">
        <v>3080.4647999999997</v>
      </c>
      <c r="D104" s="838">
        <v>18.052236792317835</v>
      </c>
      <c r="E104" s="244">
        <v>556.09280000000001</v>
      </c>
      <c r="F104" s="244">
        <v>44.487423999999997</v>
      </c>
      <c r="G104" s="87"/>
    </row>
    <row r="105" spans="1:7" s="88" customFormat="1" ht="12" customHeight="1">
      <c r="A105" s="540" t="s">
        <v>23</v>
      </c>
      <c r="B105" s="245">
        <v>11318.371167053623</v>
      </c>
      <c r="C105" s="245">
        <v>11318.371167053623</v>
      </c>
      <c r="D105" s="839">
        <v>100</v>
      </c>
      <c r="E105" s="245">
        <v>11318.371167053623</v>
      </c>
      <c r="F105" s="245">
        <v>905.46969336428981</v>
      </c>
      <c r="G105" s="87"/>
    </row>
    <row r="106" spans="1:7" s="88" customFormat="1" ht="12" customHeight="1">
      <c r="A106" s="238" t="s">
        <v>274</v>
      </c>
      <c r="B106" s="246">
        <v>675297.82067716366</v>
      </c>
      <c r="C106" s="246">
        <v>533516.6819063786</v>
      </c>
      <c r="D106" s="839">
        <v>60.023075965395037</v>
      </c>
      <c r="E106" s="246">
        <v>320233.12326872064</v>
      </c>
      <c r="F106" s="246">
        <v>25618.649861498288</v>
      </c>
      <c r="G106" s="89"/>
    </row>
    <row r="107" spans="1:7" s="88" customFormat="1" ht="12" customHeight="1">
      <c r="A107" s="238" t="s">
        <v>275</v>
      </c>
      <c r="B107" s="246">
        <v>2317798.8296771636</v>
      </c>
      <c r="C107" s="246">
        <v>2004628.5029063784</v>
      </c>
      <c r="D107" s="839">
        <v>41.063623213740428</v>
      </c>
      <c r="E107" s="246">
        <v>823173.09526872076</v>
      </c>
      <c r="F107" s="246">
        <v>65853.847621498295</v>
      </c>
      <c r="G107" s="89"/>
    </row>
    <row r="109" spans="1:7" s="50" customFormat="1" ht="12.75" customHeight="1"/>
    <row r="110" spans="1:7" s="86" customFormat="1" ht="11.1" customHeight="1">
      <c r="A110" s="751" t="s">
        <v>950</v>
      </c>
      <c r="B110" s="179"/>
      <c r="C110" s="179"/>
      <c r="D110" s="179" t="s">
        <v>369</v>
      </c>
      <c r="E110" s="179"/>
      <c r="F110" s="179"/>
    </row>
    <row r="111" spans="1:7" s="86" customFormat="1" ht="11.1" customHeight="1">
      <c r="A111" s="751"/>
      <c r="B111" s="417"/>
      <c r="C111" s="417" t="s">
        <v>876</v>
      </c>
      <c r="D111" s="417" t="s">
        <v>870</v>
      </c>
      <c r="E111" s="417" t="s">
        <v>872</v>
      </c>
      <c r="F111" s="417" t="s">
        <v>328</v>
      </c>
    </row>
    <row r="112" spans="1:7" s="86" customFormat="1" ht="11.1" customHeight="1">
      <c r="A112" s="403"/>
      <c r="B112" s="417" t="s">
        <v>329</v>
      </c>
      <c r="C112" s="417" t="s">
        <v>330</v>
      </c>
      <c r="D112" s="417" t="s">
        <v>871</v>
      </c>
      <c r="E112" s="417" t="s">
        <v>873</v>
      </c>
      <c r="F112" s="417" t="s">
        <v>874</v>
      </c>
    </row>
    <row r="113" spans="1:7" s="88" customFormat="1" ht="11.1" customHeight="1">
      <c r="A113" s="70" t="s">
        <v>1</v>
      </c>
      <c r="B113" s="180" t="s">
        <v>330</v>
      </c>
      <c r="C113" s="180" t="s">
        <v>348</v>
      </c>
      <c r="D113" s="538" t="s">
        <v>425</v>
      </c>
      <c r="E113" s="180" t="s">
        <v>327</v>
      </c>
      <c r="F113" s="180" t="s">
        <v>875</v>
      </c>
      <c r="G113" s="87"/>
    </row>
    <row r="114" spans="1:7" s="88" customFormat="1" ht="12" customHeight="1">
      <c r="A114" s="390" t="s">
        <v>262</v>
      </c>
      <c r="B114" s="392"/>
      <c r="C114" s="392"/>
      <c r="D114" s="392"/>
      <c r="E114" s="392"/>
      <c r="F114" s="392"/>
      <c r="G114" s="87"/>
    </row>
    <row r="115" spans="1:7" s="88" customFormat="1" ht="12" customHeight="1">
      <c r="A115" s="539" t="s">
        <v>201</v>
      </c>
      <c r="B115" s="244">
        <v>848682.75600000005</v>
      </c>
      <c r="C115" s="244">
        <v>702569.853</v>
      </c>
      <c r="D115" s="838">
        <v>54.161587403039334</v>
      </c>
      <c r="E115" s="244">
        <v>380522.98499999999</v>
      </c>
      <c r="F115" s="244">
        <v>30441.838800000001</v>
      </c>
      <c r="G115" s="87"/>
    </row>
    <row r="116" spans="1:7" s="88" customFormat="1" ht="12" customHeight="1">
      <c r="A116" s="539" t="s">
        <v>265</v>
      </c>
      <c r="B116" s="244">
        <v>4065.1750000000002</v>
      </c>
      <c r="C116" s="244">
        <v>3983.9259999999999</v>
      </c>
      <c r="D116" s="838">
        <v>53.149857703180238</v>
      </c>
      <c r="E116" s="244">
        <v>2117.451</v>
      </c>
      <c r="F116" s="244">
        <v>169.39607999999998</v>
      </c>
      <c r="G116" s="87"/>
    </row>
    <row r="117" spans="1:7" s="88" customFormat="1" ht="12" customHeight="1">
      <c r="A117" s="539" t="s">
        <v>266</v>
      </c>
      <c r="B117" s="244">
        <v>602581.603</v>
      </c>
      <c r="C117" s="244">
        <v>602579.75</v>
      </c>
      <c r="D117" s="838">
        <v>11.353622985173333</v>
      </c>
      <c r="E117" s="244">
        <v>68414.633000000002</v>
      </c>
      <c r="F117" s="244">
        <v>5473.1706399999994</v>
      </c>
      <c r="G117" s="87"/>
    </row>
    <row r="118" spans="1:7" s="88" customFormat="1" ht="12" customHeight="1">
      <c r="A118" s="539" t="s">
        <v>267</v>
      </c>
      <c r="B118" s="244">
        <v>101393.368</v>
      </c>
      <c r="C118" s="244">
        <v>83273.332999999999</v>
      </c>
      <c r="D118" s="838">
        <v>28.632556355105905</v>
      </c>
      <c r="E118" s="244">
        <v>23843.284</v>
      </c>
      <c r="F118" s="244">
        <v>1907.46272</v>
      </c>
      <c r="G118" s="87"/>
    </row>
    <row r="119" spans="1:7" s="88" customFormat="1" ht="12" customHeight="1">
      <c r="A119" s="540" t="s">
        <v>268</v>
      </c>
      <c r="B119" s="245">
        <v>67999.148000000001</v>
      </c>
      <c r="C119" s="245">
        <v>67999.148000000001</v>
      </c>
      <c r="D119" s="839">
        <v>35.130713696589254</v>
      </c>
      <c r="E119" s="245">
        <v>23888.585999999999</v>
      </c>
      <c r="F119" s="245">
        <v>1911.0868799999998</v>
      </c>
      <c r="G119" s="87"/>
    </row>
    <row r="120" spans="1:7" s="88" customFormat="1" ht="12" customHeight="1">
      <c r="A120" s="238" t="s">
        <v>269</v>
      </c>
      <c r="B120" s="246">
        <v>1624722.05</v>
      </c>
      <c r="C120" s="246">
        <v>1460406.0100000002</v>
      </c>
      <c r="D120" s="838">
        <v>34.153991121962029</v>
      </c>
      <c r="E120" s="246">
        <v>498786.93900000001</v>
      </c>
      <c r="F120" s="246">
        <v>39902.955120000006</v>
      </c>
      <c r="G120" s="89"/>
    </row>
    <row r="121" spans="1:7" s="88" customFormat="1" ht="12" customHeight="1">
      <c r="A121" s="390" t="s">
        <v>263</v>
      </c>
      <c r="B121" s="243"/>
      <c r="C121" s="243"/>
      <c r="D121" s="840"/>
      <c r="E121" s="243"/>
      <c r="F121" s="243"/>
      <c r="G121" s="87"/>
    </row>
    <row r="122" spans="1:7" s="88" customFormat="1" ht="12" customHeight="1">
      <c r="A122" s="539" t="s">
        <v>270</v>
      </c>
      <c r="B122" s="244">
        <v>113928.41049820601</v>
      </c>
      <c r="C122" s="244">
        <v>122771.830738943</v>
      </c>
      <c r="D122" s="838">
        <v>5.2163743067558471E-2</v>
      </c>
      <c r="E122" s="244">
        <v>64.042382345999997</v>
      </c>
      <c r="F122" s="244">
        <v>5.1233905880000004</v>
      </c>
      <c r="G122" s="87"/>
    </row>
    <row r="123" spans="1:7" s="88" customFormat="1" ht="12" customHeight="1">
      <c r="A123" s="539" t="s">
        <v>271</v>
      </c>
      <c r="B123" s="244">
        <v>148085.43745988302</v>
      </c>
      <c r="C123" s="244">
        <v>115014.314107464</v>
      </c>
      <c r="D123" s="838">
        <v>24.118408285702067</v>
      </c>
      <c r="E123" s="244">
        <v>27739.621863437998</v>
      </c>
      <c r="F123" s="244">
        <v>2219.1697490750003</v>
      </c>
      <c r="G123" s="87"/>
    </row>
    <row r="124" spans="1:7" s="88" customFormat="1" ht="12" customHeight="1">
      <c r="A124" s="539" t="s">
        <v>201</v>
      </c>
      <c r="B124" s="244">
        <v>325720.19373783603</v>
      </c>
      <c r="C124" s="244">
        <v>251315.414988456</v>
      </c>
      <c r="D124" s="838">
        <v>94.127331747663817</v>
      </c>
      <c r="E124" s="244">
        <v>236556.494399202</v>
      </c>
      <c r="F124" s="244">
        <v>18924.519551936002</v>
      </c>
      <c r="G124" s="87"/>
    </row>
    <row r="125" spans="1:7" s="88" customFormat="1" ht="12" customHeight="1">
      <c r="A125" s="539" t="s">
        <v>266</v>
      </c>
      <c r="B125" s="244">
        <v>56415.866978856</v>
      </c>
      <c r="C125" s="244">
        <v>53826.721172707999</v>
      </c>
      <c r="D125" s="838">
        <v>56.848112926921111</v>
      </c>
      <c r="E125" s="244">
        <v>30599.475237119997</v>
      </c>
      <c r="F125" s="244">
        <v>2447.95801897</v>
      </c>
      <c r="G125" s="87"/>
    </row>
    <row r="126" spans="1:7" s="88" customFormat="1" ht="12" customHeight="1">
      <c r="A126" s="539" t="s">
        <v>272</v>
      </c>
      <c r="B126" s="244">
        <v>83844.846791674005</v>
      </c>
      <c r="C126" s="244">
        <v>41172.990013085</v>
      </c>
      <c r="D126" s="838">
        <v>73.607538920509413</v>
      </c>
      <c r="E126" s="244">
        <v>30306.424648618999</v>
      </c>
      <c r="F126" s="244">
        <v>2424.51397189</v>
      </c>
      <c r="G126" s="87"/>
    </row>
    <row r="127" spans="1:7" s="88" customFormat="1" ht="12" customHeight="1">
      <c r="A127" s="539" t="s">
        <v>273</v>
      </c>
      <c r="B127" s="244">
        <v>3271.6659391829999</v>
      </c>
      <c r="C127" s="244">
        <v>3271.6659391829999</v>
      </c>
      <c r="D127" s="838">
        <v>96.768520931987297</v>
      </c>
      <c r="E127" s="244">
        <v>3165.942739183</v>
      </c>
      <c r="F127" s="244">
        <v>253.27541913499999</v>
      </c>
      <c r="G127" s="87"/>
    </row>
    <row r="128" spans="1:7" s="88" customFormat="1" ht="12" customHeight="1">
      <c r="A128" s="539" t="s">
        <v>268</v>
      </c>
      <c r="B128" s="244">
        <v>3848.3056000000001</v>
      </c>
      <c r="C128" s="244">
        <v>3848.3056000000001</v>
      </c>
      <c r="D128" s="838">
        <v>18.440874342204008</v>
      </c>
      <c r="E128" s="244">
        <v>709.66120000000001</v>
      </c>
      <c r="F128" s="244">
        <v>56.772896000000003</v>
      </c>
      <c r="G128" s="87"/>
    </row>
    <row r="129" spans="1:10" s="88" customFormat="1" ht="12" customHeight="1">
      <c r="A129" s="540" t="s">
        <v>23</v>
      </c>
      <c r="B129" s="245">
        <v>11384.550417490884</v>
      </c>
      <c r="C129" s="245">
        <v>11384.550417490884</v>
      </c>
      <c r="D129" s="839">
        <v>100</v>
      </c>
      <c r="E129" s="245">
        <v>11384.550417490884</v>
      </c>
      <c r="F129" s="245">
        <v>910.76403339927083</v>
      </c>
      <c r="G129" s="87"/>
    </row>
    <row r="130" spans="1:10" s="88" customFormat="1" ht="12" customHeight="1">
      <c r="A130" s="238" t="s">
        <v>274</v>
      </c>
      <c r="B130" s="246">
        <v>746499.27742312895</v>
      </c>
      <c r="C130" s="246">
        <v>602605.79297732981</v>
      </c>
      <c r="D130" s="839">
        <v>56.508951101339576</v>
      </c>
      <c r="E130" s="246">
        <v>340526.2128873989</v>
      </c>
      <c r="F130" s="246">
        <v>27242.097030993271</v>
      </c>
      <c r="G130" s="89"/>
    </row>
    <row r="131" spans="1:10" s="88" customFormat="1" ht="12" customHeight="1">
      <c r="A131" s="874" t="s">
        <v>275</v>
      </c>
      <c r="B131" s="243">
        <v>2371221.3274231292</v>
      </c>
      <c r="C131" s="243">
        <v>2063011.8029773301</v>
      </c>
      <c r="D131" s="897">
        <v>40.683875423112255</v>
      </c>
      <c r="E131" s="243">
        <v>839313.15188739891</v>
      </c>
      <c r="F131" s="243">
        <v>67145.052150993273</v>
      </c>
      <c r="G131" s="89"/>
    </row>
    <row r="132" spans="1:10" s="88" customFormat="1" ht="12" customHeight="1">
      <c r="A132" s="894"/>
      <c r="B132" s="895"/>
      <c r="C132" s="895"/>
      <c r="D132" s="896"/>
      <c r="E132" s="895"/>
      <c r="F132" s="895"/>
      <c r="G132" s="89"/>
    </row>
    <row r="133" spans="1:10" s="101" customFormat="1" ht="22.5" customHeight="1">
      <c r="A133" s="872"/>
      <c r="B133" s="873"/>
      <c r="C133" s="873"/>
      <c r="D133" s="873"/>
      <c r="E133" s="873"/>
      <c r="F133" s="873"/>
      <c r="G133" s="873"/>
      <c r="H133" s="873"/>
      <c r="I133" s="873"/>
      <c r="J133" s="873"/>
    </row>
    <row r="134" spans="1:10" s="582" customFormat="1" ht="18.75" customHeight="1">
      <c r="A134" s="581" t="s">
        <v>925</v>
      </c>
    </row>
    <row r="135" spans="1:10" s="50" customFormat="1" ht="18.75" customHeight="1">
      <c r="A135" s="324"/>
    </row>
    <row r="136" spans="1:10" s="50" customFormat="1" ht="40.5" customHeight="1">
      <c r="A136" s="1593" t="s">
        <v>867</v>
      </c>
      <c r="B136" s="1593"/>
      <c r="C136" s="1593"/>
      <c r="D136" s="1593"/>
      <c r="E136" s="1593"/>
      <c r="F136" s="1593"/>
      <c r="G136" s="1593"/>
      <c r="H136" s="1593"/>
      <c r="I136" s="1593"/>
      <c r="J136" s="1593"/>
    </row>
    <row r="137" spans="1:10" s="86" customFormat="1" ht="12" customHeight="1">
      <c r="A137" s="187"/>
      <c r="B137" s="1594" t="s">
        <v>645</v>
      </c>
      <c r="C137" s="1595"/>
      <c r="D137" s="1594" t="s">
        <v>647</v>
      </c>
      <c r="E137" s="1595"/>
      <c r="F137" s="1594" t="s">
        <v>646</v>
      </c>
      <c r="G137" s="1595"/>
    </row>
    <row r="138" spans="1:10" s="86" customFormat="1" ht="12" customHeight="1">
      <c r="A138" s="187"/>
      <c r="B138" s="179" t="s">
        <v>6</v>
      </c>
      <c r="C138" s="179" t="s">
        <v>2</v>
      </c>
      <c r="D138" s="179" t="s">
        <v>6</v>
      </c>
      <c r="E138" s="179" t="s">
        <v>2</v>
      </c>
      <c r="F138" s="179" t="s">
        <v>6</v>
      </c>
      <c r="G138" s="179" t="s">
        <v>2</v>
      </c>
    </row>
    <row r="139" spans="1:10" s="88" customFormat="1" ht="12" customHeight="1">
      <c r="A139" s="70" t="s">
        <v>1</v>
      </c>
      <c r="B139" s="180" t="s">
        <v>235</v>
      </c>
      <c r="C139" s="180" t="s">
        <v>235</v>
      </c>
      <c r="D139" s="180" t="s">
        <v>235</v>
      </c>
      <c r="E139" s="180" t="s">
        <v>235</v>
      </c>
      <c r="F139" s="180" t="s">
        <v>235</v>
      </c>
      <c r="G139" s="180" t="s">
        <v>235</v>
      </c>
      <c r="H139" s="87"/>
    </row>
    <row r="140" spans="1:10" s="88" customFormat="1" ht="12" customHeight="1">
      <c r="A140" s="181" t="s">
        <v>34</v>
      </c>
      <c r="B140" s="243">
        <v>18314.310522512998</v>
      </c>
      <c r="C140" s="243">
        <v>18314.311080400999</v>
      </c>
      <c r="D140" s="841">
        <v>18314.310556949</v>
      </c>
      <c r="E140" s="841">
        <v>18314.310524734003</v>
      </c>
      <c r="F140" s="841">
        <v>16287.988728868</v>
      </c>
      <c r="G140" s="841">
        <v>16287.988548982001</v>
      </c>
      <c r="H140" s="87"/>
    </row>
    <row r="141" spans="1:10" s="88" customFormat="1" ht="12" customHeight="1">
      <c r="A141" s="185" t="s">
        <v>144</v>
      </c>
      <c r="B141" s="244">
        <v>87180.026770678</v>
      </c>
      <c r="C141" s="244">
        <v>87432.522784745001</v>
      </c>
      <c r="D141" s="842">
        <v>92223.594590794994</v>
      </c>
      <c r="E141" s="842">
        <v>92438.463169942013</v>
      </c>
      <c r="F141" s="842">
        <v>108327.48358331001</v>
      </c>
      <c r="G141" s="842">
        <v>108527.563193487</v>
      </c>
      <c r="H141" s="87"/>
    </row>
    <row r="142" spans="1:10" s="88" customFormat="1" ht="12" customHeight="1">
      <c r="A142" s="185" t="s">
        <v>1590</v>
      </c>
      <c r="B142" s="244">
        <v>0</v>
      </c>
      <c r="C142" s="842">
        <v>0</v>
      </c>
      <c r="D142" s="842">
        <v>0</v>
      </c>
      <c r="E142" s="842">
        <v>0</v>
      </c>
      <c r="F142" s="842">
        <v>-900</v>
      </c>
      <c r="G142" s="842">
        <v>-900</v>
      </c>
      <c r="H142" s="87"/>
    </row>
    <row r="143" spans="1:10" s="88" customFormat="1" ht="12" customHeight="1">
      <c r="A143" s="183" t="s">
        <v>653</v>
      </c>
      <c r="B143" s="246">
        <v>105494.337293191</v>
      </c>
      <c r="C143" s="246">
        <v>105746.83386514601</v>
      </c>
      <c r="D143" s="843">
        <v>110537.90514774399</v>
      </c>
      <c r="E143" s="843">
        <v>110752.77369467601</v>
      </c>
      <c r="F143" s="843">
        <v>123715.47231217801</v>
      </c>
      <c r="G143" s="843">
        <v>123915.551742469</v>
      </c>
      <c r="H143" s="89"/>
    </row>
    <row r="144" spans="1:10" s="88" customFormat="1" ht="12" customHeight="1">
      <c r="A144" s="181" t="s">
        <v>37</v>
      </c>
      <c r="B144" s="844"/>
      <c r="C144" s="844"/>
      <c r="D144" s="844"/>
      <c r="E144" s="844"/>
      <c r="F144" s="845"/>
      <c r="G144" s="844"/>
      <c r="H144" s="87"/>
    </row>
    <row r="145" spans="1:8" s="88" customFormat="1" ht="12" customHeight="1">
      <c r="A145" s="185" t="s">
        <v>654</v>
      </c>
      <c r="B145" s="844">
        <v>-0.17287627536</v>
      </c>
      <c r="C145" s="844">
        <v>-0.10982442239999998</v>
      </c>
      <c r="D145" s="844">
        <v>-4.2464762753600009</v>
      </c>
      <c r="E145" s="844">
        <v>-1.7793444223999999</v>
      </c>
      <c r="F145" s="844">
        <v>-33.756836453839995</v>
      </c>
      <c r="G145" s="844">
        <v>-28.693064380160003</v>
      </c>
      <c r="H145" s="87"/>
    </row>
    <row r="146" spans="1:8" s="88" customFormat="1" ht="12" customHeight="1">
      <c r="A146" s="185" t="s">
        <v>655</v>
      </c>
      <c r="B146" s="844">
        <v>-2951.7671943709997</v>
      </c>
      <c r="C146" s="844">
        <v>-2931.2917918469998</v>
      </c>
      <c r="D146" s="844">
        <v>-3692.7763830998147</v>
      </c>
      <c r="E146" s="844">
        <v>-3592.1486566126969</v>
      </c>
      <c r="F146" s="844">
        <v>-5509.9582070948145</v>
      </c>
      <c r="G146" s="844">
        <v>-5346.9024922886965</v>
      </c>
      <c r="H146" s="87"/>
    </row>
    <row r="147" spans="1:8" s="88" customFormat="1" ht="12" customHeight="1">
      <c r="A147" s="185" t="s">
        <v>21</v>
      </c>
      <c r="B147" s="844">
        <v>-701.63545861900002</v>
      </c>
      <c r="C147" s="844">
        <v>-679.10255074199995</v>
      </c>
      <c r="D147" s="844">
        <v>-1367.9995405568829</v>
      </c>
      <c r="E147" s="844">
        <v>-1315.8398859523643</v>
      </c>
      <c r="F147" s="844">
        <v>-1379.1645253838828</v>
      </c>
      <c r="G147" s="844">
        <v>-1326.5440179573643</v>
      </c>
      <c r="H147" s="87"/>
    </row>
    <row r="148" spans="1:8" s="88" customFormat="1" ht="12" customHeight="1">
      <c r="A148" s="185" t="s">
        <v>656</v>
      </c>
      <c r="B148" s="844">
        <v>-947.73184342400009</v>
      </c>
      <c r="C148" s="844">
        <v>-960.66497029799996</v>
      </c>
      <c r="D148" s="844">
        <v>-1861.0786735521906</v>
      </c>
      <c r="E148" s="844">
        <v>-1827.0056451635314</v>
      </c>
      <c r="F148" s="844">
        <v>-2047.8526311021908</v>
      </c>
      <c r="G148" s="844">
        <v>-2008.9776665635313</v>
      </c>
      <c r="H148" s="87"/>
    </row>
    <row r="149" spans="1:8" s="88" customFormat="1" ht="12" customHeight="1">
      <c r="A149" s="185" t="s">
        <v>657</v>
      </c>
      <c r="B149" s="846">
        <v>0</v>
      </c>
      <c r="C149" s="846">
        <v>0</v>
      </c>
      <c r="D149" s="846">
        <v>0</v>
      </c>
      <c r="E149" s="846">
        <v>0</v>
      </c>
      <c r="F149" s="846">
        <v>0</v>
      </c>
      <c r="G149" s="846">
        <v>0</v>
      </c>
      <c r="H149" s="87"/>
    </row>
    <row r="150" spans="1:8" s="88" customFormat="1" ht="12" customHeight="1">
      <c r="A150" s="185" t="s">
        <v>658</v>
      </c>
      <c r="B150" s="846">
        <v>0</v>
      </c>
      <c r="C150" s="846">
        <v>0</v>
      </c>
      <c r="D150" s="844">
        <v>-29.501600000000003</v>
      </c>
      <c r="E150" s="844">
        <v>-29.501600000000003</v>
      </c>
      <c r="F150" s="844">
        <v>-29.501600000000003</v>
      </c>
      <c r="G150" s="844">
        <v>-29.501600000000003</v>
      </c>
      <c r="H150" s="87"/>
    </row>
    <row r="151" spans="1:8" s="88" customFormat="1" ht="12" customHeight="1">
      <c r="A151" s="185" t="s">
        <v>659</v>
      </c>
      <c r="B151" s="846">
        <v>0</v>
      </c>
      <c r="C151" s="846">
        <v>0</v>
      </c>
      <c r="D151" s="846">
        <v>0</v>
      </c>
      <c r="E151" s="846">
        <v>0</v>
      </c>
      <c r="F151" s="846">
        <v>0</v>
      </c>
      <c r="G151" s="846">
        <v>0</v>
      </c>
      <c r="H151" s="87"/>
    </row>
    <row r="152" spans="1:8" s="88" customFormat="1" ht="21" customHeight="1">
      <c r="A152" s="273" t="s">
        <v>693</v>
      </c>
      <c r="B152" s="847">
        <v>-540.80317872960597</v>
      </c>
      <c r="C152" s="847">
        <v>-313.553</v>
      </c>
      <c r="D152" s="847">
        <v>-723.819501396904</v>
      </c>
      <c r="E152" s="847">
        <v>-461.83377844397802</v>
      </c>
      <c r="F152" s="847">
        <v>-723.819501396904</v>
      </c>
      <c r="G152" s="847">
        <v>-461.83377844397802</v>
      </c>
      <c r="H152" s="87"/>
    </row>
    <row r="153" spans="1:8" s="88" customFormat="1" ht="21" customHeight="1">
      <c r="A153" s="273" t="s">
        <v>696</v>
      </c>
      <c r="B153" s="847">
        <v>181.32911999999999</v>
      </c>
      <c r="C153" s="847">
        <v>181.32911999999999</v>
      </c>
      <c r="D153" s="847">
        <v>84.442719999999909</v>
      </c>
      <c r="E153" s="847">
        <v>84.442719999999909</v>
      </c>
      <c r="F153" s="847">
        <v>84.442719999999909</v>
      </c>
      <c r="G153" s="847">
        <v>84.442719999999909</v>
      </c>
      <c r="H153" s="87"/>
    </row>
    <row r="154" spans="1:8" s="88" customFormat="1" ht="12" customHeight="1">
      <c r="A154" s="182" t="s">
        <v>660</v>
      </c>
      <c r="B154" s="848">
        <v>0</v>
      </c>
      <c r="C154" s="848">
        <v>0</v>
      </c>
      <c r="D154" s="848">
        <v>0</v>
      </c>
      <c r="E154" s="848">
        <v>0</v>
      </c>
      <c r="F154" s="849">
        <v>-18.139549915040689</v>
      </c>
      <c r="G154" s="849">
        <v>-17.310549915040692</v>
      </c>
      <c r="H154" s="87"/>
    </row>
    <row r="155" spans="1:8" s="88" customFormat="1" ht="12" customHeight="1">
      <c r="A155" s="181" t="s">
        <v>661</v>
      </c>
      <c r="B155" s="844">
        <v>100533.55586177202</v>
      </c>
      <c r="C155" s="844">
        <v>101043.44084783659</v>
      </c>
      <c r="D155" s="844">
        <v>102942.92569286283</v>
      </c>
      <c r="E155" s="844">
        <v>103609.10750408105</v>
      </c>
      <c r="F155" s="845">
        <v>114057.72218083135</v>
      </c>
      <c r="G155" s="844">
        <v>114780.23129292023</v>
      </c>
      <c r="H155" s="87"/>
    </row>
    <row r="156" spans="1:8" s="88" customFormat="1" ht="21" customHeight="1">
      <c r="A156" s="273" t="s">
        <v>695</v>
      </c>
      <c r="B156" s="847">
        <v>105392.84804184252</v>
      </c>
      <c r="C156" s="847">
        <v>103902.70877204409</v>
      </c>
      <c r="D156" s="847">
        <v>108253.00888474783</v>
      </c>
      <c r="E156" s="847">
        <v>106721.11464884905</v>
      </c>
      <c r="F156" s="847">
        <v>119988.70955581535</v>
      </c>
      <c r="G156" s="847">
        <v>118269.85922351624</v>
      </c>
      <c r="H156" s="87"/>
    </row>
    <row r="157" spans="1:8" s="88" customFormat="1" ht="12" customHeight="1">
      <c r="A157" s="182" t="s">
        <v>420</v>
      </c>
      <c r="B157" s="849">
        <v>3395.4382000000001</v>
      </c>
      <c r="C157" s="849">
        <v>3235.5690499999996</v>
      </c>
      <c r="D157" s="849">
        <v>3395.4382000000001</v>
      </c>
      <c r="E157" s="849">
        <v>3235.5690499999996</v>
      </c>
      <c r="F157" s="849">
        <v>3395.4382000000001</v>
      </c>
      <c r="G157" s="849">
        <v>3235.5690499999996</v>
      </c>
      <c r="H157" s="87"/>
    </row>
    <row r="158" spans="1:8" s="88" customFormat="1" ht="12" customHeight="1">
      <c r="A158" s="185" t="s">
        <v>662</v>
      </c>
      <c r="B158" s="844">
        <v>103928.99406177203</v>
      </c>
      <c r="C158" s="844">
        <v>104279.0098978366</v>
      </c>
      <c r="D158" s="844">
        <v>106338.36389286284</v>
      </c>
      <c r="E158" s="844">
        <v>106844.67655408106</v>
      </c>
      <c r="F158" s="845">
        <v>117453.16038083135</v>
      </c>
      <c r="G158" s="844">
        <v>118015.80034292024</v>
      </c>
      <c r="H158" s="87"/>
    </row>
    <row r="159" spans="1:8" s="88" customFormat="1" ht="12" customHeight="1">
      <c r="A159" s="182" t="s">
        <v>663</v>
      </c>
      <c r="B159" s="849">
        <v>108788.28624184252</v>
      </c>
      <c r="C159" s="849">
        <v>107138.2778220441</v>
      </c>
      <c r="D159" s="849">
        <v>111648.44708474784</v>
      </c>
      <c r="E159" s="849">
        <v>109956.68369884905</v>
      </c>
      <c r="F159" s="849">
        <v>123384.14775581536</v>
      </c>
      <c r="G159" s="849">
        <v>121505.42827351624</v>
      </c>
      <c r="H159" s="87"/>
    </row>
    <row r="160" spans="1:8" s="88" customFormat="1" ht="12" customHeight="1">
      <c r="A160" s="185" t="s">
        <v>664</v>
      </c>
      <c r="B160" s="844">
        <v>4010.2015999999999</v>
      </c>
      <c r="C160" s="844">
        <v>4046.4434999999999</v>
      </c>
      <c r="D160" s="844">
        <v>4010.2015999999999</v>
      </c>
      <c r="E160" s="844">
        <v>4046.4434999999999</v>
      </c>
      <c r="F160" s="844">
        <v>4010.2011000000002</v>
      </c>
      <c r="G160" s="844">
        <v>4046.4434999999999</v>
      </c>
      <c r="H160" s="87"/>
    </row>
    <row r="161" spans="1:8" s="88" customFormat="1" ht="12" customHeight="1">
      <c r="A161" s="185" t="s">
        <v>692</v>
      </c>
      <c r="B161" s="844">
        <v>16597.646049999999</v>
      </c>
      <c r="C161" s="844">
        <v>10519.92045</v>
      </c>
      <c r="D161" s="844">
        <v>16745.418850000002</v>
      </c>
      <c r="E161" s="844">
        <v>10739.29005</v>
      </c>
      <c r="F161" s="844">
        <v>16745.418850000002</v>
      </c>
      <c r="G161" s="844">
        <v>10739.29005</v>
      </c>
      <c r="H161" s="87"/>
    </row>
    <row r="162" spans="1:8" s="88" customFormat="1" ht="12" customHeight="1">
      <c r="A162" s="185" t="s">
        <v>37</v>
      </c>
      <c r="B162" s="844"/>
      <c r="C162" s="844"/>
      <c r="D162" s="844"/>
      <c r="E162" s="844"/>
      <c r="F162" s="844"/>
      <c r="G162" s="844"/>
      <c r="H162" s="87"/>
    </row>
    <row r="163" spans="1:8" s="88" customFormat="1" ht="12" customHeight="1">
      <c r="A163" s="184" t="s">
        <v>659</v>
      </c>
      <c r="B163" s="846">
        <v>0</v>
      </c>
      <c r="C163" s="846">
        <v>0</v>
      </c>
      <c r="D163" s="846">
        <v>0</v>
      </c>
      <c r="E163" s="846">
        <v>0</v>
      </c>
      <c r="F163" s="846">
        <v>0</v>
      </c>
      <c r="G163" s="846">
        <v>0</v>
      </c>
      <c r="H163" s="87"/>
    </row>
    <row r="164" spans="1:8" s="88" customFormat="1" ht="21" customHeight="1">
      <c r="A164" s="711" t="s">
        <v>693</v>
      </c>
      <c r="B164" s="847">
        <v>-540.80317872960597</v>
      </c>
      <c r="C164" s="847">
        <v>-313.553</v>
      </c>
      <c r="D164" s="847">
        <v>-723.819501396904</v>
      </c>
      <c r="E164" s="847">
        <v>-461.83377844397802</v>
      </c>
      <c r="F164" s="847">
        <v>-723.819501396904</v>
      </c>
      <c r="G164" s="847">
        <v>-461.83377844397802</v>
      </c>
      <c r="H164" s="87"/>
    </row>
    <row r="165" spans="1:8" s="88" customFormat="1" ht="12" customHeight="1">
      <c r="A165" s="185" t="s">
        <v>665</v>
      </c>
      <c r="B165" s="844"/>
      <c r="C165" s="844"/>
      <c r="D165" s="844"/>
      <c r="E165" s="844"/>
      <c r="F165" s="844"/>
      <c r="G165" s="844"/>
      <c r="H165" s="87"/>
    </row>
    <row r="166" spans="1:8" s="88" customFormat="1" ht="12" customHeight="1">
      <c r="A166" s="146" t="s">
        <v>666</v>
      </c>
      <c r="B166" s="846">
        <v>0</v>
      </c>
      <c r="C166" s="846">
        <v>0</v>
      </c>
      <c r="D166" s="849">
        <v>18.438800000000001</v>
      </c>
      <c r="E166" s="849">
        <v>18.438800000000001</v>
      </c>
      <c r="F166" s="849">
        <v>18.438800000000001</v>
      </c>
      <c r="G166" s="849">
        <v>18.438800000000001</v>
      </c>
      <c r="H166" s="87"/>
    </row>
    <row r="167" spans="1:8" s="88" customFormat="1" ht="12" customHeight="1">
      <c r="A167" s="183" t="s">
        <v>156</v>
      </c>
      <c r="B167" s="843">
        <v>20067.044471270394</v>
      </c>
      <c r="C167" s="843">
        <v>14252.810949999999</v>
      </c>
      <c r="D167" s="843">
        <v>20050.239748603097</v>
      </c>
      <c r="E167" s="843">
        <v>14342.338571556022</v>
      </c>
      <c r="F167" s="843">
        <v>20050.239248603095</v>
      </c>
      <c r="G167" s="843">
        <v>14342.338571556022</v>
      </c>
      <c r="H167" s="89"/>
    </row>
    <row r="168" spans="1:8" s="88" customFormat="1" ht="12" customHeight="1">
      <c r="A168" s="185" t="s">
        <v>694</v>
      </c>
      <c r="B168" s="842">
        <v>123996.03853304242</v>
      </c>
      <c r="C168" s="842">
        <v>118531.8208478366</v>
      </c>
      <c r="D168" s="842">
        <v>126388.60364146593</v>
      </c>
      <c r="E168" s="842">
        <v>121187.01512563709</v>
      </c>
      <c r="F168" s="842">
        <v>137503.39962943445</v>
      </c>
      <c r="G168" s="842">
        <v>132358.13891447627</v>
      </c>
      <c r="H168" s="89"/>
    </row>
    <row r="169" spans="1:8" s="88" customFormat="1" ht="21" customHeight="1">
      <c r="A169" s="607" t="s">
        <v>944</v>
      </c>
      <c r="B169" s="850">
        <v>128855.33071311291</v>
      </c>
      <c r="C169" s="850">
        <v>121391.0887720441</v>
      </c>
      <c r="D169" s="850">
        <v>131698.68683335092</v>
      </c>
      <c r="E169" s="850">
        <v>124299.02227040508</v>
      </c>
      <c r="F169" s="850">
        <v>143434.38700441844</v>
      </c>
      <c r="G169" s="850">
        <v>135847.76684507227</v>
      </c>
      <c r="H169" s="87"/>
    </row>
    <row r="170" spans="1:8" s="88" customFormat="1" ht="12" customHeight="1">
      <c r="A170" s="183" t="s">
        <v>668</v>
      </c>
      <c r="B170" s="843">
        <v>873679.85000000009</v>
      </c>
      <c r="C170" s="843">
        <v>898653.36595099606</v>
      </c>
      <c r="D170" s="843">
        <v>1004910.2224</v>
      </c>
      <c r="E170" s="843">
        <v>1009228.3739344951</v>
      </c>
      <c r="F170" s="843">
        <v>1091690.049873854</v>
      </c>
      <c r="G170" s="843">
        <v>1098493</v>
      </c>
      <c r="H170" s="87"/>
    </row>
    <row r="171" spans="1:8" s="91" customFormat="1" ht="12" customHeight="1">
      <c r="A171" s="183" t="s">
        <v>667</v>
      </c>
      <c r="B171" s="843">
        <v>69894.388000000006</v>
      </c>
      <c r="C171" s="843">
        <v>71892.269276079693</v>
      </c>
      <c r="D171" s="843">
        <v>80392.817792000002</v>
      </c>
      <c r="E171" s="843">
        <v>80738.269914759614</v>
      </c>
      <c r="F171" s="843">
        <v>87335.203989908317</v>
      </c>
      <c r="G171" s="843">
        <v>87879.44</v>
      </c>
      <c r="H171" s="90"/>
    </row>
    <row r="172" spans="1:8" s="93" customFormat="1" ht="12" customHeight="1">
      <c r="A172" s="185" t="s">
        <v>579</v>
      </c>
      <c r="B172" s="851">
        <v>12.063097030547601</v>
      </c>
      <c r="C172" s="851">
        <v>11.562045245564679</v>
      </c>
      <c r="D172" s="851">
        <v>10.772405979333168</v>
      </c>
      <c r="E172" s="851">
        <v>10.574525786744863</v>
      </c>
      <c r="F172" s="851">
        <v>10.991096746707564</v>
      </c>
      <c r="G172" s="851">
        <v>10.76655556508018</v>
      </c>
      <c r="H172" s="92"/>
    </row>
    <row r="173" spans="1:8" s="91" customFormat="1" ht="12" customHeight="1">
      <c r="A173" s="273" t="s">
        <v>251</v>
      </c>
      <c r="B173" s="851">
        <v>12.451733462989001</v>
      </c>
      <c r="C173" s="851">
        <v>11.922091640825878</v>
      </c>
      <c r="D173" s="851">
        <v>11.110290710159248</v>
      </c>
      <c r="E173" s="851">
        <v>10.895124090713079</v>
      </c>
      <c r="F173" s="851">
        <v>11.302122591487624</v>
      </c>
      <c r="G173" s="851">
        <v>11.061101734241022</v>
      </c>
      <c r="H173" s="90"/>
    </row>
    <row r="174" spans="1:8" s="91" customFormat="1" ht="12" customHeight="1">
      <c r="A174" s="182" t="s">
        <v>669</v>
      </c>
      <c r="B174" s="852">
        <v>14.7485753177337</v>
      </c>
      <c r="C174" s="852">
        <v>13.508110398449629</v>
      </c>
      <c r="D174" s="852">
        <v>13.105517676874506</v>
      </c>
      <c r="E174" s="852">
        <v>12.3162433281402</v>
      </c>
      <c r="F174" s="852">
        <v>13.138746388775132</v>
      </c>
      <c r="G174" s="852">
        <v>12.366739418919581</v>
      </c>
      <c r="H174" s="90"/>
    </row>
    <row r="175" spans="1:8" s="91" customFormat="1" ht="21" customHeight="1">
      <c r="A175" s="492" t="s">
        <v>688</v>
      </c>
      <c r="B175" s="853">
        <v>11.5069102099324</v>
      </c>
      <c r="C175" s="853">
        <v>11.243872740732218</v>
      </c>
      <c r="D175" s="854">
        <v>10.243992288883979</v>
      </c>
      <c r="E175" s="854">
        <v>10.266170688420011</v>
      </c>
      <c r="F175" s="854">
        <v>10.447811830291101</v>
      </c>
      <c r="G175" s="854">
        <v>10.448881448759368</v>
      </c>
      <c r="H175" s="90"/>
    </row>
    <row r="176" spans="1:8" s="91" customFormat="1" ht="21" customHeight="1">
      <c r="A176" s="492" t="s">
        <v>689</v>
      </c>
      <c r="B176" s="855">
        <v>11.895546642373899</v>
      </c>
      <c r="C176" s="855">
        <v>11.603919135993419</v>
      </c>
      <c r="D176" s="854">
        <v>10.581877019710058</v>
      </c>
      <c r="E176" s="854">
        <v>10.58676899238823</v>
      </c>
      <c r="F176" s="854">
        <v>10.75883767507116</v>
      </c>
      <c r="G176" s="854">
        <v>10.743427617920208</v>
      </c>
      <c r="H176" s="90"/>
    </row>
    <row r="177" spans="1:10" s="91" customFormat="1" ht="21" customHeight="1">
      <c r="A177" s="607" t="s">
        <v>690</v>
      </c>
      <c r="B177" s="856">
        <v>14.1923884971185</v>
      </c>
      <c r="C177" s="856">
        <v>13.189937893617168</v>
      </c>
      <c r="D177" s="857">
        <v>12.577103986425319</v>
      </c>
      <c r="E177" s="857">
        <v>12.00788822981535</v>
      </c>
      <c r="F177" s="857">
        <v>12.595461472358672</v>
      </c>
      <c r="G177" s="857">
        <v>12.049065302598766</v>
      </c>
      <c r="H177" s="90"/>
    </row>
    <row r="178" spans="1:10" ht="7.5" customHeight="1">
      <c r="B178" s="692"/>
      <c r="C178" s="692"/>
      <c r="D178" s="692"/>
      <c r="E178" s="692"/>
      <c r="F178" s="692"/>
    </row>
    <row r="179" spans="1:10" s="332" customFormat="1" ht="12.75" customHeight="1">
      <c r="A179" s="1493" t="s">
        <v>454</v>
      </c>
      <c r="B179" s="1493"/>
      <c r="C179" s="1493"/>
      <c r="D179" s="1493"/>
      <c r="E179" s="1493"/>
      <c r="F179" s="1493"/>
      <c r="G179" s="1493"/>
      <c r="H179" s="1493"/>
      <c r="I179" s="1493"/>
      <c r="J179" s="1493"/>
    </row>
    <row r="180" spans="1:10" s="332" customFormat="1" ht="21.75" customHeight="1">
      <c r="A180" s="1493" t="s">
        <v>936</v>
      </c>
      <c r="B180" s="1493"/>
      <c r="C180" s="1493"/>
      <c r="D180" s="1493"/>
      <c r="E180" s="1493"/>
      <c r="F180" s="1493"/>
      <c r="G180" s="1493"/>
      <c r="H180" s="1493"/>
      <c r="I180" s="1493"/>
      <c r="J180" s="1493"/>
    </row>
    <row r="181" spans="1:10" s="332" customFormat="1" ht="30" customHeight="1">
      <c r="A181" s="1493" t="s">
        <v>455</v>
      </c>
      <c r="B181" s="1493"/>
      <c r="C181" s="1493"/>
      <c r="D181" s="1493"/>
      <c r="E181" s="1493"/>
      <c r="F181" s="1493"/>
      <c r="G181" s="1493"/>
      <c r="H181" s="1493"/>
      <c r="I181" s="1493"/>
      <c r="J181" s="1493"/>
    </row>
    <row r="182" spans="1:10" ht="15" customHeight="1">
      <c r="A182" s="325"/>
      <c r="B182" s="325"/>
    </row>
    <row r="183" spans="1:10" ht="22.5" customHeight="1">
      <c r="A183" s="1593" t="s">
        <v>456</v>
      </c>
      <c r="B183" s="1593"/>
      <c r="C183" s="1593"/>
      <c r="D183" s="1593"/>
      <c r="E183" s="1593"/>
      <c r="F183" s="1593"/>
      <c r="G183" s="1593"/>
      <c r="H183" s="1593"/>
      <c r="I183" s="1593"/>
      <c r="J183" s="1593"/>
    </row>
  </sheetData>
  <mergeCells count="15">
    <mergeCell ref="A136:J136"/>
    <mergeCell ref="A179:J179"/>
    <mergeCell ref="A180:J180"/>
    <mergeCell ref="A181:J181"/>
    <mergeCell ref="A183:J183"/>
    <mergeCell ref="B137:C137"/>
    <mergeCell ref="D137:E137"/>
    <mergeCell ref="F137:G137"/>
    <mergeCell ref="A46:J46"/>
    <mergeCell ref="A4:J4"/>
    <mergeCell ref="A38:J38"/>
    <mergeCell ref="A39:J39"/>
    <mergeCell ref="A40:J40"/>
    <mergeCell ref="A41:J41"/>
    <mergeCell ref="A43:J43"/>
  </mergeCells>
  <pageMargins left="0.70866141732283472" right="0.70866141732283472" top="0.6692913385826772" bottom="0.39370078740157483" header="0.51181102362204722" footer="0.51181102362204722"/>
  <pageSetup paperSize="9" scale="97" fitToHeight="0" orientation="portrait" r:id="rId1"/>
  <headerFooter scaleWithDoc="0">
    <oddHeader xml:space="preserve">&amp;L&amp;8FACT BOOK DNB - 3Q13&amp;C&amp;8CHAPTER 1&amp;R&amp;8FINANCIAL RESULTS DNB GROUP </oddHeader>
  </headerFooter>
  <rowBreaks count="3" manualBreakCount="3">
    <brk id="46" max="16383" man="1"/>
    <brk id="82" max="16383" man="1"/>
    <brk id="13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H102"/>
  <sheetViews>
    <sheetView showGridLines="0" zoomScale="130" zoomScaleNormal="130" zoomScaleSheetLayoutView="90" workbookViewId="0"/>
  </sheetViews>
  <sheetFormatPr baseColWidth="10" defaultColWidth="10.85546875" defaultRowHeight="22.5" customHeight="1"/>
  <cols>
    <col min="1" max="1" width="4.42578125" style="64" customWidth="1"/>
    <col min="2" max="2" width="47.7109375" style="64" customWidth="1"/>
    <col min="3" max="8" width="6.85546875" style="64" customWidth="1"/>
    <col min="9" max="10" width="10.42578125" style="64" customWidth="1"/>
    <col min="11" max="16384" width="10.85546875" style="64"/>
  </cols>
  <sheetData>
    <row r="1" spans="1:8" s="101" customFormat="1" ht="22.5" customHeight="1">
      <c r="A1" s="801"/>
      <c r="B1" s="818"/>
      <c r="C1" s="802"/>
      <c r="D1" s="802"/>
      <c r="E1" s="802"/>
      <c r="F1" s="802"/>
      <c r="G1" s="802"/>
      <c r="H1" s="802"/>
    </row>
    <row r="2" spans="1:8" s="582" customFormat="1" ht="18.75" customHeight="1">
      <c r="A2" s="583" t="s">
        <v>926</v>
      </c>
      <c r="B2" s="583"/>
    </row>
    <row r="3" spans="1:8" s="50" customFormat="1" ht="12" customHeight="1"/>
    <row r="4" spans="1:8" s="50" customFormat="1" ht="12" customHeight="1">
      <c r="A4" s="634" t="s">
        <v>148</v>
      </c>
      <c r="B4" s="634"/>
    </row>
    <row r="5" spans="1:8" s="152" customFormat="1" ht="13.5" customHeight="1">
      <c r="A5" s="72" t="s">
        <v>1</v>
      </c>
      <c r="B5" s="72"/>
      <c r="C5" s="554" t="s">
        <v>562</v>
      </c>
      <c r="D5" s="560" t="s">
        <v>231</v>
      </c>
      <c r="E5" s="560" t="s">
        <v>180</v>
      </c>
      <c r="F5" s="560" t="s">
        <v>356</v>
      </c>
      <c r="G5" s="560" t="s">
        <v>147</v>
      </c>
      <c r="H5" s="560" t="s">
        <v>131</v>
      </c>
    </row>
    <row r="6" spans="1:8" s="152" customFormat="1" ht="12" customHeight="1">
      <c r="A6" s="346" t="s">
        <v>14</v>
      </c>
      <c r="B6" s="346"/>
      <c r="C6" s="656">
        <v>27215.812000000002</v>
      </c>
      <c r="D6" s="656">
        <v>27215.812290999998</v>
      </c>
      <c r="E6" s="656">
        <v>25252.205266000001</v>
      </c>
      <c r="F6" s="656">
        <v>23436</v>
      </c>
      <c r="G6" s="656">
        <v>22633.069319999999</v>
      </c>
      <c r="H6" s="656">
        <v>21909.610161000001</v>
      </c>
    </row>
    <row r="7" spans="1:8" s="154" customFormat="1" ht="12" customHeight="1">
      <c r="A7" s="376" t="s">
        <v>197</v>
      </c>
      <c r="B7" s="376"/>
      <c r="C7" s="657">
        <v>7511.2550000000001</v>
      </c>
      <c r="D7" s="657">
        <v>7511.2546469999997</v>
      </c>
      <c r="E7" s="657">
        <v>7436.2906860000003</v>
      </c>
      <c r="F7" s="657">
        <v>7292.9191490000003</v>
      </c>
      <c r="G7" s="657">
        <v>7117.6185029999997</v>
      </c>
      <c r="H7" s="657">
        <v>7175.2774810000001</v>
      </c>
    </row>
    <row r="8" spans="1:8" s="154" customFormat="1" ht="12" customHeight="1">
      <c r="A8" s="376" t="s">
        <v>184</v>
      </c>
      <c r="B8" s="376"/>
      <c r="C8" s="658">
        <v>6989.509</v>
      </c>
      <c r="D8" s="658">
        <v>6989.5084729999999</v>
      </c>
      <c r="E8" s="658">
        <v>9317.4093410000005</v>
      </c>
      <c r="F8" s="658">
        <v>8862.9197899999999</v>
      </c>
      <c r="G8" s="658">
        <v>7876.4575379999997</v>
      </c>
      <c r="H8" s="658">
        <v>5262.3779860000004</v>
      </c>
    </row>
    <row r="9" spans="1:8" s="152" customFormat="1" ht="12" customHeight="1">
      <c r="A9" s="350" t="s">
        <v>185</v>
      </c>
      <c r="B9" s="350"/>
      <c r="C9" s="656">
        <v>14500.763999999999</v>
      </c>
      <c r="D9" s="659">
        <v>14500.76312</v>
      </c>
      <c r="E9" s="659">
        <v>16753.700026999999</v>
      </c>
      <c r="F9" s="659">
        <v>16156</v>
      </c>
      <c r="G9" s="659">
        <v>14994.076041</v>
      </c>
      <c r="H9" s="659">
        <v>12437.655467</v>
      </c>
    </row>
    <row r="10" spans="1:8" s="152" customFormat="1" ht="12" customHeight="1">
      <c r="A10" s="346" t="s">
        <v>633</v>
      </c>
      <c r="B10" s="346"/>
      <c r="C10" s="656">
        <v>20472.728985149999</v>
      </c>
      <c r="D10" s="659">
        <v>20660.172522149998</v>
      </c>
      <c r="E10" s="659">
        <v>19792.420242062999</v>
      </c>
      <c r="F10" s="659">
        <v>17920</v>
      </c>
      <c r="G10" s="659">
        <v>18114.55315</v>
      </c>
      <c r="H10" s="659">
        <v>17662.603255999999</v>
      </c>
    </row>
    <row r="11" spans="1:8" s="152" customFormat="1" ht="12" customHeight="1">
      <c r="A11" s="655" t="s">
        <v>64</v>
      </c>
      <c r="B11" s="858"/>
      <c r="C11" s="659">
        <v>287.20101484999998</v>
      </c>
      <c r="D11" s="659">
        <v>287.20101484999998</v>
      </c>
      <c r="E11" s="659">
        <v>380.06613793699995</v>
      </c>
      <c r="F11" s="659">
        <v>591</v>
      </c>
      <c r="G11" s="659">
        <v>796</v>
      </c>
      <c r="H11" s="659">
        <v>1058</v>
      </c>
    </row>
    <row r="12" spans="1:8" s="152" customFormat="1" ht="12" customHeight="1">
      <c r="A12" s="346" t="s">
        <v>284</v>
      </c>
      <c r="B12" s="860"/>
      <c r="C12" s="661">
        <v>20956.545900000001</v>
      </c>
      <c r="D12" s="357">
        <v>20769.201873999998</v>
      </c>
      <c r="E12" s="661">
        <v>21833.418913000005</v>
      </c>
      <c r="F12" s="661">
        <v>21081</v>
      </c>
      <c r="G12" s="661">
        <v>18716.592211000003</v>
      </c>
      <c r="H12" s="661">
        <v>15626.662372000003</v>
      </c>
    </row>
    <row r="13" spans="1:8" s="152" customFormat="1" ht="12" customHeight="1">
      <c r="A13" s="358" t="s">
        <v>32</v>
      </c>
      <c r="B13" s="358"/>
      <c r="C13" s="656">
        <v>-1.323</v>
      </c>
      <c r="D13" s="656">
        <v>-1.3226089999999999</v>
      </c>
      <c r="E13" s="656">
        <v>18.814968</v>
      </c>
      <c r="F13" s="656">
        <v>24</v>
      </c>
      <c r="G13" s="656">
        <v>25.612258000000001</v>
      </c>
      <c r="H13" s="656">
        <v>52.041988000000003</v>
      </c>
    </row>
    <row r="14" spans="1:8" s="152" customFormat="1" ht="12" customHeight="1">
      <c r="A14" s="354" t="s">
        <v>289</v>
      </c>
      <c r="B14" s="354"/>
      <c r="C14" s="662">
        <v>3179.3649999999998</v>
      </c>
      <c r="D14" s="662">
        <v>3179.3650259999999</v>
      </c>
      <c r="E14" s="662">
        <v>3444.8531419999999</v>
      </c>
      <c r="F14" s="662">
        <v>2997</v>
      </c>
      <c r="G14" s="662">
        <v>7709.8918610000001</v>
      </c>
      <c r="H14" s="662">
        <v>3508.7372249999999</v>
      </c>
    </row>
    <row r="15" spans="1:8" s="152" customFormat="1" ht="12" customHeight="1">
      <c r="A15" s="359" t="s">
        <v>9</v>
      </c>
      <c r="B15" s="820"/>
      <c r="C15" s="661">
        <v>17775.857900000003</v>
      </c>
      <c r="D15" s="661">
        <v>17588.514239</v>
      </c>
      <c r="E15" s="661">
        <v>18407.380739000004</v>
      </c>
      <c r="F15" s="661">
        <v>18108</v>
      </c>
      <c r="G15" s="661">
        <v>11032.312608000004</v>
      </c>
      <c r="H15" s="661">
        <v>12169.967135000003</v>
      </c>
    </row>
    <row r="16" spans="1:8" s="152" customFormat="1" ht="12" customHeight="1">
      <c r="A16" s="346" t="s">
        <v>12</v>
      </c>
      <c r="B16" s="346"/>
      <c r="C16" s="656">
        <v>4080.5590000000002</v>
      </c>
      <c r="D16" s="656">
        <v>4028.0747040000001</v>
      </c>
      <c r="E16" s="656">
        <v>5423.2139209999996</v>
      </c>
      <c r="F16" s="656">
        <v>4121</v>
      </c>
      <c r="G16" s="656">
        <v>4086.3275199999998</v>
      </c>
      <c r="H16" s="656">
        <v>3252.0893890000002</v>
      </c>
    </row>
    <row r="17" spans="1:8" s="153" customFormat="1" ht="12" customHeight="1">
      <c r="A17" s="346" t="s">
        <v>209</v>
      </c>
      <c r="B17" s="356"/>
      <c r="C17" s="660">
        <v>96.338999999999999</v>
      </c>
      <c r="D17" s="660">
        <v>96.338790000000003</v>
      </c>
      <c r="E17" s="660">
        <v>-5.4059999999999997</v>
      </c>
      <c r="F17" s="660">
        <v>75</v>
      </c>
      <c r="G17" s="660">
        <v>80</v>
      </c>
      <c r="H17" s="660">
        <v>0</v>
      </c>
    </row>
    <row r="18" spans="1:8" s="152" customFormat="1" ht="12" customHeight="1">
      <c r="A18" s="360" t="s">
        <v>632</v>
      </c>
      <c r="B18" s="360"/>
      <c r="C18" s="663">
        <v>13791.637900000002</v>
      </c>
      <c r="D18" s="663">
        <v>13656.778324999999</v>
      </c>
      <c r="E18" s="663">
        <v>12978.760818000004</v>
      </c>
      <c r="F18" s="663">
        <v>14062</v>
      </c>
      <c r="G18" s="663">
        <v>7025.985088000004</v>
      </c>
      <c r="H18" s="663">
        <v>8917.8777460000019</v>
      </c>
    </row>
    <row r="19" spans="1:8" s="152" customFormat="1" ht="12" customHeight="1">
      <c r="A19" s="346" t="s">
        <v>635</v>
      </c>
      <c r="B19" s="346"/>
      <c r="C19" s="664">
        <v>13791.637900000002</v>
      </c>
      <c r="D19" s="664">
        <v>13656.778324999999</v>
      </c>
      <c r="E19" s="664">
        <v>12978.760818000001</v>
      </c>
      <c r="F19" s="664">
        <v>14814</v>
      </c>
      <c r="G19" s="664">
        <v>8585</v>
      </c>
      <c r="H19" s="664">
        <v>9211</v>
      </c>
    </row>
    <row r="20" spans="1:8" s="152" customFormat="1" ht="12" customHeight="1">
      <c r="A20" s="346" t="s">
        <v>634</v>
      </c>
      <c r="B20" s="346"/>
      <c r="C20" s="664">
        <v>0</v>
      </c>
      <c r="D20" s="664">
        <v>0</v>
      </c>
      <c r="E20" s="664">
        <v>0</v>
      </c>
      <c r="F20" s="664">
        <v>-752</v>
      </c>
      <c r="G20" s="664">
        <v>-1559</v>
      </c>
      <c r="H20" s="664">
        <v>-293</v>
      </c>
    </row>
    <row r="21" spans="1:8" s="50" customFormat="1" ht="12" customHeight="1">
      <c r="A21" s="634"/>
      <c r="B21" s="634"/>
    </row>
    <row r="22" spans="1:8" s="148" customFormat="1" ht="12" customHeight="1">
      <c r="A22" s="634" t="s">
        <v>149</v>
      </c>
      <c r="B22" s="634"/>
      <c r="C22" s="364" t="s">
        <v>3</v>
      </c>
      <c r="D22" s="364" t="s">
        <v>3</v>
      </c>
      <c r="E22" s="364" t="s">
        <v>3</v>
      </c>
      <c r="F22" s="364" t="s">
        <v>3</v>
      </c>
      <c r="G22" s="364" t="s">
        <v>3</v>
      </c>
      <c r="H22" s="364" t="s">
        <v>3</v>
      </c>
    </row>
    <row r="23" spans="1:8" s="148" customFormat="1" ht="12" customHeight="1">
      <c r="A23" s="366" t="s">
        <v>1</v>
      </c>
      <c r="B23" s="366"/>
      <c r="C23" s="368" t="s">
        <v>562</v>
      </c>
      <c r="D23" s="648" t="s">
        <v>231</v>
      </c>
      <c r="E23" s="368" t="s">
        <v>180</v>
      </c>
      <c r="F23" s="648" t="s">
        <v>356</v>
      </c>
      <c r="G23" s="648" t="s">
        <v>147</v>
      </c>
      <c r="H23" s="648" t="s">
        <v>131</v>
      </c>
    </row>
    <row r="24" spans="1:8" s="149" customFormat="1" ht="12" customHeight="1">
      <c r="A24" s="369" t="s">
        <v>24</v>
      </c>
      <c r="B24" s="835"/>
      <c r="C24" s="370">
        <v>2264801.0549969999</v>
      </c>
      <c r="D24" s="370">
        <v>2264844.9879970001</v>
      </c>
      <c r="E24" s="370">
        <v>2126097.913348</v>
      </c>
      <c r="F24" s="370">
        <v>1861620</v>
      </c>
      <c r="G24" s="370">
        <v>1823453</v>
      </c>
      <c r="H24" s="370">
        <v>1831699.250828</v>
      </c>
    </row>
    <row r="25" spans="1:8" s="148" customFormat="1" ht="12" customHeight="1">
      <c r="A25" s="371" t="s">
        <v>286</v>
      </c>
      <c r="B25" s="371"/>
      <c r="C25" s="372">
        <v>1297891.5100469999</v>
      </c>
      <c r="D25" s="372">
        <v>1297891.5100469999</v>
      </c>
      <c r="E25" s="373">
        <v>1279259.354336</v>
      </c>
      <c r="F25" s="372">
        <v>1170341</v>
      </c>
      <c r="G25" s="372">
        <v>1114886</v>
      </c>
      <c r="H25" s="372">
        <v>1191634.808282</v>
      </c>
    </row>
    <row r="26" spans="1:8" s="148" customFormat="1" ht="12" customHeight="1">
      <c r="A26" s="371" t="s">
        <v>182</v>
      </c>
      <c r="B26" s="371"/>
      <c r="C26" s="372">
        <v>810959.35391900002</v>
      </c>
      <c r="D26" s="372">
        <v>810959.35391900002</v>
      </c>
      <c r="E26" s="373">
        <v>740035.52974799997</v>
      </c>
      <c r="F26" s="372">
        <v>641914</v>
      </c>
      <c r="G26" s="372">
        <v>590745</v>
      </c>
      <c r="H26" s="372">
        <v>597242.43687600002</v>
      </c>
    </row>
    <row r="27" spans="1:8" s="150" customFormat="1" ht="12" customHeight="1">
      <c r="A27" s="371" t="s">
        <v>30</v>
      </c>
      <c r="B27" s="371"/>
      <c r="C27" s="372">
        <v>127491.84722700001</v>
      </c>
      <c r="D27" s="372">
        <v>128035.11222700001</v>
      </c>
      <c r="E27" s="373">
        <v>117814.521117</v>
      </c>
      <c r="F27" s="372">
        <v>111196.157271</v>
      </c>
      <c r="G27" s="372">
        <v>101402.95782</v>
      </c>
      <c r="H27" s="372">
        <v>81275.223597000004</v>
      </c>
    </row>
    <row r="28" spans="1:8" s="148" customFormat="1" ht="12" customHeight="1">
      <c r="A28" s="371" t="s">
        <v>332</v>
      </c>
      <c r="B28" s="371"/>
      <c r="C28" s="372">
        <v>2363517.0990459998</v>
      </c>
      <c r="D28" s="372">
        <v>2363517.0990459998</v>
      </c>
      <c r="E28" s="373">
        <v>2147852.9180910001</v>
      </c>
      <c r="F28" s="372">
        <v>1969557.307605</v>
      </c>
      <c r="G28" s="372">
        <v>1905708</v>
      </c>
      <c r="H28" s="372">
        <v>1635113.3845019999</v>
      </c>
    </row>
    <row r="29" spans="1:8" s="148" customFormat="1" ht="12" customHeight="1">
      <c r="A29" s="374" t="s">
        <v>183</v>
      </c>
      <c r="B29" s="374"/>
      <c r="C29" s="375">
        <v>2472654.54900011</v>
      </c>
      <c r="D29" s="375">
        <v>2472698.4820001102</v>
      </c>
      <c r="E29" s="375">
        <v>2394578.66723989</v>
      </c>
      <c r="F29" s="375">
        <v>2140868.45377518</v>
      </c>
      <c r="G29" s="375">
        <v>2075824</v>
      </c>
      <c r="H29" s="375">
        <v>2140928.2508279998</v>
      </c>
    </row>
    <row r="30" spans="1:8" s="65" customFormat="1" ht="7.5" customHeight="1"/>
    <row r="31" spans="1:8" s="65" customFormat="1" ht="21.75" customHeight="1">
      <c r="A31" s="1493" t="s">
        <v>442</v>
      </c>
      <c r="B31" s="1493"/>
      <c r="C31" s="1493"/>
      <c r="D31" s="1493"/>
      <c r="E31" s="1493"/>
      <c r="F31" s="1493"/>
      <c r="G31" s="1493"/>
      <c r="H31" s="1493"/>
    </row>
    <row r="32" spans="1:8" s="101" customFormat="1" ht="22.5" customHeight="1">
      <c r="A32" s="801"/>
      <c r="B32" s="802"/>
      <c r="C32" s="802"/>
      <c r="D32" s="802"/>
      <c r="E32" s="802"/>
      <c r="F32" s="802"/>
      <c r="G32" s="802"/>
      <c r="H32" s="802"/>
    </row>
    <row r="33" spans="1:8" s="582" customFormat="1" ht="18.75" customHeight="1">
      <c r="A33" s="581" t="s">
        <v>927</v>
      </c>
    </row>
    <row r="34" spans="1:8" s="50" customFormat="1" ht="12.75" customHeight="1"/>
    <row r="35" spans="1:8" s="71" customFormat="1" ht="11.1" customHeight="1">
      <c r="A35" s="72"/>
      <c r="B35" s="73"/>
      <c r="C35" s="554" t="s">
        <v>562</v>
      </c>
      <c r="D35" s="560" t="s">
        <v>231</v>
      </c>
      <c r="E35" s="554" t="s">
        <v>180</v>
      </c>
      <c r="F35" s="560" t="s">
        <v>356</v>
      </c>
      <c r="G35" s="560" t="s">
        <v>147</v>
      </c>
      <c r="H35" s="560" t="s">
        <v>131</v>
      </c>
    </row>
    <row r="36" spans="1:8" s="206" customFormat="1" ht="12.95" customHeight="1">
      <c r="A36" s="214" t="s">
        <v>38</v>
      </c>
      <c r="B36" s="205"/>
      <c r="C36" s="264"/>
      <c r="D36" s="264"/>
      <c r="E36" s="264"/>
      <c r="F36" s="264"/>
      <c r="G36" s="264"/>
      <c r="H36" s="264"/>
    </row>
    <row r="37" spans="1:8" s="206" customFormat="1" ht="11.1" customHeight="1">
      <c r="A37" s="208">
        <v>1</v>
      </c>
      <c r="B37" s="209" t="s">
        <v>232</v>
      </c>
      <c r="C37" s="321">
        <v>1.1843889336735034</v>
      </c>
      <c r="D37" s="321">
        <v>1.1843889336735034</v>
      </c>
      <c r="E37" s="321">
        <v>1.1200000000000001</v>
      </c>
      <c r="F37" s="321">
        <v>1.1499999999999999</v>
      </c>
      <c r="G37" s="321">
        <v>1.1499999999999999</v>
      </c>
      <c r="H37" s="321">
        <v>1.04</v>
      </c>
    </row>
    <row r="38" spans="1:8" s="206" customFormat="1" ht="11.1" customHeight="1">
      <c r="A38" s="208">
        <v>2</v>
      </c>
      <c r="B38" s="209" t="s">
        <v>198</v>
      </c>
      <c r="C38" s="321">
        <v>2.0004436007797799</v>
      </c>
      <c r="D38" s="321">
        <v>2.0004436007797799</v>
      </c>
      <c r="E38" s="321">
        <v>1.59</v>
      </c>
      <c r="F38" s="321">
        <v>1.61</v>
      </c>
      <c r="G38" s="321">
        <v>1.61</v>
      </c>
      <c r="H38" s="321">
        <v>1.01</v>
      </c>
    </row>
    <row r="39" spans="1:8" s="206" customFormat="1" ht="11.1" customHeight="1">
      <c r="A39" s="208">
        <v>3</v>
      </c>
      <c r="B39" s="209" t="s">
        <v>199</v>
      </c>
      <c r="C39" s="321">
        <v>-0.12140069650907494</v>
      </c>
      <c r="D39" s="321">
        <v>-0.12140069650907494</v>
      </c>
      <c r="E39" s="321">
        <v>0.3</v>
      </c>
      <c r="F39" s="321">
        <v>0.32</v>
      </c>
      <c r="G39" s="321">
        <v>0.28999999999999998</v>
      </c>
      <c r="H39" s="321">
        <v>1.08</v>
      </c>
    </row>
    <row r="40" spans="1:8" s="206" customFormat="1" ht="12.95" customHeight="1">
      <c r="A40" s="830" t="s">
        <v>39</v>
      </c>
      <c r="B40" s="210"/>
      <c r="C40" s="265"/>
      <c r="D40" s="265"/>
      <c r="E40" s="265"/>
      <c r="F40" s="265"/>
      <c r="G40" s="265"/>
      <c r="H40" s="265"/>
    </row>
    <row r="41" spans="1:8" s="206" customFormat="1" ht="11.1" customHeight="1">
      <c r="A41" s="208">
        <v>4</v>
      </c>
      <c r="B41" s="211" t="s">
        <v>125</v>
      </c>
      <c r="C41" s="322">
        <v>34.76019538153168</v>
      </c>
      <c r="D41" s="322">
        <v>34.76019538153168</v>
      </c>
      <c r="E41" s="322">
        <v>39.8841541686566</v>
      </c>
      <c r="F41" s="322">
        <v>40.799999999999997</v>
      </c>
      <c r="G41" s="322">
        <v>39.849092715231983</v>
      </c>
      <c r="H41" s="322">
        <v>36.200000000000003</v>
      </c>
    </row>
    <row r="42" spans="1:8" s="206" customFormat="1" ht="11.1" customHeight="1">
      <c r="A42" s="208">
        <v>5</v>
      </c>
      <c r="B42" s="209" t="s">
        <v>40</v>
      </c>
      <c r="C42" s="322">
        <v>49.075765018914815</v>
      </c>
      <c r="D42" s="322">
        <v>49.525092410144197</v>
      </c>
      <c r="E42" s="322">
        <v>47.116106642703699</v>
      </c>
      <c r="F42" s="322">
        <v>47.6</v>
      </c>
      <c r="G42" s="322">
        <v>48.1</v>
      </c>
      <c r="H42" s="322">
        <v>51.4</v>
      </c>
    </row>
    <row r="43" spans="1:8" s="206" customFormat="1" ht="11.1" customHeight="1">
      <c r="A43" s="208">
        <v>6</v>
      </c>
      <c r="B43" s="209" t="s">
        <v>112</v>
      </c>
      <c r="C43" s="322">
        <v>11.662082720033073</v>
      </c>
      <c r="D43" s="322">
        <v>11.1943531799034</v>
      </c>
      <c r="E43" s="322">
        <v>11.3914955694394</v>
      </c>
      <c r="F43" s="322">
        <v>13.6</v>
      </c>
      <c r="G43" s="322">
        <v>10.567960274243335</v>
      </c>
      <c r="H43" s="322">
        <v>12.4</v>
      </c>
    </row>
    <row r="44" spans="1:8" s="206" customFormat="1" ht="11.1" customHeight="1">
      <c r="A44" s="208">
        <v>7</v>
      </c>
      <c r="B44" s="209" t="s">
        <v>349</v>
      </c>
      <c r="C44" s="322">
        <v>11.549004943925558</v>
      </c>
      <c r="D44" s="322">
        <v>11.081665286223689</v>
      </c>
      <c r="E44" s="322">
        <v>10</v>
      </c>
      <c r="F44" s="322">
        <v>11.1</v>
      </c>
      <c r="G44" s="322">
        <v>0</v>
      </c>
      <c r="H44" s="322">
        <v>0</v>
      </c>
    </row>
    <row r="45" spans="1:8" s="208" customFormat="1" ht="11.1" customHeight="1">
      <c r="A45" s="208">
        <v>8</v>
      </c>
      <c r="B45" s="208" t="s">
        <v>126</v>
      </c>
      <c r="C45" s="266">
        <v>118261.3659506</v>
      </c>
      <c r="D45" s="266">
        <v>121997.02924790001</v>
      </c>
      <c r="E45" s="266">
        <v>113933.77400609999</v>
      </c>
      <c r="F45" s="266">
        <v>103292</v>
      </c>
      <c r="G45" s="266">
        <v>81235.757111271727</v>
      </c>
      <c r="H45" s="266">
        <v>74005</v>
      </c>
    </row>
    <row r="46" spans="1:8" s="206" customFormat="1" ht="11.1" customHeight="1">
      <c r="A46" s="208">
        <v>9</v>
      </c>
      <c r="B46" s="221" t="s">
        <v>127</v>
      </c>
      <c r="C46" s="321">
        <v>1.2457028452344945</v>
      </c>
      <c r="D46" s="321">
        <v>1.23351293472028</v>
      </c>
      <c r="E46" s="321">
        <v>1.2243423120994901</v>
      </c>
      <c r="F46" s="321">
        <v>1.17</v>
      </c>
      <c r="G46" s="321">
        <v>0.8294672888493867</v>
      </c>
      <c r="H46" s="321">
        <v>0.79</v>
      </c>
    </row>
    <row r="47" spans="1:8" s="206" customFormat="1" ht="12.95" customHeight="1">
      <c r="A47" s="830" t="s">
        <v>353</v>
      </c>
      <c r="B47" s="210"/>
      <c r="C47" s="265"/>
      <c r="D47" s="265"/>
      <c r="E47" s="265"/>
      <c r="F47" s="265"/>
      <c r="G47" s="265"/>
      <c r="H47" s="265"/>
    </row>
    <row r="48" spans="1:8" s="609" customFormat="1" ht="11.1" customHeight="1">
      <c r="A48" s="208">
        <v>10</v>
      </c>
      <c r="B48" s="221" t="s">
        <v>672</v>
      </c>
      <c r="C48" s="608">
        <v>10.7</v>
      </c>
      <c r="D48" s="608">
        <v>10.7</v>
      </c>
      <c r="E48" s="608">
        <v>9.4</v>
      </c>
      <c r="F48" s="608">
        <v>9.1999999999999993</v>
      </c>
      <c r="G48" s="608">
        <v>8.5</v>
      </c>
      <c r="H48" s="608">
        <v>5.8</v>
      </c>
    </row>
    <row r="49" spans="1:8" s="609" customFormat="1" ht="11.1" customHeight="1">
      <c r="A49" s="208">
        <v>11</v>
      </c>
      <c r="B49" s="221" t="s">
        <v>251</v>
      </c>
      <c r="C49" s="608">
        <v>11</v>
      </c>
      <c r="D49" s="608">
        <v>11</v>
      </c>
      <c r="E49" s="608">
        <v>9.9</v>
      </c>
      <c r="F49" s="608">
        <v>10.1</v>
      </c>
      <c r="G49" s="608">
        <v>9.3303412802617594</v>
      </c>
      <c r="H49" s="608">
        <v>6.7</v>
      </c>
    </row>
    <row r="50" spans="1:8" s="609" customFormat="1" ht="11.1" customHeight="1">
      <c r="A50" s="208">
        <v>12</v>
      </c>
      <c r="B50" s="221" t="s">
        <v>669</v>
      </c>
      <c r="C50" s="608">
        <v>12.6</v>
      </c>
      <c r="D50" s="608">
        <v>12.6</v>
      </c>
      <c r="E50" s="608">
        <v>11.4</v>
      </c>
      <c r="F50" s="608">
        <v>12.4</v>
      </c>
      <c r="G50" s="608">
        <v>12.145176644504954</v>
      </c>
      <c r="H50" s="608">
        <v>9.5</v>
      </c>
    </row>
    <row r="51" spans="1:8" s="609" customFormat="1" ht="11.1" customHeight="1">
      <c r="A51" s="208">
        <v>13</v>
      </c>
      <c r="B51" s="221" t="s">
        <v>673</v>
      </c>
      <c r="C51" s="612">
        <v>115627</v>
      </c>
      <c r="D51" s="612">
        <v>115627</v>
      </c>
      <c r="E51" s="612">
        <v>104191</v>
      </c>
      <c r="F51" s="612">
        <v>94946</v>
      </c>
      <c r="G51" s="612">
        <v>89553</v>
      </c>
      <c r="H51" s="612">
        <v>70066</v>
      </c>
    </row>
    <row r="52" spans="1:8" s="609" customFormat="1" ht="11.1" customHeight="1">
      <c r="A52" s="208">
        <v>14</v>
      </c>
      <c r="B52" s="221" t="s">
        <v>686</v>
      </c>
      <c r="C52" s="612">
        <v>1075672</v>
      </c>
      <c r="D52" s="612">
        <v>1075672</v>
      </c>
      <c r="E52" s="612">
        <v>1111574</v>
      </c>
      <c r="F52" s="612">
        <v>1028404</v>
      </c>
      <c r="G52" s="612">
        <v>1052566</v>
      </c>
      <c r="H52" s="612">
        <v>1200590</v>
      </c>
    </row>
    <row r="53" spans="1:8" s="206" customFormat="1" ht="12.95" customHeight="1">
      <c r="A53" s="830" t="s">
        <v>322</v>
      </c>
      <c r="B53" s="210"/>
      <c r="C53" s="265"/>
      <c r="D53" s="265"/>
      <c r="E53" s="265"/>
      <c r="F53" s="265"/>
      <c r="G53" s="265"/>
      <c r="H53" s="265"/>
    </row>
    <row r="54" spans="1:8" s="609" customFormat="1" ht="11.1" customHeight="1">
      <c r="A54" s="208">
        <v>15</v>
      </c>
      <c r="B54" s="221" t="s">
        <v>318</v>
      </c>
      <c r="C54" s="610">
        <v>0.22436284320581873</v>
      </c>
      <c r="D54" s="610">
        <v>0.22436284320581873</v>
      </c>
      <c r="E54" s="610">
        <v>0.26565081615059577</v>
      </c>
      <c r="F54" s="610">
        <v>0.36</v>
      </c>
      <c r="G54" s="610">
        <v>0.52606345563088597</v>
      </c>
      <c r="H54" s="610">
        <v>0.25</v>
      </c>
    </row>
    <row r="55" spans="1:8" s="609" customFormat="1" ht="11.1" customHeight="1">
      <c r="A55" s="208">
        <v>16</v>
      </c>
      <c r="B55" s="221" t="s">
        <v>319</v>
      </c>
      <c r="C55" s="610">
        <v>0.24472528737717586</v>
      </c>
      <c r="D55" s="610">
        <v>0.24472528737717586</v>
      </c>
      <c r="E55" s="610">
        <v>0.28443490687644879</v>
      </c>
      <c r="F55" s="610">
        <v>0.26</v>
      </c>
      <c r="G55" s="610">
        <v>0.66871009380530455</v>
      </c>
      <c r="H55" s="610">
        <v>0.33</v>
      </c>
    </row>
    <row r="56" spans="1:8" s="609" customFormat="1" ht="11.1" customHeight="1">
      <c r="A56" s="208">
        <v>17</v>
      </c>
      <c r="B56" s="221" t="s">
        <v>320</v>
      </c>
      <c r="C56" s="610">
        <v>1.5</v>
      </c>
      <c r="D56" s="610">
        <v>1.5</v>
      </c>
      <c r="E56" s="610">
        <v>1.5</v>
      </c>
      <c r="F56" s="610">
        <v>1.55</v>
      </c>
      <c r="G56" s="610">
        <v>1.71</v>
      </c>
      <c r="H56" s="610">
        <v>0.99</v>
      </c>
    </row>
    <row r="57" spans="1:8" s="609" customFormat="1" ht="11.1" customHeight="1">
      <c r="A57" s="208">
        <v>18</v>
      </c>
      <c r="B57" s="211" t="s">
        <v>321</v>
      </c>
      <c r="C57" s="612">
        <v>19740</v>
      </c>
      <c r="D57" s="612">
        <v>19740</v>
      </c>
      <c r="E57" s="612">
        <v>19465</v>
      </c>
      <c r="F57" s="612">
        <v>18409</v>
      </c>
      <c r="G57" s="612">
        <v>19127</v>
      </c>
      <c r="H57" s="612">
        <v>11922</v>
      </c>
    </row>
    <row r="58" spans="1:8" s="206" customFormat="1" ht="12.95" customHeight="1">
      <c r="A58" s="830" t="s">
        <v>41</v>
      </c>
      <c r="B58" s="210"/>
      <c r="C58" s="265"/>
      <c r="D58" s="265"/>
      <c r="E58" s="265"/>
      <c r="F58" s="265"/>
      <c r="G58" s="265"/>
      <c r="H58" s="265"/>
    </row>
    <row r="59" spans="1:8" s="609" customFormat="1" ht="11.1" customHeight="1">
      <c r="A59" s="208">
        <v>19</v>
      </c>
      <c r="B59" s="221" t="s">
        <v>323</v>
      </c>
      <c r="C59" s="608">
        <v>62.482830625006024</v>
      </c>
      <c r="D59" s="608">
        <v>62.482830625006024</v>
      </c>
      <c r="E59" s="608">
        <v>57.848748749788548</v>
      </c>
      <c r="F59" s="608">
        <v>54.8</v>
      </c>
      <c r="G59" s="608">
        <v>52.986974850730327</v>
      </c>
      <c r="H59" s="608">
        <v>50.1</v>
      </c>
    </row>
    <row r="60" spans="1:8" s="206" customFormat="1" ht="12.95" customHeight="1">
      <c r="A60" s="1496" t="s">
        <v>761</v>
      </c>
      <c r="B60" s="1497"/>
      <c r="C60" s="265"/>
      <c r="D60" s="265"/>
      <c r="E60" s="265"/>
      <c r="F60" s="265"/>
      <c r="G60" s="265"/>
      <c r="H60" s="265"/>
    </row>
    <row r="61" spans="1:8" s="609" customFormat="1" ht="11.1" customHeight="1">
      <c r="A61" s="208">
        <v>20</v>
      </c>
      <c r="B61" s="221" t="s">
        <v>238</v>
      </c>
      <c r="C61" s="612">
        <v>459.08724700311006</v>
      </c>
      <c r="D61" s="612">
        <v>459.08724700311006</v>
      </c>
      <c r="E61" s="612">
        <v>506.11663089188994</v>
      </c>
      <c r="F61" s="612">
        <v>509</v>
      </c>
      <c r="G61" s="612">
        <v>467.96777528635391</v>
      </c>
      <c r="H61" s="612">
        <v>510</v>
      </c>
    </row>
    <row r="62" spans="1:8" s="609" customFormat="1" ht="11.1" customHeight="1">
      <c r="A62" s="212">
        <v>21</v>
      </c>
      <c r="B62" s="221" t="s">
        <v>36</v>
      </c>
      <c r="C62" s="612">
        <v>2472.6433000001102</v>
      </c>
      <c r="D62" s="612">
        <v>2472.6433000001102</v>
      </c>
      <c r="E62" s="612">
        <v>2394.5786672398899</v>
      </c>
      <c r="F62" s="612">
        <v>2141</v>
      </c>
      <c r="G62" s="612">
        <v>2075.8241599163539</v>
      </c>
      <c r="H62" s="612">
        <v>2141</v>
      </c>
    </row>
    <row r="63" spans="1:8" s="609" customFormat="1" ht="11.1" customHeight="1">
      <c r="A63" s="212">
        <v>22</v>
      </c>
      <c r="B63" s="211" t="s">
        <v>122</v>
      </c>
      <c r="C63" s="612">
        <v>2363.5170990459997</v>
      </c>
      <c r="D63" s="612">
        <v>2364</v>
      </c>
      <c r="E63" s="612">
        <v>2147.852918091</v>
      </c>
      <c r="F63" s="612">
        <v>1970</v>
      </c>
      <c r="G63" s="612">
        <v>1905.7076039670001</v>
      </c>
      <c r="H63" s="612">
        <v>1635</v>
      </c>
    </row>
    <row r="64" spans="1:8" s="609" customFormat="1" ht="11.1" customHeight="1">
      <c r="A64" s="212">
        <v>23</v>
      </c>
      <c r="B64" s="221" t="s">
        <v>42</v>
      </c>
      <c r="C64" s="612">
        <v>1270.0665239451102</v>
      </c>
      <c r="D64" s="612">
        <v>1270.0665239451102</v>
      </c>
      <c r="E64" s="612">
        <v>1246.2383345408898</v>
      </c>
      <c r="F64" s="612">
        <v>1151</v>
      </c>
      <c r="G64" s="612">
        <v>1059.1989954853541</v>
      </c>
      <c r="H64" s="612">
        <v>1108</v>
      </c>
    </row>
    <row r="65" spans="1:8" s="206" customFormat="1" ht="12.95" customHeight="1">
      <c r="A65" s="830" t="s">
        <v>43</v>
      </c>
      <c r="B65" s="210"/>
      <c r="C65" s="265"/>
      <c r="D65" s="265"/>
      <c r="E65" s="265"/>
      <c r="F65" s="265"/>
      <c r="G65" s="265"/>
      <c r="H65" s="265"/>
    </row>
    <row r="66" spans="1:8" s="206" customFormat="1" ht="11.1" customHeight="1">
      <c r="A66" s="208">
        <v>24</v>
      </c>
      <c r="B66" s="209" t="s">
        <v>44</v>
      </c>
      <c r="C66" s="266">
        <v>13291</v>
      </c>
      <c r="D66" s="266">
        <v>13291</v>
      </c>
      <c r="E66" s="266">
        <v>13620</v>
      </c>
      <c r="F66" s="266">
        <v>13021</v>
      </c>
      <c r="G66" s="266">
        <v>13317</v>
      </c>
      <c r="H66" s="266">
        <v>14057</v>
      </c>
    </row>
    <row r="67" spans="1:8" s="206" customFormat="1" ht="12.95" customHeight="1">
      <c r="A67" s="830" t="s">
        <v>208</v>
      </c>
      <c r="B67" s="210"/>
      <c r="C67" s="265"/>
      <c r="D67" s="265"/>
      <c r="E67" s="265"/>
      <c r="F67" s="265"/>
      <c r="G67" s="265"/>
      <c r="H67" s="265"/>
    </row>
    <row r="68" spans="1:8" s="609" customFormat="1" ht="11.1" customHeight="1">
      <c r="A68" s="208">
        <v>25</v>
      </c>
      <c r="B68" s="221" t="s">
        <v>45</v>
      </c>
      <c r="C68" s="614">
        <v>1628798.861</v>
      </c>
      <c r="D68" s="614">
        <v>1628798.861</v>
      </c>
      <c r="E68" s="614">
        <v>1628798.861</v>
      </c>
      <c r="F68" s="614">
        <v>1628798.861</v>
      </c>
      <c r="G68" s="614">
        <v>1628798.861</v>
      </c>
      <c r="H68" s="615">
        <v>1332654</v>
      </c>
    </row>
    <row r="69" spans="1:8" s="609" customFormat="1" ht="11.1" customHeight="1">
      <c r="A69" s="208">
        <v>26</v>
      </c>
      <c r="B69" s="221" t="s">
        <v>46</v>
      </c>
      <c r="C69" s="614">
        <v>1628798.8610000003</v>
      </c>
      <c r="D69" s="614">
        <v>1628798.8610000003</v>
      </c>
      <c r="E69" s="614">
        <v>1628798.8610000003</v>
      </c>
      <c r="F69" s="614">
        <v>1628798.861</v>
      </c>
      <c r="G69" s="614">
        <v>1335837.972483871</v>
      </c>
      <c r="H69" s="615">
        <v>1332654</v>
      </c>
    </row>
    <row r="70" spans="1:8" s="609" customFormat="1" ht="11.1" customHeight="1">
      <c r="A70" s="208">
        <v>27</v>
      </c>
      <c r="B70" s="221" t="s">
        <v>47</v>
      </c>
      <c r="C70" s="610">
        <v>8.4750306944980185</v>
      </c>
      <c r="D70" s="610">
        <v>8.3920977011550395</v>
      </c>
      <c r="E70" s="610">
        <v>7.9841883393396902</v>
      </c>
      <c r="F70" s="610">
        <v>8.66</v>
      </c>
      <c r="G70" s="610">
        <v>6.4269455410430369</v>
      </c>
      <c r="H70" s="610">
        <v>6.91</v>
      </c>
    </row>
    <row r="71" spans="1:8" s="609" customFormat="1" ht="11.1" customHeight="1">
      <c r="A71" s="208">
        <v>28</v>
      </c>
      <c r="B71" s="221" t="s">
        <v>358</v>
      </c>
      <c r="C71" s="610">
        <v>8.4158304556884413</v>
      </c>
      <c r="D71" s="610">
        <v>8.3328974623454606</v>
      </c>
      <c r="E71" s="610">
        <v>7.9875139667064099</v>
      </c>
      <c r="F71" s="610">
        <v>8.6199999999999992</v>
      </c>
      <c r="G71" s="610">
        <v>6.3673652125970799</v>
      </c>
      <c r="H71" s="610">
        <v>6.91</v>
      </c>
    </row>
    <row r="72" spans="1:8" s="609" customFormat="1" ht="11.1" customHeight="1">
      <c r="A72" s="208">
        <v>29</v>
      </c>
      <c r="B72" s="221" t="s">
        <v>357</v>
      </c>
      <c r="C72" s="610">
        <v>2.1</v>
      </c>
      <c r="D72" s="610">
        <v>2.1</v>
      </c>
      <c r="E72" s="610">
        <v>2</v>
      </c>
      <c r="F72" s="610">
        <v>4</v>
      </c>
      <c r="G72" s="610">
        <v>1.75</v>
      </c>
      <c r="H72" s="898">
        <v>0</v>
      </c>
    </row>
    <row r="73" spans="1:8" s="609" customFormat="1" ht="11.1" customHeight="1">
      <c r="A73" s="208">
        <v>30</v>
      </c>
      <c r="B73" s="221" t="s">
        <v>48</v>
      </c>
      <c r="C73" s="608">
        <v>23.659854739903299</v>
      </c>
      <c r="D73" s="608">
        <v>23.659854739903299</v>
      </c>
      <c r="E73" s="608">
        <v>-25.157992977453699</v>
      </c>
      <c r="F73" s="608">
        <v>33.9</v>
      </c>
      <c r="G73" s="608">
        <v>144.73478939157565</v>
      </c>
      <c r="H73" s="608">
        <v>-65.5</v>
      </c>
    </row>
    <row r="74" spans="1:8" s="609" customFormat="1" ht="11.1" customHeight="1">
      <c r="A74" s="208">
        <v>31</v>
      </c>
      <c r="B74" s="221" t="s">
        <v>114</v>
      </c>
      <c r="C74" s="610">
        <v>2.9829545454545454</v>
      </c>
      <c r="D74" s="610">
        <v>2.9829545454545494</v>
      </c>
      <c r="E74" s="610">
        <v>3.4158838599487602</v>
      </c>
      <c r="F74" s="610">
        <v>4.8840048840048835</v>
      </c>
      <c r="G74" s="610">
        <v>2.79</v>
      </c>
      <c r="H74" s="610">
        <v>0</v>
      </c>
    </row>
    <row r="75" spans="1:8" s="609" customFormat="1" ht="11.1" customHeight="1">
      <c r="A75" s="208">
        <v>32</v>
      </c>
      <c r="B75" s="221" t="s">
        <v>359</v>
      </c>
      <c r="C75" s="610">
        <v>78.2735365794193</v>
      </c>
      <c r="D75" s="610">
        <v>78.607073772382705</v>
      </c>
      <c r="E75" s="610">
        <v>72.332148516280199</v>
      </c>
      <c r="F75" s="610">
        <v>68.27</v>
      </c>
      <c r="G75" s="610">
        <v>60.56</v>
      </c>
      <c r="H75" s="610">
        <v>57.83</v>
      </c>
    </row>
    <row r="76" spans="1:8" s="609" customFormat="1" ht="11.1" customHeight="1">
      <c r="A76" s="212">
        <v>33</v>
      </c>
      <c r="B76" s="221" t="s">
        <v>49</v>
      </c>
      <c r="C76" s="610">
        <v>70.400000000000006</v>
      </c>
      <c r="D76" s="610">
        <v>70.400000000000006</v>
      </c>
      <c r="E76" s="610">
        <v>58.55</v>
      </c>
      <c r="F76" s="610">
        <v>81.900000000000006</v>
      </c>
      <c r="G76" s="610">
        <v>62.75</v>
      </c>
      <c r="H76" s="610">
        <v>27</v>
      </c>
    </row>
    <row r="77" spans="1:8" s="609" customFormat="1" ht="11.1" customHeight="1">
      <c r="A77" s="212">
        <v>34</v>
      </c>
      <c r="B77" s="221" t="s">
        <v>121</v>
      </c>
      <c r="C77" s="610">
        <v>8.3651875320771385</v>
      </c>
      <c r="D77" s="610">
        <v>8.4484418916856008</v>
      </c>
      <c r="E77" s="610">
        <v>7.3301906255248301</v>
      </c>
      <c r="F77" s="610">
        <v>9.5</v>
      </c>
      <c r="G77" s="610">
        <v>9.8549396657594794</v>
      </c>
      <c r="H77" s="610">
        <v>3.91</v>
      </c>
    </row>
    <row r="78" spans="1:8" s="609" customFormat="1" ht="11.1" customHeight="1">
      <c r="A78" s="212">
        <v>35</v>
      </c>
      <c r="B78" s="221" t="s">
        <v>50</v>
      </c>
      <c r="C78" s="610">
        <v>0.89940998039062026</v>
      </c>
      <c r="D78" s="610">
        <v>0.89559369941504996</v>
      </c>
      <c r="E78" s="610">
        <v>0.80946026353443401</v>
      </c>
      <c r="F78" s="610">
        <v>1.2</v>
      </c>
      <c r="G78" s="610">
        <v>1.04</v>
      </c>
      <c r="H78" s="610">
        <v>0.47</v>
      </c>
    </row>
    <row r="79" spans="1:8" s="609" customFormat="1" ht="11.1" customHeight="1">
      <c r="A79" s="213">
        <v>36</v>
      </c>
      <c r="B79" s="616" t="s">
        <v>51</v>
      </c>
      <c r="C79" s="617">
        <v>114.66743981440001</v>
      </c>
      <c r="D79" s="617">
        <v>114.6674398144</v>
      </c>
      <c r="E79" s="617">
        <v>95.36617331155</v>
      </c>
      <c r="F79" s="617">
        <v>133.4</v>
      </c>
      <c r="G79" s="617">
        <v>102.20712852775</v>
      </c>
      <c r="H79" s="617">
        <v>36</v>
      </c>
    </row>
    <row r="80" spans="1:8" s="74" customFormat="1" ht="7.5" customHeight="1">
      <c r="A80" s="340"/>
      <c r="B80" s="78"/>
      <c r="C80" s="79"/>
      <c r="D80" s="79"/>
      <c r="E80" s="79"/>
      <c r="F80" s="79"/>
      <c r="G80" s="79"/>
    </row>
    <row r="81" spans="1:8" s="338" customFormat="1" ht="21.75" customHeight="1">
      <c r="A81" s="1493" t="s">
        <v>442</v>
      </c>
      <c r="B81" s="1493"/>
      <c r="C81" s="1493"/>
      <c r="D81" s="1493"/>
      <c r="E81" s="1493"/>
      <c r="F81" s="1493"/>
      <c r="G81" s="1493"/>
      <c r="H81" s="1493"/>
    </row>
    <row r="82" spans="1:8" s="338" customFormat="1" ht="12.75" customHeight="1">
      <c r="A82" s="831"/>
      <c r="B82" s="337"/>
      <c r="C82" s="337"/>
      <c r="D82" s="337"/>
      <c r="E82" s="337"/>
      <c r="F82" s="337"/>
    </row>
    <row r="83" spans="1:8" s="338" customFormat="1" ht="12.75" customHeight="1">
      <c r="A83" s="861" t="s">
        <v>877</v>
      </c>
      <c r="B83" s="138"/>
      <c r="C83" s="831"/>
      <c r="D83" s="831"/>
      <c r="E83" s="831"/>
      <c r="F83" s="831"/>
      <c r="G83" s="831"/>
      <c r="H83" s="831"/>
    </row>
    <row r="84" spans="1:8" s="101" customFormat="1" ht="22.5" customHeight="1">
      <c r="A84" s="803"/>
      <c r="B84" s="859"/>
      <c r="C84" s="829"/>
      <c r="D84" s="829"/>
      <c r="E84" s="829"/>
      <c r="F84" s="829"/>
      <c r="G84" s="829"/>
      <c r="H84" s="829"/>
    </row>
    <row r="85" spans="1:8" s="582" customFormat="1" ht="18.75" customHeight="1">
      <c r="A85" s="581" t="s">
        <v>928</v>
      </c>
    </row>
    <row r="86" spans="1:8" s="50" customFormat="1" ht="12.75" customHeight="1">
      <c r="A86" s="297"/>
      <c r="B86" s="297"/>
    </row>
    <row r="87" spans="1:8" s="863" customFormat="1" ht="15.75" customHeight="1">
      <c r="A87" s="862" t="s">
        <v>459</v>
      </c>
      <c r="B87" s="1596" t="s">
        <v>460</v>
      </c>
      <c r="C87" s="1597"/>
      <c r="D87" s="1597"/>
      <c r="E87" s="1597"/>
      <c r="F87" s="1597"/>
      <c r="G87" s="1597"/>
      <c r="H87" s="1597"/>
    </row>
    <row r="88" spans="1:8" s="863" customFormat="1" ht="15.75" customHeight="1">
      <c r="A88" s="864">
        <v>5</v>
      </c>
      <c r="B88" s="1596" t="s">
        <v>461</v>
      </c>
      <c r="C88" s="1597"/>
      <c r="D88" s="1597"/>
      <c r="E88" s="1597"/>
      <c r="F88" s="1597"/>
      <c r="G88" s="1597"/>
      <c r="H88" s="1597"/>
    </row>
    <row r="89" spans="1:8" s="863" customFormat="1" ht="15.75" customHeight="1">
      <c r="A89" s="864">
        <v>6</v>
      </c>
      <c r="B89" s="1596" t="s">
        <v>462</v>
      </c>
      <c r="C89" s="1597"/>
      <c r="D89" s="1597"/>
      <c r="E89" s="1597"/>
      <c r="F89" s="1597"/>
      <c r="G89" s="1597"/>
      <c r="H89" s="1597"/>
    </row>
    <row r="90" spans="1:8" s="863" customFormat="1" ht="27" customHeight="1">
      <c r="A90" s="864">
        <v>7</v>
      </c>
      <c r="B90" s="1596" t="s">
        <v>463</v>
      </c>
      <c r="C90" s="1597"/>
      <c r="D90" s="1597"/>
      <c r="E90" s="1597"/>
      <c r="F90" s="1597"/>
      <c r="G90" s="1597"/>
      <c r="H90" s="1597"/>
    </row>
    <row r="91" spans="1:8" s="863" customFormat="1" ht="15.75" customHeight="1">
      <c r="A91" s="864">
        <v>9</v>
      </c>
      <c r="B91" s="1596" t="s">
        <v>464</v>
      </c>
      <c r="C91" s="1597"/>
      <c r="D91" s="1597"/>
      <c r="E91" s="1597"/>
      <c r="F91" s="1597"/>
      <c r="G91" s="1597"/>
      <c r="H91" s="1597"/>
    </row>
    <row r="92" spans="1:8" s="863" customFormat="1" ht="15.75" customHeight="1">
      <c r="A92" s="864">
        <v>20</v>
      </c>
      <c r="B92" s="1596" t="s">
        <v>961</v>
      </c>
      <c r="C92" s="1597"/>
      <c r="D92" s="1597"/>
      <c r="E92" s="1597"/>
      <c r="F92" s="1597"/>
      <c r="G92" s="1597"/>
      <c r="H92" s="1597"/>
    </row>
    <row r="93" spans="1:8" s="863" customFormat="1" ht="15.75" customHeight="1">
      <c r="A93" s="864">
        <v>21</v>
      </c>
      <c r="B93" s="1596" t="s">
        <v>465</v>
      </c>
      <c r="C93" s="1597"/>
      <c r="D93" s="1597"/>
      <c r="E93" s="1597"/>
      <c r="F93" s="1597"/>
      <c r="G93" s="1597"/>
      <c r="H93" s="1597"/>
    </row>
    <row r="94" spans="1:8" s="863" customFormat="1" ht="15.75" customHeight="1">
      <c r="A94" s="864">
        <v>23</v>
      </c>
      <c r="B94" s="1596" t="s">
        <v>466</v>
      </c>
      <c r="C94" s="1597"/>
      <c r="D94" s="1597"/>
      <c r="E94" s="1597"/>
      <c r="F94" s="1597"/>
      <c r="G94" s="1597"/>
      <c r="H94" s="1597"/>
    </row>
    <row r="95" spans="1:8" s="863" customFormat="1" ht="75.75" customHeight="1">
      <c r="A95" s="864">
        <v>25</v>
      </c>
      <c r="B95" s="1596" t="s">
        <v>467</v>
      </c>
      <c r="C95" s="1597"/>
      <c r="D95" s="1597"/>
      <c r="E95" s="1597"/>
      <c r="F95" s="1597"/>
      <c r="G95" s="1597"/>
      <c r="H95" s="1597"/>
    </row>
    <row r="96" spans="1:8" s="863" customFormat="1" ht="15.75" customHeight="1">
      <c r="A96" s="864">
        <v>27</v>
      </c>
      <c r="B96" s="1596" t="s">
        <v>468</v>
      </c>
      <c r="C96" s="1597"/>
      <c r="D96" s="1597"/>
      <c r="E96" s="1597"/>
      <c r="F96" s="1597"/>
      <c r="G96" s="1597"/>
      <c r="H96" s="1597"/>
    </row>
    <row r="97" spans="1:8" s="863" customFormat="1" ht="15.75" customHeight="1">
      <c r="A97" s="864">
        <v>28</v>
      </c>
      <c r="B97" s="1596" t="s">
        <v>469</v>
      </c>
      <c r="C97" s="1597"/>
      <c r="D97" s="1597"/>
      <c r="E97" s="1597"/>
      <c r="F97" s="1597"/>
      <c r="G97" s="1597"/>
      <c r="H97" s="1597"/>
    </row>
    <row r="98" spans="1:8" s="863" customFormat="1" ht="27" customHeight="1">
      <c r="A98" s="864">
        <v>30</v>
      </c>
      <c r="B98" s="1596" t="s">
        <v>470</v>
      </c>
      <c r="C98" s="1597"/>
      <c r="D98" s="1597"/>
      <c r="E98" s="1597"/>
      <c r="F98" s="1597"/>
      <c r="G98" s="1597"/>
      <c r="H98" s="1597"/>
    </row>
    <row r="99" spans="1:8" s="863" customFormat="1" ht="15.75" customHeight="1">
      <c r="A99" s="864">
        <v>32</v>
      </c>
      <c r="B99" s="1596" t="s">
        <v>471</v>
      </c>
      <c r="C99" s="1597"/>
      <c r="D99" s="1597"/>
      <c r="E99" s="1597"/>
      <c r="F99" s="1597"/>
      <c r="G99" s="1597"/>
      <c r="H99" s="1597"/>
    </row>
    <row r="100" spans="1:8" s="863" customFormat="1" ht="15.75" customHeight="1">
      <c r="A100" s="864">
        <v>34</v>
      </c>
      <c r="B100" s="1596" t="s">
        <v>472</v>
      </c>
      <c r="C100" s="1597"/>
      <c r="D100" s="1597"/>
      <c r="E100" s="1597"/>
      <c r="F100" s="1597"/>
      <c r="G100" s="1597"/>
      <c r="H100" s="1597"/>
    </row>
    <row r="101" spans="1:8" s="863" customFormat="1" ht="15.75" customHeight="1">
      <c r="A101" s="864">
        <v>35</v>
      </c>
      <c r="B101" s="1596" t="s">
        <v>473</v>
      </c>
      <c r="C101" s="1597"/>
      <c r="D101" s="1597"/>
      <c r="E101" s="1597"/>
      <c r="F101" s="1597"/>
      <c r="G101" s="1597"/>
      <c r="H101" s="1597"/>
    </row>
    <row r="102" spans="1:8" s="863" customFormat="1" ht="15.75" customHeight="1">
      <c r="A102" s="864">
        <v>36</v>
      </c>
      <c r="B102" s="1596" t="s">
        <v>474</v>
      </c>
      <c r="C102" s="1597"/>
      <c r="D102" s="1597"/>
      <c r="E102" s="1597"/>
      <c r="F102" s="1597"/>
      <c r="G102" s="1597"/>
      <c r="H102" s="1597"/>
    </row>
  </sheetData>
  <mergeCells count="19">
    <mergeCell ref="B99:H99"/>
    <mergeCell ref="B100:H100"/>
    <mergeCell ref="B101:H101"/>
    <mergeCell ref="B102:H102"/>
    <mergeCell ref="B94:H94"/>
    <mergeCell ref="B95:H95"/>
    <mergeCell ref="B96:H96"/>
    <mergeCell ref="B97:H97"/>
    <mergeCell ref="B98:H98"/>
    <mergeCell ref="B89:H89"/>
    <mergeCell ref="B90:H90"/>
    <mergeCell ref="B91:H91"/>
    <mergeCell ref="B92:H92"/>
    <mergeCell ref="B93:H93"/>
    <mergeCell ref="A31:H31"/>
    <mergeCell ref="A60:B60"/>
    <mergeCell ref="A81:H81"/>
    <mergeCell ref="B87:H87"/>
    <mergeCell ref="B88:H88"/>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- 3Q13&amp;C&amp;8CHAPTER 1&amp;R&amp;8FINANCIAL RESULTS DNB GROUP </oddHeader>
  </headerFooter>
  <rowBreaks count="2" manualBreakCount="2">
    <brk id="31" max="16383" man="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48"/>
  <sheetViews>
    <sheetView showGridLines="0" zoomScale="110" zoomScaleNormal="110" zoomScaleSheetLayoutView="90" workbookViewId="0"/>
  </sheetViews>
  <sheetFormatPr baseColWidth="10" defaultColWidth="11.42578125" defaultRowHeight="22.5" customHeight="1"/>
  <cols>
    <col min="1" max="1" width="14.85546875" style="118" customWidth="1"/>
    <col min="2" max="2" width="23.42578125" style="118" customWidth="1"/>
    <col min="3" max="3" width="23.28515625" style="118" customWidth="1"/>
    <col min="4" max="4" width="31.5703125" style="118" customWidth="1"/>
    <col min="5" max="6" width="11.5703125" style="118" customWidth="1"/>
    <col min="7" max="16384" width="11.42578125" style="118"/>
  </cols>
  <sheetData>
    <row r="1" spans="1:4" s="796" customFormat="1" ht="22.5" customHeight="1">
      <c r="A1" s="798"/>
      <c r="B1" s="799"/>
      <c r="C1" s="798"/>
      <c r="D1" s="798"/>
    </row>
    <row r="2" spans="1:4" s="779" customFormat="1" ht="26.25">
      <c r="A2" s="776" t="s">
        <v>951</v>
      </c>
      <c r="B2" s="775"/>
      <c r="C2" s="780"/>
      <c r="D2" s="780"/>
    </row>
    <row r="3" spans="1:4" s="779" customFormat="1" ht="12" customHeight="1">
      <c r="A3" s="794"/>
      <c r="B3" s="793"/>
    </row>
    <row r="4" spans="1:4" s="791" customFormat="1" ht="18.75" customHeight="1">
      <c r="A4" s="785" t="s">
        <v>838</v>
      </c>
      <c r="B4" s="784" t="s">
        <v>837</v>
      </c>
      <c r="C4" s="790"/>
      <c r="D4" s="795" t="s">
        <v>836</v>
      </c>
    </row>
    <row r="5" spans="1:4" s="789" customFormat="1" ht="18.75" customHeight="1">
      <c r="A5" s="790"/>
      <c r="B5" s="790"/>
      <c r="C5" s="792"/>
      <c r="D5" s="61"/>
    </row>
    <row r="6" spans="1:4" s="791" customFormat="1" ht="18.75" customHeight="1">
      <c r="A6" s="785" t="s">
        <v>836</v>
      </c>
      <c r="B6" s="784" t="s">
        <v>835</v>
      </c>
      <c r="C6" s="790"/>
      <c r="D6" s="795" t="s">
        <v>880</v>
      </c>
    </row>
    <row r="7" spans="1:4" s="789" customFormat="1" ht="18.75" customHeight="1">
      <c r="A7" s="790"/>
      <c r="B7" s="790"/>
      <c r="C7" s="790"/>
      <c r="D7" s="61"/>
    </row>
    <row r="8" spans="1:4" s="782" customFormat="1" ht="18.75" customHeight="1">
      <c r="A8" s="785" t="s">
        <v>834</v>
      </c>
      <c r="B8" s="784" t="s">
        <v>833</v>
      </c>
      <c r="C8" s="783"/>
      <c r="D8" s="795" t="s">
        <v>881</v>
      </c>
    </row>
    <row r="9" spans="1:4" s="786" customFormat="1" ht="18.75" customHeight="1">
      <c r="A9" s="783"/>
      <c r="B9" s="788"/>
      <c r="C9" s="787"/>
    </row>
    <row r="10" spans="1:4" s="782" customFormat="1" ht="18.75" customHeight="1">
      <c r="A10" s="785" t="s">
        <v>832</v>
      </c>
      <c r="B10" s="784" t="s">
        <v>831</v>
      </c>
      <c r="C10" s="783"/>
      <c r="D10" s="795" t="s">
        <v>882</v>
      </c>
    </row>
    <row r="11" spans="1:4" s="635" customFormat="1" ht="30" customHeight="1">
      <c r="A11" s="781"/>
    </row>
    <row r="12" spans="1:4" s="779" customFormat="1" ht="26.25">
      <c r="A12" s="776" t="s">
        <v>830</v>
      </c>
      <c r="B12" s="775"/>
      <c r="C12" s="780"/>
      <c r="D12" s="780"/>
    </row>
    <row r="13" spans="1:4" s="737" customFormat="1" ht="12" customHeight="1"/>
    <row r="14" spans="1:4" s="777" customFormat="1" ht="15" customHeight="1">
      <c r="A14" s="778" t="s">
        <v>829</v>
      </c>
      <c r="B14" s="778"/>
    </row>
    <row r="15" spans="1:4" s="769" customFormat="1" ht="12.95" customHeight="1">
      <c r="A15" s="772" t="s">
        <v>828</v>
      </c>
      <c r="B15" s="772"/>
      <c r="C15" s="772"/>
      <c r="D15" s="772"/>
    </row>
    <row r="16" spans="1:4" s="737" customFormat="1" ht="12" customHeight="1"/>
    <row r="17" spans="1:4" s="777" customFormat="1" ht="15" customHeight="1">
      <c r="A17" s="778" t="s">
        <v>827</v>
      </c>
      <c r="B17" s="778"/>
    </row>
    <row r="18" spans="1:4" s="769" customFormat="1" ht="12.95" customHeight="1">
      <c r="A18" s="772" t="s">
        <v>826</v>
      </c>
      <c r="B18" s="772"/>
      <c r="C18" s="772" t="s">
        <v>825</v>
      </c>
      <c r="D18" s="770" t="s">
        <v>824</v>
      </c>
    </row>
    <row r="19" spans="1:4" s="769" customFormat="1" ht="12.95" customHeight="1">
      <c r="A19" s="772" t="s">
        <v>823</v>
      </c>
      <c r="B19" s="772"/>
      <c r="C19" s="772" t="s">
        <v>822</v>
      </c>
      <c r="D19" s="770" t="s">
        <v>821</v>
      </c>
    </row>
    <row r="20" spans="1:4" s="769" customFormat="1" ht="12.95" customHeight="1">
      <c r="A20" s="772" t="s">
        <v>820</v>
      </c>
      <c r="B20" s="772"/>
      <c r="C20" s="772" t="s">
        <v>819</v>
      </c>
      <c r="D20" s="770" t="s">
        <v>818</v>
      </c>
    </row>
    <row r="21" spans="1:4" s="769" customFormat="1" ht="12.95" customHeight="1">
      <c r="A21" s="772" t="s">
        <v>817</v>
      </c>
      <c r="B21" s="772"/>
      <c r="C21" s="772" t="s">
        <v>816</v>
      </c>
      <c r="D21" s="770" t="s">
        <v>815</v>
      </c>
    </row>
    <row r="22" spans="1:4" s="769" customFormat="1" ht="12.95" customHeight="1">
      <c r="A22" s="772" t="s">
        <v>814</v>
      </c>
      <c r="B22" s="772"/>
      <c r="C22" s="772" t="s">
        <v>813</v>
      </c>
      <c r="D22" s="770" t="s">
        <v>812</v>
      </c>
    </row>
    <row r="23" spans="1:4" s="769" customFormat="1" ht="12.95" customHeight="1">
      <c r="A23" s="772" t="s">
        <v>811</v>
      </c>
      <c r="B23" s="772"/>
      <c r="C23" s="772" t="s">
        <v>810</v>
      </c>
      <c r="D23" s="770" t="s">
        <v>809</v>
      </c>
    </row>
    <row r="24" spans="1:4" s="769" customFormat="1" ht="12.95" customHeight="1">
      <c r="A24" s="772" t="s">
        <v>808</v>
      </c>
      <c r="B24" s="772"/>
      <c r="C24" s="772" t="s">
        <v>807</v>
      </c>
      <c r="D24" s="770" t="s">
        <v>806</v>
      </c>
    </row>
    <row r="25" spans="1:4" s="737" customFormat="1" ht="12" customHeight="1"/>
    <row r="26" spans="1:4" s="777" customFormat="1" ht="15" customHeight="1">
      <c r="A26" s="778" t="s">
        <v>805</v>
      </c>
      <c r="B26" s="778"/>
    </row>
    <row r="27" spans="1:4" s="769" customFormat="1" ht="12.95" customHeight="1">
      <c r="A27" s="772" t="s">
        <v>804</v>
      </c>
      <c r="B27" s="772"/>
      <c r="C27" s="772"/>
      <c r="D27" s="770"/>
    </row>
    <row r="28" spans="1:4" s="769" customFormat="1" ht="12.95" customHeight="1">
      <c r="A28" s="772" t="s">
        <v>803</v>
      </c>
      <c r="B28" s="772"/>
      <c r="C28" s="772"/>
      <c r="D28" s="770"/>
    </row>
    <row r="29" spans="1:4" s="769" customFormat="1" ht="7.5" customHeight="1">
      <c r="A29" s="772"/>
      <c r="B29" s="772"/>
      <c r="C29" s="772"/>
      <c r="D29" s="770"/>
    </row>
    <row r="30" spans="1:4" s="769" customFormat="1" ht="12.95" customHeight="1">
      <c r="A30" s="772" t="s">
        <v>802</v>
      </c>
      <c r="B30" s="772"/>
      <c r="C30" s="772"/>
      <c r="D30" s="770"/>
    </row>
    <row r="31" spans="1:4" s="769" customFormat="1" ht="12.95" customHeight="1">
      <c r="A31" s="772" t="s">
        <v>801</v>
      </c>
      <c r="B31" s="772"/>
      <c r="C31" s="772"/>
      <c r="D31" s="770"/>
    </row>
    <row r="32" spans="1:4" s="769" customFormat="1" ht="12.95" customHeight="1">
      <c r="A32" s="772" t="s">
        <v>800</v>
      </c>
      <c r="B32" s="772"/>
      <c r="C32" s="772"/>
      <c r="D32" s="770"/>
    </row>
    <row r="33" spans="1:4" s="737" customFormat="1" ht="12" customHeight="1"/>
    <row r="34" spans="1:4" s="777" customFormat="1" ht="15" customHeight="1">
      <c r="A34" s="778" t="s">
        <v>799</v>
      </c>
      <c r="B34" s="778"/>
    </row>
    <row r="35" spans="1:4" s="769" customFormat="1" ht="12.95" customHeight="1">
      <c r="A35" s="772" t="s">
        <v>959</v>
      </c>
      <c r="B35" s="772"/>
      <c r="C35" s="772"/>
      <c r="D35" s="770"/>
    </row>
    <row r="36" spans="1:4" s="769" customFormat="1" ht="25.5" customHeight="1">
      <c r="A36" s="1492" t="s">
        <v>953</v>
      </c>
      <c r="B36" s="1492"/>
      <c r="C36" s="1492"/>
      <c r="D36" s="1492"/>
    </row>
    <row r="37" spans="1:4" s="769" customFormat="1" ht="58.5" customHeight="1">
      <c r="A37" s="883"/>
      <c r="B37" s="883"/>
      <c r="C37" s="883"/>
      <c r="D37" s="883"/>
    </row>
    <row r="38" spans="1:4" ht="30" customHeight="1"/>
    <row r="39" spans="1:4" s="773" customFormat="1" ht="26.25">
      <c r="A39" s="776" t="s">
        <v>798</v>
      </c>
      <c r="B39" s="775"/>
      <c r="C39" s="774"/>
      <c r="D39" s="780"/>
    </row>
    <row r="40" spans="1:4" ht="9" customHeight="1"/>
    <row r="41" spans="1:4" s="769" customFormat="1" ht="12.95" customHeight="1">
      <c r="A41" s="772" t="s">
        <v>797</v>
      </c>
      <c r="B41" s="772"/>
      <c r="C41" s="771" t="s">
        <v>796</v>
      </c>
      <c r="D41" s="770"/>
    </row>
    <row r="42" spans="1:4" s="769" customFormat="1" ht="12.95" customHeight="1">
      <c r="A42" s="772" t="s">
        <v>795</v>
      </c>
      <c r="B42" s="772"/>
      <c r="C42" s="771" t="s">
        <v>794</v>
      </c>
      <c r="D42" s="770"/>
    </row>
    <row r="43" spans="1:4" s="769" customFormat="1" ht="12.95" customHeight="1">
      <c r="A43" s="772" t="s">
        <v>793</v>
      </c>
      <c r="B43" s="772"/>
      <c r="C43" s="771" t="s">
        <v>792</v>
      </c>
      <c r="D43" s="770"/>
    </row>
    <row r="44" spans="1:4" s="769" customFormat="1" ht="12.95" customHeight="1">
      <c r="A44" s="772" t="s">
        <v>791</v>
      </c>
      <c r="B44" s="772"/>
      <c r="C44" s="771" t="s">
        <v>790</v>
      </c>
      <c r="D44" s="770"/>
    </row>
    <row r="45" spans="1:4" s="769" customFormat="1" ht="12.95" customHeight="1">
      <c r="A45" s="772" t="s">
        <v>789</v>
      </c>
      <c r="B45" s="772"/>
      <c r="C45" s="771" t="s">
        <v>788</v>
      </c>
      <c r="D45" s="770"/>
    </row>
    <row r="46" spans="1:4" s="769" customFormat="1" ht="12.95" customHeight="1">
      <c r="A46" s="772" t="s">
        <v>787</v>
      </c>
      <c r="B46" s="772"/>
      <c r="C46" s="771" t="s">
        <v>786</v>
      </c>
      <c r="D46" s="770"/>
    </row>
    <row r="47" spans="1:4" s="769" customFormat="1" ht="19.5" customHeight="1">
      <c r="A47" s="772"/>
      <c r="B47" s="772"/>
      <c r="C47" s="771"/>
      <c r="D47" s="770"/>
    </row>
    <row r="48" spans="1:4" ht="21" customHeight="1">
      <c r="A48" s="1491" t="s">
        <v>785</v>
      </c>
      <c r="B48" s="1491"/>
      <c r="C48" s="1491"/>
      <c r="D48" s="1491"/>
    </row>
  </sheetData>
  <mergeCells count="2">
    <mergeCell ref="A48:D48"/>
    <mergeCell ref="A36:D36"/>
  </mergeCells>
  <pageMargins left="0.70866141732283472" right="0.70866141732283472" top="0.6692913385826772" bottom="0.59055118110236227" header="0.51181102362204722" footer="0.51181102362204722"/>
  <pageSetup paperSize="9" scale="95" fitToHeight="0" orientation="portrait" r:id="rId1"/>
  <headerFooter scaleWithDoc="0">
    <oddHeader>&amp;L&amp;8FACT BOOK DNB - 3Q13</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C74"/>
  <sheetViews>
    <sheetView showGridLines="0" zoomScale="150" zoomScaleNormal="150" zoomScaleSheetLayoutView="90" workbookViewId="0"/>
  </sheetViews>
  <sheetFormatPr baseColWidth="10" defaultColWidth="11.42578125" defaultRowHeight="12.75"/>
  <cols>
    <col min="1" max="1" width="3.7109375" customWidth="1"/>
    <col min="2" max="2" width="4.42578125" style="339" customWidth="1"/>
    <col min="3" max="3" width="84.85546875" customWidth="1"/>
  </cols>
  <sheetData>
    <row r="1" spans="1:3" s="797" customFormat="1" ht="22.5" customHeight="1">
      <c r="A1" s="906"/>
      <c r="B1" s="907"/>
      <c r="C1" s="906"/>
    </row>
    <row r="2" spans="1:3" ht="26.25">
      <c r="A2" s="908" t="s">
        <v>966</v>
      </c>
      <c r="B2" s="341"/>
      <c r="C2" s="323"/>
    </row>
    <row r="3" spans="1:3" ht="12" customHeight="1"/>
    <row r="4" spans="1:3" s="309" customFormat="1" ht="11.1" customHeight="1">
      <c r="A4" s="909" t="s">
        <v>838</v>
      </c>
      <c r="B4" s="910" t="s">
        <v>967</v>
      </c>
      <c r="C4" s="310"/>
    </row>
    <row r="5" spans="1:3" s="716" customFormat="1" ht="9.9499999999999993" customHeight="1">
      <c r="A5" s="717"/>
      <c r="B5" s="911" t="s">
        <v>475</v>
      </c>
      <c r="C5" s="876" t="s">
        <v>968</v>
      </c>
    </row>
    <row r="6" spans="1:3" s="716" customFormat="1" ht="9.9499999999999993" customHeight="1">
      <c r="A6" s="717"/>
      <c r="B6" s="911" t="s">
        <v>476</v>
      </c>
      <c r="C6" s="876" t="s">
        <v>969</v>
      </c>
    </row>
    <row r="7" spans="1:3" s="716" customFormat="1" ht="9.9499999999999993" customHeight="1">
      <c r="A7" s="717"/>
      <c r="B7" s="911" t="s">
        <v>883</v>
      </c>
      <c r="C7" s="876" t="s">
        <v>970</v>
      </c>
    </row>
    <row r="8" spans="1:3" s="716" customFormat="1" ht="9.9499999999999993" customHeight="1">
      <c r="A8" s="717"/>
      <c r="B8" s="911" t="s">
        <v>477</v>
      </c>
      <c r="C8" s="876" t="s">
        <v>971</v>
      </c>
    </row>
    <row r="9" spans="1:3" ht="8.25" customHeight="1">
      <c r="A9" s="342"/>
      <c r="B9" s="342"/>
      <c r="C9" s="877"/>
    </row>
    <row r="10" spans="1:3" s="914" customFormat="1" ht="11.1" customHeight="1">
      <c r="A10" s="909" t="s">
        <v>836</v>
      </c>
      <c r="B10" s="912" t="s">
        <v>772</v>
      </c>
      <c r="C10" s="913"/>
    </row>
    <row r="11" spans="1:3" s="716" customFormat="1" ht="9.9499999999999993" customHeight="1">
      <c r="A11" s="717"/>
      <c r="B11" s="911" t="s">
        <v>479</v>
      </c>
      <c r="C11" s="876" t="s">
        <v>967</v>
      </c>
    </row>
    <row r="12" spans="1:3" s="716" customFormat="1" ht="9.9499999999999993" customHeight="1">
      <c r="A12" s="717"/>
      <c r="B12" s="911" t="s">
        <v>480</v>
      </c>
      <c r="C12" s="876" t="s">
        <v>972</v>
      </c>
    </row>
    <row r="13" spans="1:3" s="716" customFormat="1" ht="9.9499999999999993" customHeight="1">
      <c r="A13" s="717"/>
      <c r="B13" s="911" t="s">
        <v>481</v>
      </c>
      <c r="C13" s="876" t="s">
        <v>973</v>
      </c>
    </row>
    <row r="14" spans="1:3" s="716" customFormat="1" ht="9.9499999999999993" customHeight="1">
      <c r="A14" s="717"/>
      <c r="B14" s="911" t="s">
        <v>482</v>
      </c>
      <c r="C14" s="876" t="s">
        <v>974</v>
      </c>
    </row>
    <row r="15" spans="1:3" s="716" customFormat="1" ht="9.9499999999999993" customHeight="1">
      <c r="A15" s="717"/>
      <c r="B15" s="911" t="s">
        <v>522</v>
      </c>
      <c r="C15" s="876" t="s">
        <v>975</v>
      </c>
    </row>
    <row r="16" spans="1:3" s="716" customFormat="1" ht="9.9499999999999993" customHeight="1">
      <c r="A16" s="717"/>
      <c r="B16" s="911" t="s">
        <v>976</v>
      </c>
      <c r="C16" s="876" t="s">
        <v>977</v>
      </c>
    </row>
    <row r="17" spans="1:3" ht="8.25" customHeight="1">
      <c r="A17" s="342"/>
      <c r="B17" s="342"/>
      <c r="C17" s="877"/>
    </row>
    <row r="18" spans="1:3" s="914" customFormat="1" ht="11.1" customHeight="1">
      <c r="A18" s="909" t="s">
        <v>834</v>
      </c>
      <c r="B18" s="719" t="s">
        <v>702</v>
      </c>
      <c r="C18" s="720"/>
    </row>
    <row r="19" spans="1:3" s="716" customFormat="1" ht="9.9499999999999993" customHeight="1">
      <c r="A19" s="717"/>
      <c r="B19" s="911" t="s">
        <v>483</v>
      </c>
      <c r="C19" s="876" t="s">
        <v>967</v>
      </c>
    </row>
    <row r="20" spans="1:3" s="716" customFormat="1" ht="9.9499999999999993" customHeight="1">
      <c r="A20" s="717"/>
      <c r="B20" s="911" t="s">
        <v>978</v>
      </c>
      <c r="C20" s="876" t="s">
        <v>972</v>
      </c>
    </row>
    <row r="21" spans="1:3" ht="8.25" customHeight="1">
      <c r="A21" s="342"/>
      <c r="B21" s="342"/>
      <c r="C21" s="877"/>
    </row>
    <row r="22" spans="1:3" s="914" customFormat="1" ht="11.1" customHeight="1">
      <c r="A22" s="909" t="s">
        <v>832</v>
      </c>
      <c r="B22" s="719" t="s">
        <v>703</v>
      </c>
      <c r="C22" s="720"/>
    </row>
    <row r="23" spans="1:3" s="716" customFormat="1" ht="9.9499999999999993" customHeight="1">
      <c r="A23" s="717"/>
      <c r="B23" s="911" t="s">
        <v>484</v>
      </c>
      <c r="C23" s="876" t="s">
        <v>967</v>
      </c>
    </row>
    <row r="24" spans="1:3" s="716" customFormat="1" ht="9.9499999999999993" customHeight="1">
      <c r="A24" s="717"/>
      <c r="B24" s="911" t="s">
        <v>485</v>
      </c>
      <c r="C24" s="876" t="s">
        <v>141</v>
      </c>
    </row>
    <row r="25" spans="1:3" s="716" customFormat="1" ht="9.9499999999999993" customHeight="1">
      <c r="A25" s="717"/>
      <c r="B25" s="911" t="s">
        <v>486</v>
      </c>
      <c r="C25" s="876" t="s">
        <v>972</v>
      </c>
    </row>
    <row r="26" spans="1:3" ht="8.25" customHeight="1">
      <c r="A26" s="342"/>
      <c r="B26" s="342"/>
      <c r="C26" s="877"/>
    </row>
    <row r="27" spans="1:3" s="914" customFormat="1" ht="11.1" customHeight="1">
      <c r="A27" s="909" t="s">
        <v>510</v>
      </c>
      <c r="B27" s="719" t="s">
        <v>979</v>
      </c>
      <c r="C27" s="720"/>
    </row>
    <row r="28" spans="1:3" s="716" customFormat="1" ht="9.9499999999999993" customHeight="1">
      <c r="A28" s="717"/>
      <c r="B28" s="911" t="s">
        <v>489</v>
      </c>
      <c r="C28" s="876" t="s">
        <v>967</v>
      </c>
    </row>
    <row r="29" spans="1:3" ht="8.25" customHeight="1">
      <c r="A29" s="342"/>
      <c r="B29" s="342"/>
      <c r="C29" s="877"/>
    </row>
    <row r="30" spans="1:3" s="914" customFormat="1" ht="11.1" customHeight="1">
      <c r="A30" s="909" t="s">
        <v>511</v>
      </c>
      <c r="B30" s="719" t="s">
        <v>980</v>
      </c>
      <c r="C30" s="720"/>
    </row>
    <row r="31" spans="1:3" s="716" customFormat="1" ht="9.9499999999999993" customHeight="1">
      <c r="A31" s="915"/>
      <c r="B31" s="911" t="s">
        <v>491</v>
      </c>
      <c r="C31" s="876" t="s">
        <v>967</v>
      </c>
    </row>
    <row r="32" spans="1:3" s="716" customFormat="1" ht="9.9499999999999993" customHeight="1">
      <c r="A32" s="717"/>
      <c r="B32" s="911" t="s">
        <v>492</v>
      </c>
      <c r="C32" s="876" t="s">
        <v>981</v>
      </c>
    </row>
    <row r="33" spans="1:3" ht="8.25" customHeight="1">
      <c r="A33" s="342"/>
      <c r="B33" s="342"/>
      <c r="C33" s="877"/>
    </row>
    <row r="34" spans="1:3" s="919" customFormat="1" ht="11.1" customHeight="1">
      <c r="A34" s="916" t="s">
        <v>512</v>
      </c>
      <c r="B34" s="917" t="s">
        <v>982</v>
      </c>
      <c r="C34" s="918"/>
    </row>
    <row r="35" spans="1:3" s="919" customFormat="1" ht="5.25" customHeight="1">
      <c r="A35" s="916"/>
      <c r="B35" s="917"/>
      <c r="C35" s="918"/>
    </row>
    <row r="36" spans="1:3" s="919" customFormat="1" ht="10.5" customHeight="1">
      <c r="A36" s="916"/>
      <c r="B36" s="920" t="s">
        <v>983</v>
      </c>
      <c r="C36" s="921"/>
    </row>
    <row r="37" spans="1:3" s="924" customFormat="1" ht="9.9499999999999993" customHeight="1">
      <c r="A37" s="922"/>
      <c r="B37" s="923"/>
      <c r="C37" s="911" t="s">
        <v>984</v>
      </c>
    </row>
    <row r="38" spans="1:3" s="924" customFormat="1" ht="9.9499999999999993" customHeight="1">
      <c r="A38" s="922"/>
      <c r="B38" s="923"/>
      <c r="C38" s="911" t="s">
        <v>985</v>
      </c>
    </row>
    <row r="39" spans="1:3" s="924" customFormat="1" ht="9.9499999999999993" customHeight="1">
      <c r="A39" s="922"/>
      <c r="B39" s="923"/>
      <c r="C39" s="911" t="s">
        <v>986</v>
      </c>
    </row>
    <row r="40" spans="1:3" s="919" customFormat="1" ht="11.1" customHeight="1">
      <c r="A40" s="916"/>
      <c r="B40" s="920" t="s">
        <v>987</v>
      </c>
      <c r="C40" s="921"/>
    </row>
    <row r="41" spans="1:3" s="716" customFormat="1" ht="9.9499999999999993" customHeight="1">
      <c r="A41" s="915"/>
      <c r="B41" s="911"/>
      <c r="C41" s="911" t="s">
        <v>988</v>
      </c>
    </row>
    <row r="42" spans="1:3" s="716" customFormat="1" ht="9.9499999999999993" customHeight="1">
      <c r="A42" s="717"/>
      <c r="B42" s="911"/>
      <c r="C42" s="911" t="s">
        <v>989</v>
      </c>
    </row>
    <row r="43" spans="1:3" s="925" customFormat="1" ht="9.9499999999999993" customHeight="1">
      <c r="A43" s="911"/>
      <c r="B43" s="911"/>
      <c r="C43" s="911" t="s">
        <v>990</v>
      </c>
    </row>
    <row r="44" spans="1:3" s="925" customFormat="1" ht="9.9499999999999993" customHeight="1">
      <c r="A44" s="911"/>
      <c r="B44" s="911"/>
      <c r="C44" s="923" t="s">
        <v>991</v>
      </c>
    </row>
    <row r="45" spans="1:3" s="925" customFormat="1" ht="9.9499999999999993" customHeight="1">
      <c r="A45" s="911"/>
      <c r="B45" s="911"/>
      <c r="C45" s="911" t="s">
        <v>992</v>
      </c>
    </row>
    <row r="46" spans="1:3" s="925" customFormat="1" ht="9.9499999999999993" customHeight="1">
      <c r="A46" s="911"/>
      <c r="B46" s="911"/>
      <c r="C46" s="911" t="s">
        <v>993</v>
      </c>
    </row>
    <row r="47" spans="1:3" s="925" customFormat="1" ht="9.9499999999999993" customHeight="1">
      <c r="A47" s="911"/>
      <c r="B47" s="911"/>
      <c r="C47" s="911" t="s">
        <v>994</v>
      </c>
    </row>
    <row r="48" spans="1:3" s="925" customFormat="1" ht="9.9499999999999993" customHeight="1">
      <c r="A48" s="911"/>
      <c r="B48" s="911"/>
      <c r="C48" s="911" t="s">
        <v>995</v>
      </c>
    </row>
    <row r="49" spans="1:3" s="919" customFormat="1" ht="11.1" customHeight="1">
      <c r="A49" s="916"/>
      <c r="B49" s="920" t="s">
        <v>996</v>
      </c>
      <c r="C49" s="921"/>
    </row>
    <row r="50" spans="1:3" s="924" customFormat="1" ht="9.9499999999999993" customHeight="1">
      <c r="A50" s="922"/>
      <c r="B50" s="923"/>
      <c r="C50" s="911" t="s">
        <v>997</v>
      </c>
    </row>
    <row r="51" spans="1:3" s="919" customFormat="1" ht="11.1" customHeight="1">
      <c r="A51" s="916"/>
      <c r="B51" s="920" t="s">
        <v>998</v>
      </c>
      <c r="C51" s="921"/>
    </row>
    <row r="52" spans="1:3" s="924" customFormat="1" ht="9.9499999999999993" customHeight="1">
      <c r="A52" s="922"/>
      <c r="B52" s="923"/>
      <c r="C52" s="911" t="s">
        <v>999</v>
      </c>
    </row>
    <row r="53" spans="1:3" ht="15">
      <c r="A53" s="926"/>
      <c r="B53" s="927"/>
      <c r="C53" s="928"/>
    </row>
    <row r="54" spans="1:3" ht="15">
      <c r="A54" s="926"/>
      <c r="B54" s="927"/>
      <c r="C54" s="928"/>
    </row>
    <row r="55" spans="1:3" ht="15">
      <c r="A55" s="926"/>
      <c r="B55" s="927"/>
      <c r="C55" s="928"/>
    </row>
    <row r="56" spans="1:3" ht="15">
      <c r="A56" s="926"/>
      <c r="B56" s="927"/>
      <c r="C56" s="928"/>
    </row>
    <row r="57" spans="1:3" ht="15">
      <c r="A57" s="926"/>
      <c r="B57" s="927"/>
      <c r="C57" s="928"/>
    </row>
    <row r="58" spans="1:3">
      <c r="A58" s="929"/>
      <c r="B58" s="930"/>
      <c r="C58" s="931"/>
    </row>
    <row r="59" spans="1:3" ht="15">
      <c r="A59" s="926"/>
      <c r="B59" s="927"/>
      <c r="C59" s="928"/>
    </row>
    <row r="60" spans="1:3">
      <c r="A60" s="929"/>
      <c r="B60" s="342"/>
      <c r="C60" s="877"/>
    </row>
    <row r="61" spans="1:3" ht="15.75">
      <c r="A61" s="932"/>
      <c r="B61" s="910"/>
      <c r="C61" s="310"/>
    </row>
    <row r="62" spans="1:3" ht="15">
      <c r="A62" s="926"/>
      <c r="B62" s="927"/>
      <c r="C62" s="928"/>
    </row>
    <row r="63" spans="1:3" ht="15">
      <c r="A63" s="926"/>
      <c r="B63" s="927"/>
      <c r="C63" s="928"/>
    </row>
    <row r="64" spans="1:3" ht="15">
      <c r="A64" s="926"/>
      <c r="B64" s="927"/>
      <c r="C64" s="928"/>
    </row>
    <row r="65" spans="1:3" ht="15">
      <c r="A65" s="933"/>
      <c r="B65" s="930"/>
      <c r="C65" s="931"/>
    </row>
    <row r="66" spans="1:3" ht="15">
      <c r="A66" s="934"/>
      <c r="B66" s="342"/>
      <c r="C66" s="309"/>
    </row>
    <row r="67" spans="1:3" ht="15.75">
      <c r="A67" s="932"/>
      <c r="B67" s="910"/>
      <c r="C67" s="309"/>
    </row>
    <row r="68" spans="1:3" ht="15">
      <c r="A68" s="926"/>
      <c r="B68" s="927"/>
      <c r="C68" s="928"/>
    </row>
    <row r="69" spans="1:3" ht="15">
      <c r="A69" s="926"/>
      <c r="B69" s="927"/>
      <c r="C69" s="928"/>
    </row>
    <row r="70" spans="1:3" ht="15">
      <c r="A70" s="934"/>
      <c r="B70" s="342"/>
      <c r="C70" s="309"/>
    </row>
    <row r="71" spans="1:3" ht="15.75">
      <c r="A71" s="932"/>
      <c r="B71" s="910"/>
      <c r="C71" s="309"/>
    </row>
    <row r="72" spans="1:3" ht="15">
      <c r="A72" s="926"/>
      <c r="B72" s="927"/>
      <c r="C72" s="928"/>
    </row>
    <row r="73" spans="1:3" ht="15">
      <c r="A73" s="926"/>
      <c r="B73" s="927"/>
      <c r="C73" s="928"/>
    </row>
    <row r="74" spans="1:3" ht="15">
      <c r="A74" s="926"/>
      <c r="B74" s="927"/>
      <c r="C74" s="928"/>
    </row>
  </sheetData>
  <pageMargins left="0.70866141732283472" right="0.70866141732283472" top="0.6692913385826772" bottom="0.59055118110236227" header="0.51181102362204722" footer="0.51181102362204722"/>
  <pageSetup paperSize="9" scale="95" orientation="portrait" r:id="rId1"/>
  <headerFooter scaleWithDoc="0">
    <oddHeader>&amp;L&amp;8FACT BOOK DNB - 3Q13&amp;C&amp;8CHAPTER 2 SEGMENTAL REPORTING</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showGridLines="0" zoomScale="150" zoomScaleNormal="150" zoomScaleSheetLayoutView="90" workbookViewId="0"/>
  </sheetViews>
  <sheetFormatPr baseColWidth="10" defaultColWidth="11.42578125" defaultRowHeight="22.5" customHeight="1"/>
  <cols>
    <col min="1" max="1" width="50.28515625" style="118" customWidth="1"/>
    <col min="2" max="4" width="14.28515625" style="118" customWidth="1"/>
    <col min="5" max="16384" width="11.42578125" style="118"/>
  </cols>
  <sheetData>
    <row r="1" spans="1:7" s="756" customFormat="1" ht="22.5" customHeight="1">
      <c r="A1" s="935"/>
      <c r="B1" s="936"/>
      <c r="C1" s="936"/>
      <c r="D1" s="936"/>
    </row>
    <row r="2" spans="1:7" s="737" customFormat="1" ht="18.75" customHeight="1">
      <c r="A2" s="937" t="s">
        <v>1000</v>
      </c>
    </row>
    <row r="3" spans="1:7" s="737" customFormat="1" ht="12" customHeight="1"/>
    <row r="4" spans="1:7" s="50" customFormat="1" ht="12.75" customHeight="1">
      <c r="A4" s="938" t="s">
        <v>1001</v>
      </c>
      <c r="B4" s="939"/>
      <c r="C4" s="939"/>
      <c r="D4" s="939"/>
    </row>
    <row r="5" spans="1:7" ht="10.5" customHeight="1">
      <c r="A5" s="940"/>
      <c r="B5" s="228"/>
      <c r="C5" s="228" t="s">
        <v>13</v>
      </c>
      <c r="D5" s="228" t="s">
        <v>13</v>
      </c>
    </row>
    <row r="6" spans="1:7" ht="13.5" customHeight="1">
      <c r="A6" s="159" t="s">
        <v>1</v>
      </c>
      <c r="B6" s="941" t="s">
        <v>784</v>
      </c>
      <c r="C6" s="941" t="s">
        <v>1002</v>
      </c>
      <c r="D6" s="941" t="s">
        <v>1003</v>
      </c>
    </row>
    <row r="7" spans="1:7" s="143" customFormat="1" ht="13.5" customHeight="1">
      <c r="A7" s="269" t="s">
        <v>14</v>
      </c>
      <c r="B7" s="160">
        <v>7915.1715614139994</v>
      </c>
      <c r="C7" s="160">
        <v>435.11768417499934</v>
      </c>
      <c r="D7" s="160">
        <v>1087.4801022799993</v>
      </c>
    </row>
    <row r="8" spans="1:7" s="237" customFormat="1" ht="13.5" customHeight="1">
      <c r="A8" s="942" t="s">
        <v>772</v>
      </c>
      <c r="B8" s="943">
        <v>3436.5201249958373</v>
      </c>
      <c r="C8" s="943">
        <v>298.70818081272137</v>
      </c>
      <c r="D8" s="943">
        <v>733.30513615090467</v>
      </c>
    </row>
    <row r="9" spans="1:7" s="237" customFormat="1" ht="13.5" customHeight="1">
      <c r="A9" s="942" t="s">
        <v>702</v>
      </c>
      <c r="B9" s="944">
        <v>1565.3000852439043</v>
      </c>
      <c r="C9" s="944">
        <v>12.771928784346073</v>
      </c>
      <c r="D9" s="944">
        <v>90.396073108382097</v>
      </c>
    </row>
    <row r="10" spans="1:7" s="237" customFormat="1" ht="13.5" customHeight="1">
      <c r="A10" s="942" t="s">
        <v>703</v>
      </c>
      <c r="B10" s="944">
        <v>2962.1275029753606</v>
      </c>
      <c r="C10" s="944">
        <v>180.79958107843504</v>
      </c>
      <c r="D10" s="944">
        <v>178.62418507724851</v>
      </c>
    </row>
    <row r="11" spans="1:7" s="237" customFormat="1" ht="13.5" customHeight="1">
      <c r="A11" s="942" t="s">
        <v>979</v>
      </c>
      <c r="B11" s="944">
        <v>139.76063579384342</v>
      </c>
      <c r="C11" s="944">
        <v>-2.0785324646704453</v>
      </c>
      <c r="D11" s="944">
        <v>-5.9809204790699368</v>
      </c>
    </row>
    <row r="12" spans="1:7" s="237" customFormat="1" ht="13.5" customHeight="1">
      <c r="A12" s="945" t="s">
        <v>16</v>
      </c>
      <c r="B12" s="946">
        <v>-188.53678759494639</v>
      </c>
      <c r="C12" s="946">
        <v>-55.083474035832694</v>
      </c>
      <c r="D12" s="946">
        <v>91.135628422533955</v>
      </c>
    </row>
    <row r="13" spans="1:7" s="141" customFormat="1" ht="30" customHeight="1">
      <c r="A13" s="947"/>
      <c r="B13" s="156"/>
      <c r="C13" s="156"/>
      <c r="D13" s="156"/>
      <c r="F13" s="237"/>
      <c r="G13" s="237"/>
    </row>
    <row r="14" spans="1:7" s="50" customFormat="1" ht="12.75" customHeight="1">
      <c r="A14" s="938" t="s">
        <v>1004</v>
      </c>
      <c r="B14" s="939"/>
      <c r="C14" s="939"/>
      <c r="D14" s="939"/>
    </row>
    <row r="15" spans="1:7" ht="10.5" customHeight="1">
      <c r="A15" s="940"/>
      <c r="B15" s="228"/>
      <c r="C15" s="228" t="s">
        <v>13</v>
      </c>
      <c r="D15" s="228" t="s">
        <v>13</v>
      </c>
    </row>
    <row r="16" spans="1:7" ht="13.5" customHeight="1">
      <c r="A16" s="159" t="s">
        <v>1</v>
      </c>
      <c r="B16" s="941" t="s">
        <v>784</v>
      </c>
      <c r="C16" s="941" t="s">
        <v>1002</v>
      </c>
      <c r="D16" s="941" t="s">
        <v>1003</v>
      </c>
    </row>
    <row r="17" spans="1:4" s="143" customFormat="1" ht="13.5" customHeight="1">
      <c r="A17" s="269" t="s">
        <v>4</v>
      </c>
      <c r="B17" s="160">
        <v>4117.0889622750001</v>
      </c>
      <c r="C17" s="160">
        <v>-192.6754250289996</v>
      </c>
      <c r="D17" s="160">
        <v>488.72908978900023</v>
      </c>
    </row>
    <row r="18" spans="1:4" s="237" customFormat="1" ht="13.5" customHeight="1">
      <c r="A18" s="942" t="s">
        <v>772</v>
      </c>
      <c r="B18" s="943">
        <v>1271.1401972957715</v>
      </c>
      <c r="C18" s="943">
        <v>51.150879098618589</v>
      </c>
      <c r="D18" s="943">
        <v>40.801643659083766</v>
      </c>
    </row>
    <row r="19" spans="1:4" s="237" customFormat="1" ht="13.5" customHeight="1">
      <c r="A19" s="942" t="s">
        <v>702</v>
      </c>
      <c r="B19" s="944">
        <v>360.27195240030284</v>
      </c>
      <c r="C19" s="944">
        <v>-15.250647834532629</v>
      </c>
      <c r="D19" s="944">
        <v>62.059560914486951</v>
      </c>
    </row>
    <row r="20" spans="1:4" s="237" customFormat="1" ht="13.5" customHeight="1">
      <c r="A20" s="942" t="s">
        <v>703</v>
      </c>
      <c r="B20" s="944">
        <v>1208.8889287942598</v>
      </c>
      <c r="C20" s="944">
        <v>-226.59974951390041</v>
      </c>
      <c r="D20" s="944">
        <v>-25.596563118366248</v>
      </c>
    </row>
    <row r="21" spans="1:4" s="237" customFormat="1" ht="13.5" customHeight="1">
      <c r="A21" s="942" t="s">
        <v>979</v>
      </c>
      <c r="B21" s="944">
        <v>524.82861123999919</v>
      </c>
      <c r="C21" s="944">
        <v>184.16761123999913</v>
      </c>
      <c r="D21" s="944">
        <v>-490.75938876000009</v>
      </c>
    </row>
    <row r="22" spans="1:4" s="237" customFormat="1" ht="13.5" customHeight="1">
      <c r="A22" s="942" t="s">
        <v>980</v>
      </c>
      <c r="B22" s="944">
        <v>639.60930587561211</v>
      </c>
      <c r="C22" s="944">
        <v>42.674054697437668</v>
      </c>
      <c r="D22" s="944">
        <v>130.08777915612984</v>
      </c>
    </row>
    <row r="23" spans="1:4" s="237" customFormat="1" ht="13.5" customHeight="1">
      <c r="A23" s="945" t="s">
        <v>16</v>
      </c>
      <c r="B23" s="946">
        <v>112.34996666905477</v>
      </c>
      <c r="C23" s="946">
        <v>-228.81757271662195</v>
      </c>
      <c r="D23" s="946">
        <v>772.13605793766601</v>
      </c>
    </row>
    <row r="24" spans="1:4" s="141" customFormat="1" ht="30" customHeight="1">
      <c r="A24" s="948"/>
      <c r="B24" s="949"/>
      <c r="C24" s="949"/>
      <c r="D24" s="166"/>
    </row>
    <row r="25" spans="1:4" s="50" customFormat="1" ht="12.75" customHeight="1">
      <c r="A25" s="938" t="s">
        <v>1005</v>
      </c>
      <c r="B25" s="939"/>
      <c r="C25" s="939"/>
      <c r="D25" s="939"/>
    </row>
    <row r="26" spans="1:4" ht="10.5" customHeight="1">
      <c r="A26" s="940"/>
      <c r="B26" s="228"/>
      <c r="C26" s="228" t="s">
        <v>13</v>
      </c>
      <c r="D26" s="228" t="s">
        <v>13</v>
      </c>
    </row>
    <row r="27" spans="1:4" ht="13.5" customHeight="1">
      <c r="A27" s="159" t="s">
        <v>1</v>
      </c>
      <c r="B27" s="941" t="s">
        <v>784</v>
      </c>
      <c r="C27" s="941" t="s">
        <v>1002</v>
      </c>
      <c r="D27" s="941" t="s">
        <v>1003</v>
      </c>
    </row>
    <row r="28" spans="1:4" s="143" customFormat="1" ht="13.5" customHeight="1">
      <c r="A28" s="269" t="s">
        <v>175</v>
      </c>
      <c r="B28" s="160">
        <v>5222.9272768320006</v>
      </c>
      <c r="C28" s="160">
        <v>-437.23218096699929</v>
      </c>
      <c r="D28" s="160">
        <v>78.196837578000668</v>
      </c>
    </row>
    <row r="29" spans="1:4" s="237" customFormat="1" ht="13.5" customHeight="1">
      <c r="A29" s="942" t="s">
        <v>772</v>
      </c>
      <c r="B29" s="943">
        <v>2207.8457989929125</v>
      </c>
      <c r="C29" s="943">
        <v>-127.10770217970276</v>
      </c>
      <c r="D29" s="943">
        <v>109.90080111657653</v>
      </c>
    </row>
    <row r="30" spans="1:4" s="237" customFormat="1" ht="13.5" customHeight="1">
      <c r="A30" s="942" t="s">
        <v>702</v>
      </c>
      <c r="B30" s="944">
        <v>899.6365663296516</v>
      </c>
      <c r="C30" s="944">
        <v>-31.706949895576145</v>
      </c>
      <c r="D30" s="944">
        <v>28.82056321009793</v>
      </c>
    </row>
    <row r="31" spans="1:4" s="237" customFormat="1" ht="13.5" customHeight="1">
      <c r="A31" s="942" t="s">
        <v>703</v>
      </c>
      <c r="B31" s="944">
        <v>1369.6762123765993</v>
      </c>
      <c r="C31" s="944">
        <v>-177.03258504635187</v>
      </c>
      <c r="D31" s="944">
        <v>-87.353420147580437</v>
      </c>
    </row>
    <row r="32" spans="1:4" s="237" customFormat="1" ht="13.5" customHeight="1">
      <c r="A32" s="942" t="s">
        <v>979</v>
      </c>
      <c r="B32" s="944">
        <v>216.06145681499913</v>
      </c>
      <c r="C32" s="944">
        <v>57.193456814999081</v>
      </c>
      <c r="D32" s="944">
        <v>-4.3715431850008599</v>
      </c>
    </row>
    <row r="33" spans="1:4" s="237" customFormat="1" ht="13.5" customHeight="1">
      <c r="A33" s="942" t="s">
        <v>980</v>
      </c>
      <c r="B33" s="944">
        <v>175.82660937583546</v>
      </c>
      <c r="C33" s="944">
        <v>-45.427365054371364</v>
      </c>
      <c r="D33" s="944">
        <v>-46.989424795093356</v>
      </c>
    </row>
    <row r="34" spans="1:4" s="237" customFormat="1" ht="13.5" customHeight="1">
      <c r="A34" s="945" t="s">
        <v>16</v>
      </c>
      <c r="B34" s="946">
        <v>353.88063294200265</v>
      </c>
      <c r="C34" s="946">
        <v>-113.15103560599624</v>
      </c>
      <c r="D34" s="946">
        <v>78.18986137900086</v>
      </c>
    </row>
    <row r="35" spans="1:4" s="141" customFormat="1" ht="30" customHeight="1">
      <c r="A35" s="948"/>
      <c r="B35" s="949"/>
      <c r="C35" s="949"/>
      <c r="D35" s="166"/>
    </row>
    <row r="36" spans="1:4" s="50" customFormat="1" ht="12.75" customHeight="1">
      <c r="A36" s="938" t="s">
        <v>1006</v>
      </c>
      <c r="B36" s="939"/>
      <c r="C36" s="939"/>
      <c r="D36" s="939"/>
    </row>
    <row r="37" spans="1:4" ht="10.5" customHeight="1">
      <c r="A37" s="940"/>
      <c r="B37" s="228"/>
      <c r="C37" s="228" t="s">
        <v>13</v>
      </c>
      <c r="D37" s="228" t="s">
        <v>13</v>
      </c>
    </row>
    <row r="38" spans="1:4" ht="13.5" customHeight="1">
      <c r="A38" s="159" t="s">
        <v>1</v>
      </c>
      <c r="B38" s="941" t="s">
        <v>784</v>
      </c>
      <c r="C38" s="941" t="s">
        <v>1002</v>
      </c>
      <c r="D38" s="941" t="s">
        <v>1003</v>
      </c>
    </row>
    <row r="39" spans="1:4" s="143" customFormat="1" ht="13.5" customHeight="1">
      <c r="A39" s="269" t="s">
        <v>289</v>
      </c>
      <c r="B39" s="160">
        <v>474.83829054800003</v>
      </c>
      <c r="C39" s="160">
        <v>-462.05545790399992</v>
      </c>
      <c r="D39" s="160">
        <v>-46.197591372000034</v>
      </c>
    </row>
    <row r="40" spans="1:4" s="237" customFormat="1" ht="13.5" customHeight="1">
      <c r="A40" s="942" t="s">
        <v>772</v>
      </c>
      <c r="B40" s="943">
        <v>22.190506640986783</v>
      </c>
      <c r="C40" s="943">
        <v>-136.25312252225433</v>
      </c>
      <c r="D40" s="943">
        <v>-53.040877159568183</v>
      </c>
    </row>
    <row r="41" spans="1:4" s="237" customFormat="1" ht="13.5" customHeight="1">
      <c r="A41" s="942" t="s">
        <v>702</v>
      </c>
      <c r="B41" s="944">
        <v>161.47534549801321</v>
      </c>
      <c r="C41" s="944">
        <v>-18.598934578745656</v>
      </c>
      <c r="D41" s="944">
        <v>87.204803968568115</v>
      </c>
    </row>
    <row r="42" spans="1:4" s="237" customFormat="1" ht="13.5" customHeight="1">
      <c r="A42" s="942" t="s">
        <v>703</v>
      </c>
      <c r="B42" s="944">
        <v>303.95242672199993</v>
      </c>
      <c r="C42" s="944">
        <v>-269.4461780380002</v>
      </c>
      <c r="D42" s="944">
        <v>-6.145301911806655</v>
      </c>
    </row>
    <row r="43" spans="1:4" s="237" customFormat="1" ht="13.5" customHeight="1">
      <c r="A43" s="945" t="s">
        <v>16</v>
      </c>
      <c r="B43" s="946">
        <v>-12.779988312999876</v>
      </c>
      <c r="C43" s="946">
        <v>-37.75722276499971</v>
      </c>
      <c r="D43" s="946">
        <v>-74.21621626919331</v>
      </c>
    </row>
    <row r="44" spans="1:4" s="141" customFormat="1" ht="13.5" customHeight="1">
      <c r="A44" s="949"/>
      <c r="B44" s="949"/>
      <c r="C44" s="949"/>
      <c r="D44" s="166"/>
    </row>
    <row r="45" spans="1:4" ht="13.5" customHeight="1">
      <c r="A45" s="949"/>
      <c r="B45" s="950"/>
      <c r="C45" s="950"/>
      <c r="D45" s="950"/>
    </row>
    <row r="46" spans="1:4" ht="13.5" customHeight="1">
      <c r="A46" s="949"/>
      <c r="B46" s="949"/>
      <c r="C46" s="949"/>
      <c r="D46" s="940"/>
    </row>
    <row r="47" spans="1:4" ht="13.5" customHeight="1">
      <c r="A47" s="949"/>
      <c r="B47" s="949"/>
      <c r="C47" s="949"/>
      <c r="D47" s="940"/>
    </row>
    <row r="48" spans="1:4" s="141" customFormat="1" ht="22.5" customHeight="1">
      <c r="A48" s="940"/>
      <c r="B48" s="940"/>
      <c r="C48" s="940"/>
      <c r="D48" s="940"/>
    </row>
    <row r="49" spans="1:6" s="141" customFormat="1" ht="22.5" customHeight="1">
      <c r="A49" s="152"/>
      <c r="B49" s="152"/>
      <c r="C49" s="152"/>
      <c r="D49" s="152"/>
    </row>
    <row r="50" spans="1:6" s="141" customFormat="1" ht="22.5" customHeight="1">
      <c r="A50" s="152"/>
      <c r="B50" s="152"/>
      <c r="C50" s="152"/>
      <c r="D50" s="152"/>
    </row>
    <row r="51" spans="1:6" s="141" customFormat="1" ht="22.5" customHeight="1">
      <c r="A51" s="152"/>
      <c r="B51" s="152"/>
      <c r="C51" s="152"/>
      <c r="D51" s="152"/>
      <c r="F51" s="118"/>
    </row>
    <row r="52" spans="1:6" s="141" customFormat="1" ht="22.5" customHeight="1">
      <c r="A52" s="152"/>
      <c r="B52" s="152"/>
      <c r="C52" s="152"/>
      <c r="D52" s="152"/>
      <c r="F52" s="118"/>
    </row>
    <row r="53" spans="1:6" s="141" customFormat="1" ht="22.5" customHeight="1">
      <c r="F53" s="118"/>
    </row>
    <row r="54" spans="1:6" s="141" customFormat="1" ht="22.5" customHeight="1">
      <c r="F54" s="118"/>
    </row>
    <row r="55" spans="1:6" s="141" customFormat="1" ht="22.5" customHeight="1">
      <c r="F55" s="118"/>
    </row>
    <row r="56" spans="1:6" ht="22.5" customHeight="1">
      <c r="A56" s="141"/>
      <c r="B56" s="141"/>
      <c r="C56" s="141"/>
      <c r="D56" s="141"/>
    </row>
    <row r="60" spans="1:6" s="141" customFormat="1" ht="22.5" customHeight="1">
      <c r="A60" s="118"/>
      <c r="B60" s="118"/>
      <c r="C60" s="118"/>
      <c r="D60" s="118"/>
      <c r="F60" s="118"/>
    </row>
    <row r="61" spans="1:6" s="141" customFormat="1" ht="22.5" customHeight="1">
      <c r="A61" s="118"/>
      <c r="B61" s="118"/>
      <c r="C61" s="118"/>
      <c r="D61" s="118"/>
      <c r="F61" s="118"/>
    </row>
    <row r="62" spans="1:6" s="141" customFormat="1" ht="22.5" customHeight="1">
      <c r="A62" s="118"/>
      <c r="B62" s="118"/>
      <c r="C62" s="118"/>
      <c r="D62" s="118"/>
      <c r="F62" s="118"/>
    </row>
    <row r="63" spans="1:6" s="141" customFormat="1" ht="22.5" customHeight="1">
      <c r="A63" s="118"/>
      <c r="B63" s="118"/>
      <c r="C63" s="118"/>
      <c r="D63" s="118"/>
      <c r="F63" s="118"/>
    </row>
    <row r="64" spans="1:6" s="141" customFormat="1" ht="22.5" customHeight="1">
      <c r="A64" s="118"/>
      <c r="B64" s="118"/>
      <c r="C64" s="118"/>
      <c r="D64" s="118"/>
      <c r="F64" s="118"/>
    </row>
    <row r="65" spans="1:6" s="141" customFormat="1" ht="22.5" customHeight="1">
      <c r="A65" s="118"/>
      <c r="B65" s="118"/>
      <c r="C65" s="118"/>
      <c r="D65" s="118"/>
      <c r="F65" s="118"/>
    </row>
    <row r="66" spans="1:6" s="141" customFormat="1" ht="22.5" customHeight="1">
      <c r="A66" s="118"/>
      <c r="B66" s="118"/>
      <c r="C66" s="118"/>
      <c r="D66" s="118"/>
      <c r="F66" s="118"/>
    </row>
    <row r="67" spans="1:6" s="141" customFormat="1" ht="22.5" customHeight="1">
      <c r="A67" s="118"/>
      <c r="B67" s="118"/>
      <c r="C67" s="118"/>
      <c r="D67" s="118"/>
      <c r="F67" s="118"/>
    </row>
    <row r="68" spans="1:6" s="141" customFormat="1" ht="22.5" customHeight="1">
      <c r="A68" s="118"/>
      <c r="B68" s="118"/>
      <c r="C68" s="118"/>
      <c r="D68" s="118"/>
      <c r="F68" s="118"/>
    </row>
  </sheetData>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- 3Q13&amp;C&amp;8CHAPTER 2 SEGMENTAL REPORTING&amp;R&amp;8Financial performance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8"/>
  <sheetViews>
    <sheetView showGridLines="0" showZeros="0" zoomScale="150" zoomScaleNormal="150" zoomScaleSheetLayoutView="100" workbookViewId="0"/>
  </sheetViews>
  <sheetFormatPr baseColWidth="10" defaultColWidth="10.85546875" defaultRowHeight="22.5" customHeight="1"/>
  <cols>
    <col min="1" max="1" width="23.140625" style="670" customWidth="1"/>
    <col min="2" max="15" width="5" style="670" customWidth="1"/>
    <col min="16" max="19" width="5.7109375" style="670" customWidth="1"/>
    <col min="20" max="20" width="5.42578125" style="968" customWidth="1"/>
    <col min="21" max="22" width="5.42578125" style="670" customWidth="1"/>
    <col min="23" max="23" width="4.85546875" style="670" customWidth="1"/>
    <col min="24" max="24" width="4.7109375" style="670" customWidth="1"/>
    <col min="25" max="25" width="10.85546875" style="670" customWidth="1"/>
    <col min="26" max="26" width="49" style="670" customWidth="1"/>
    <col min="27" max="33" width="10.42578125" style="670" customWidth="1"/>
    <col min="34" max="34" width="10.85546875" style="670" customWidth="1"/>
    <col min="35" max="35" width="49" style="670" customWidth="1"/>
    <col min="36" max="42" width="10.42578125" style="670" customWidth="1"/>
    <col min="43" max="16384" width="10.85546875" style="670"/>
  </cols>
  <sheetData>
    <row r="1" spans="1:18" s="756" customFormat="1" ht="22.5" customHeight="1">
      <c r="A1" s="935"/>
      <c r="B1" s="936"/>
      <c r="C1" s="936"/>
      <c r="D1" s="936"/>
      <c r="E1" s="936"/>
      <c r="F1" s="936"/>
      <c r="G1" s="936"/>
      <c r="H1" s="936"/>
      <c r="I1" s="936"/>
      <c r="J1" s="936"/>
      <c r="K1" s="936"/>
      <c r="L1" s="936"/>
      <c r="M1" s="936"/>
      <c r="N1" s="936"/>
      <c r="O1" s="936"/>
    </row>
    <row r="2" spans="1:18" s="737" customFormat="1" ht="18.75" customHeight="1">
      <c r="A2" s="937" t="s">
        <v>1007</v>
      </c>
    </row>
    <row r="3" spans="1:18" s="737" customFormat="1" ht="12" customHeight="1"/>
    <row r="4" spans="1:18" s="102" customFormat="1" ht="33" customHeight="1">
      <c r="B4" s="1599" t="s">
        <v>1008</v>
      </c>
      <c r="C4" s="1599"/>
      <c r="D4" s="1599" t="s">
        <v>702</v>
      </c>
      <c r="E4" s="1599"/>
      <c r="F4" s="1599" t="s">
        <v>703</v>
      </c>
      <c r="G4" s="1599"/>
      <c r="H4" s="1599" t="s">
        <v>979</v>
      </c>
      <c r="I4" s="1599"/>
      <c r="J4" s="1599" t="s">
        <v>980</v>
      </c>
      <c r="K4" s="1599"/>
      <c r="L4" s="1598" t="s">
        <v>1009</v>
      </c>
      <c r="M4" s="1598"/>
      <c r="N4" s="1598" t="s">
        <v>1010</v>
      </c>
      <c r="O4" s="1598"/>
      <c r="P4" s="1610"/>
      <c r="Q4" s="1610"/>
      <c r="R4" s="951"/>
    </row>
    <row r="5" spans="1:18" s="98" customFormat="1" ht="11.1" customHeight="1">
      <c r="A5" s="952" t="s">
        <v>1</v>
      </c>
      <c r="B5" s="953" t="s">
        <v>1011</v>
      </c>
      <c r="C5" s="953" t="s">
        <v>1012</v>
      </c>
      <c r="D5" s="953" t="s">
        <v>1011</v>
      </c>
      <c r="E5" s="953" t="s">
        <v>1012</v>
      </c>
      <c r="F5" s="953" t="s">
        <v>1011</v>
      </c>
      <c r="G5" s="953" t="s">
        <v>1012</v>
      </c>
      <c r="H5" s="953" t="s">
        <v>1011</v>
      </c>
      <c r="I5" s="953" t="s">
        <v>1012</v>
      </c>
      <c r="J5" s="953" t="s">
        <v>1011</v>
      </c>
      <c r="K5" s="953" t="s">
        <v>1012</v>
      </c>
      <c r="L5" s="953" t="s">
        <v>1011</v>
      </c>
      <c r="M5" s="953" t="s">
        <v>1012</v>
      </c>
      <c r="N5" s="953" t="s">
        <v>1011</v>
      </c>
      <c r="O5" s="953" t="s">
        <v>1012</v>
      </c>
      <c r="P5" s="103"/>
      <c r="Q5" s="103"/>
      <c r="R5" s="954"/>
    </row>
    <row r="6" spans="1:18" s="98" customFormat="1" ht="11.1" customHeight="1">
      <c r="A6" s="955" t="s">
        <v>1013</v>
      </c>
      <c r="B6" s="956">
        <v>3362.2275906138584</v>
      </c>
      <c r="C6" s="956">
        <v>2606.2244678272518</v>
      </c>
      <c r="D6" s="956">
        <v>1479.318752195956</v>
      </c>
      <c r="E6" s="956">
        <v>1376.3879034986228</v>
      </c>
      <c r="F6" s="956">
        <v>2736.5888637205417</v>
      </c>
      <c r="G6" s="956">
        <v>2531.8758729842875</v>
      </c>
      <c r="H6" s="956">
        <v>104.96799999999996</v>
      </c>
      <c r="I6" s="956">
        <v>110.72300000000001</v>
      </c>
      <c r="J6" s="956">
        <v>0</v>
      </c>
      <c r="K6" s="956">
        <v>0</v>
      </c>
      <c r="L6" s="956">
        <v>232.06935446964405</v>
      </c>
      <c r="M6" s="956">
        <v>202.48221468983769</v>
      </c>
      <c r="N6" s="956">
        <v>7915.1725610000003</v>
      </c>
      <c r="O6" s="956">
        <v>6827.6934590000001</v>
      </c>
      <c r="P6" s="99"/>
      <c r="Q6" s="99"/>
      <c r="R6" s="954"/>
    </row>
    <row r="7" spans="1:18" s="98" customFormat="1" ht="11.1" customHeight="1">
      <c r="A7" s="957" t="s">
        <v>1014</v>
      </c>
      <c r="B7" s="958">
        <v>74.292534381978697</v>
      </c>
      <c r="C7" s="958">
        <v>96.990521017680862</v>
      </c>
      <c r="D7" s="958">
        <v>85.981333047947516</v>
      </c>
      <c r="E7" s="958">
        <v>98.516108636899375</v>
      </c>
      <c r="F7" s="958">
        <v>225.53863925481878</v>
      </c>
      <c r="G7" s="958">
        <v>251.62744491382443</v>
      </c>
      <c r="H7" s="958">
        <v>34.792635793843395</v>
      </c>
      <c r="I7" s="958">
        <v>35.018556272913337</v>
      </c>
      <c r="J7" s="958">
        <v>0</v>
      </c>
      <c r="K7" s="958">
        <v>0</v>
      </c>
      <c r="L7" s="958">
        <v>-420.60514247858839</v>
      </c>
      <c r="M7" s="958">
        <v>-482.152630841318</v>
      </c>
      <c r="N7" s="958">
        <v>0</v>
      </c>
      <c r="O7" s="958">
        <v>0</v>
      </c>
      <c r="P7" s="99"/>
      <c r="Q7" s="99"/>
      <c r="R7" s="954"/>
    </row>
    <row r="8" spans="1:18" s="98" customFormat="1" ht="11.1" customHeight="1">
      <c r="A8" s="959" t="s">
        <v>14</v>
      </c>
      <c r="B8" s="956">
        <v>3436.5201249958373</v>
      </c>
      <c r="C8" s="956">
        <v>2703.2149888449326</v>
      </c>
      <c r="D8" s="956">
        <v>1565.3000852439043</v>
      </c>
      <c r="E8" s="956">
        <v>1474.9040121355222</v>
      </c>
      <c r="F8" s="956">
        <v>2962.1275029753606</v>
      </c>
      <c r="G8" s="956">
        <v>2783.5033178981121</v>
      </c>
      <c r="H8" s="956">
        <v>139.76063579384342</v>
      </c>
      <c r="I8" s="956">
        <v>145.74155627291336</v>
      </c>
      <c r="J8" s="956">
        <v>0</v>
      </c>
      <c r="K8" s="956">
        <v>0</v>
      </c>
      <c r="L8" s="956">
        <v>-188.53578800894545</v>
      </c>
      <c r="M8" s="956">
        <v>-279.67041615148037</v>
      </c>
      <c r="N8" s="956">
        <v>7915.1725610000003</v>
      </c>
      <c r="O8" s="956">
        <v>6827.6934590000001</v>
      </c>
      <c r="P8" s="99"/>
      <c r="Q8" s="99"/>
      <c r="R8" s="954"/>
    </row>
    <row r="9" spans="1:18" s="98" customFormat="1" ht="11.1" customHeight="1">
      <c r="A9" s="957" t="s">
        <v>4</v>
      </c>
      <c r="B9" s="958">
        <v>1271.1401972957715</v>
      </c>
      <c r="C9" s="958">
        <v>1230.3385536366877</v>
      </c>
      <c r="D9" s="958">
        <v>360.27195240030284</v>
      </c>
      <c r="E9" s="958">
        <v>298.21239148581589</v>
      </c>
      <c r="F9" s="958">
        <v>1208.8889287942598</v>
      </c>
      <c r="G9" s="958">
        <v>1234.485491912626</v>
      </c>
      <c r="H9" s="958">
        <v>524.82861123999919</v>
      </c>
      <c r="I9" s="958">
        <v>1015.5879999999993</v>
      </c>
      <c r="J9" s="958">
        <v>639.60930587561211</v>
      </c>
      <c r="K9" s="958">
        <v>509.52152671948227</v>
      </c>
      <c r="L9" s="958">
        <v>112.34996639405449</v>
      </c>
      <c r="M9" s="958">
        <v>-659.78609075461111</v>
      </c>
      <c r="N9" s="958">
        <v>4117.0889619999998</v>
      </c>
      <c r="O9" s="958">
        <v>3628.3598729999999</v>
      </c>
      <c r="P9" s="99"/>
      <c r="Q9" s="99"/>
      <c r="R9" s="954"/>
    </row>
    <row r="10" spans="1:18" s="98" customFormat="1" ht="11.1" customHeight="1">
      <c r="A10" s="960" t="s">
        <v>123</v>
      </c>
      <c r="B10" s="961">
        <v>4707.6603222916092</v>
      </c>
      <c r="C10" s="961">
        <v>3933.5535424816203</v>
      </c>
      <c r="D10" s="961">
        <v>1925.5720376442068</v>
      </c>
      <c r="E10" s="961">
        <v>1773.1164036213381</v>
      </c>
      <c r="F10" s="961">
        <v>4171.0164317696199</v>
      </c>
      <c r="G10" s="961">
        <v>4017.9888098107381</v>
      </c>
      <c r="H10" s="961">
        <v>664.58924703384264</v>
      </c>
      <c r="I10" s="961">
        <v>1161.3295562729127</v>
      </c>
      <c r="J10" s="961">
        <v>639.60930587561211</v>
      </c>
      <c r="K10" s="961">
        <v>509.52152671948227</v>
      </c>
      <c r="L10" s="961">
        <v>-76.185821614889619</v>
      </c>
      <c r="M10" s="961">
        <v>-939.45650690609193</v>
      </c>
      <c r="N10" s="961">
        <v>12032.261523000001</v>
      </c>
      <c r="O10" s="961">
        <v>10456.053332</v>
      </c>
      <c r="P10" s="100"/>
      <c r="Q10" s="100"/>
      <c r="R10" s="954"/>
    </row>
    <row r="11" spans="1:18" s="98" customFormat="1" ht="11.1" customHeight="1">
      <c r="A11" s="962" t="s">
        <v>175</v>
      </c>
      <c r="B11" s="963">
        <v>2207.8457989929125</v>
      </c>
      <c r="C11" s="963">
        <v>2097.9449978763359</v>
      </c>
      <c r="D11" s="963">
        <v>899.6365663296516</v>
      </c>
      <c r="E11" s="963">
        <v>870.81600311955367</v>
      </c>
      <c r="F11" s="963">
        <v>1369.6762123765993</v>
      </c>
      <c r="G11" s="963">
        <v>1457.0296325241798</v>
      </c>
      <c r="H11" s="963">
        <v>216.06145681499913</v>
      </c>
      <c r="I11" s="963">
        <v>220.43299999999999</v>
      </c>
      <c r="J11" s="963">
        <v>175.82660937583546</v>
      </c>
      <c r="K11" s="963">
        <v>222.81603417092882</v>
      </c>
      <c r="L11" s="963">
        <v>353.8806331100019</v>
      </c>
      <c r="M11" s="963">
        <v>275.55863730900205</v>
      </c>
      <c r="N11" s="963">
        <v>5222.9272769999998</v>
      </c>
      <c r="O11" s="963">
        <v>5144.5983050000004</v>
      </c>
      <c r="P11" s="100"/>
      <c r="Q11" s="100"/>
      <c r="R11" s="954"/>
    </row>
    <row r="12" spans="1:18" s="98" customFormat="1" ht="11.1" customHeight="1">
      <c r="A12" s="964" t="s">
        <v>284</v>
      </c>
      <c r="B12" s="956">
        <v>2499.8145232986972</v>
      </c>
      <c r="C12" s="956">
        <v>1835.6085446052844</v>
      </c>
      <c r="D12" s="956">
        <v>1025.9354713145553</v>
      </c>
      <c r="E12" s="956">
        <v>902.30040050178445</v>
      </c>
      <c r="F12" s="956">
        <v>2801.3402193930201</v>
      </c>
      <c r="G12" s="956">
        <v>2560.9591772865583</v>
      </c>
      <c r="H12" s="956">
        <v>448.52779021884362</v>
      </c>
      <c r="I12" s="956">
        <v>940.89655627291268</v>
      </c>
      <c r="J12" s="956">
        <v>463.78269649977659</v>
      </c>
      <c r="K12" s="956">
        <v>286.70549254855348</v>
      </c>
      <c r="L12" s="956">
        <v>-430.06645472489157</v>
      </c>
      <c r="M12" s="956">
        <v>-1215.0151442150941</v>
      </c>
      <c r="N12" s="956">
        <v>6809.3342460000013</v>
      </c>
      <c r="O12" s="956">
        <v>5311.4550269999991</v>
      </c>
      <c r="P12" s="100"/>
      <c r="Q12" s="100"/>
      <c r="R12" s="954"/>
    </row>
    <row r="13" spans="1:18" s="98" customFormat="1" ht="11.1" customHeight="1">
      <c r="A13" s="965" t="s">
        <v>32</v>
      </c>
      <c r="B13" s="963">
        <v>0.11643934969386065</v>
      </c>
      <c r="C13" s="963">
        <v>4.3375465434573351E-2</v>
      </c>
      <c r="D13" s="963">
        <v>0.34449736830613936</v>
      </c>
      <c r="E13" s="963">
        <v>-1.7276007194684806E-3</v>
      </c>
      <c r="F13" s="963">
        <v>1.5780261960000004</v>
      </c>
      <c r="G13" s="963">
        <v>-0.6782809357151045</v>
      </c>
      <c r="H13" s="963">
        <v>0</v>
      </c>
      <c r="I13" s="963">
        <v>0</v>
      </c>
      <c r="J13" s="963">
        <v>0.58776300000000004</v>
      </c>
      <c r="K13" s="963">
        <v>0</v>
      </c>
      <c r="L13" s="963">
        <v>-0.42535191400000061</v>
      </c>
      <c r="M13" s="963">
        <v>20.251299071000002</v>
      </c>
      <c r="N13" s="963">
        <v>2.2013739999999999</v>
      </c>
      <c r="O13" s="963">
        <v>19.614666</v>
      </c>
      <c r="P13" s="100"/>
      <c r="Q13" s="100"/>
      <c r="R13" s="966"/>
    </row>
    <row r="14" spans="1:18" s="98" customFormat="1" ht="11.1" customHeight="1">
      <c r="A14" s="965" t="s">
        <v>289</v>
      </c>
      <c r="B14" s="963">
        <v>22.190506640986783</v>
      </c>
      <c r="C14" s="963">
        <v>75.231383800554966</v>
      </c>
      <c r="D14" s="963">
        <v>161.47534549801321</v>
      </c>
      <c r="E14" s="963">
        <v>74.270541529445097</v>
      </c>
      <c r="F14" s="963">
        <v>303.95242672199993</v>
      </c>
      <c r="G14" s="963">
        <v>310.09772863380658</v>
      </c>
      <c r="H14" s="963">
        <v>0</v>
      </c>
      <c r="I14" s="963">
        <v>0</v>
      </c>
      <c r="J14" s="963">
        <v>0</v>
      </c>
      <c r="K14" s="963">
        <v>0</v>
      </c>
      <c r="L14" s="963">
        <v>-12.779987860999881</v>
      </c>
      <c r="M14" s="963">
        <v>61.43622803619337</v>
      </c>
      <c r="N14" s="963">
        <v>474.83829100000003</v>
      </c>
      <c r="O14" s="963">
        <v>521.03588200000002</v>
      </c>
      <c r="P14" s="100"/>
      <c r="Q14" s="100" t="s">
        <v>0</v>
      </c>
      <c r="R14" s="966"/>
    </row>
    <row r="15" spans="1:18" s="98" customFormat="1" ht="11.1" customHeight="1">
      <c r="A15" s="967" t="s">
        <v>1015</v>
      </c>
      <c r="B15" s="958">
        <v>-13.356</v>
      </c>
      <c r="C15" s="958">
        <v>0</v>
      </c>
      <c r="D15" s="958">
        <v>7.8689999999999998</v>
      </c>
      <c r="E15" s="958">
        <v>-5.2430000000000012</v>
      </c>
      <c r="F15" s="958">
        <v>-15.709999999999997</v>
      </c>
      <c r="G15" s="958">
        <v>-62.813000000000031</v>
      </c>
      <c r="H15" s="958">
        <v>0</v>
      </c>
      <c r="I15" s="958">
        <v>0</v>
      </c>
      <c r="J15" s="958">
        <v>0</v>
      </c>
      <c r="K15" s="958">
        <v>0</v>
      </c>
      <c r="L15" s="958">
        <v>21.196999999999996</v>
      </c>
      <c r="M15" s="958">
        <v>68.056000000000026</v>
      </c>
      <c r="N15" s="958">
        <v>0</v>
      </c>
      <c r="O15" s="958">
        <v>0</v>
      </c>
      <c r="P15" s="100"/>
      <c r="Q15" s="100"/>
      <c r="R15" s="954"/>
    </row>
    <row r="16" spans="1:18" s="98" customFormat="1" ht="11.1" customHeight="1">
      <c r="A16" s="959" t="s">
        <v>9</v>
      </c>
      <c r="B16" s="956">
        <v>2464.3844560074058</v>
      </c>
      <c r="C16" s="956">
        <v>1760.4205362701639</v>
      </c>
      <c r="D16" s="956">
        <v>872.67362318484834</v>
      </c>
      <c r="E16" s="956">
        <v>822.78513137161974</v>
      </c>
      <c r="F16" s="956">
        <v>2483.2558188670191</v>
      </c>
      <c r="G16" s="956">
        <v>2187.3701677170366</v>
      </c>
      <c r="H16" s="956">
        <v>448.52779021884362</v>
      </c>
      <c r="I16" s="956">
        <v>940.89655627291268</v>
      </c>
      <c r="J16" s="956">
        <v>464.37045949977659</v>
      </c>
      <c r="K16" s="956">
        <v>286.70549254855348</v>
      </c>
      <c r="L16" s="956">
        <v>-396.51481777789326</v>
      </c>
      <c r="M16" s="956">
        <v>-1188.1440731802873</v>
      </c>
      <c r="N16" s="956">
        <v>6336.69733</v>
      </c>
      <c r="O16" s="956">
        <v>4810.0338109999993</v>
      </c>
      <c r="P16" s="100"/>
      <c r="Q16" s="100"/>
      <c r="R16" s="954"/>
    </row>
    <row r="17" spans="1:19" s="98" customFormat="1" ht="11.1" customHeight="1">
      <c r="A17" s="962" t="s">
        <v>12</v>
      </c>
      <c r="B17" s="963">
        <v>690.02764768207362</v>
      </c>
      <c r="C17" s="963">
        <v>492.91775015564593</v>
      </c>
      <c r="D17" s="963">
        <v>244.34861449175759</v>
      </c>
      <c r="E17" s="963">
        <v>230.37983678405354</v>
      </c>
      <c r="F17" s="963">
        <v>744.97674566010596</v>
      </c>
      <c r="G17" s="963">
        <v>638.71208897337465</v>
      </c>
      <c r="H17" s="963">
        <v>130.07305916346462</v>
      </c>
      <c r="I17" s="963">
        <v>272.86000131914466</v>
      </c>
      <c r="J17" s="963">
        <v>-15.360683999999997</v>
      </c>
      <c r="K17" s="963">
        <v>-96.909999999999982</v>
      </c>
      <c r="L17" s="963">
        <v>-346.13954999740184</v>
      </c>
      <c r="M17" s="963">
        <v>-268.52126623221875</v>
      </c>
      <c r="N17" s="963">
        <v>1447.925833</v>
      </c>
      <c r="O17" s="963">
        <v>1269.4384110000001</v>
      </c>
      <c r="P17" s="100"/>
      <c r="Q17" s="100"/>
      <c r="R17" s="966"/>
    </row>
    <row r="18" spans="1:19" s="98" customFormat="1" ht="18.95" customHeight="1">
      <c r="A18" s="967" t="s">
        <v>209</v>
      </c>
      <c r="B18" s="958">
        <v>-4.5149999999999997</v>
      </c>
      <c r="C18" s="958">
        <v>0</v>
      </c>
      <c r="D18" s="958">
        <v>0</v>
      </c>
      <c r="E18" s="958">
        <v>0</v>
      </c>
      <c r="F18" s="958">
        <v>0</v>
      </c>
      <c r="G18" s="958">
        <v>0</v>
      </c>
      <c r="H18" s="958">
        <v>0</v>
      </c>
      <c r="I18" s="958">
        <v>0</v>
      </c>
      <c r="J18" s="958">
        <v>0</v>
      </c>
      <c r="K18" s="958">
        <v>0</v>
      </c>
      <c r="L18" s="958">
        <v>-2.9050000000000002</v>
      </c>
      <c r="M18" s="958">
        <v>0</v>
      </c>
      <c r="N18" s="958">
        <v>-7.42</v>
      </c>
      <c r="O18" s="958">
        <v>0</v>
      </c>
      <c r="P18" s="100"/>
      <c r="Q18" s="100"/>
      <c r="R18" s="966"/>
    </row>
    <row r="19" spans="1:19" s="98" customFormat="1" ht="11.1" customHeight="1">
      <c r="A19" s="960" t="s">
        <v>10</v>
      </c>
      <c r="B19" s="961">
        <v>1769.8418083253314</v>
      </c>
      <c r="C19" s="961">
        <v>1267.5027861145179</v>
      </c>
      <c r="D19" s="961">
        <v>628.32500869309058</v>
      </c>
      <c r="E19" s="961">
        <v>592.40529458756623</v>
      </c>
      <c r="F19" s="961">
        <v>1738.2790732069134</v>
      </c>
      <c r="G19" s="961">
        <v>1548.6580787436619</v>
      </c>
      <c r="H19" s="961">
        <v>318.45473105537894</v>
      </c>
      <c r="I19" s="961">
        <v>668.03655495376802</v>
      </c>
      <c r="J19" s="961">
        <v>479.14338049977647</v>
      </c>
      <c r="K19" s="961">
        <v>383.61549254855345</v>
      </c>
      <c r="L19" s="961">
        <v>-52.692503780490881</v>
      </c>
      <c r="M19" s="961">
        <v>-919.62280794806793</v>
      </c>
      <c r="N19" s="961">
        <v>4881.351498</v>
      </c>
      <c r="O19" s="961">
        <v>3540.5953989999998</v>
      </c>
      <c r="P19" s="100"/>
      <c r="Q19" s="100"/>
      <c r="R19" s="966"/>
    </row>
    <row r="20" spans="1:19" ht="12.75" customHeight="1">
      <c r="A20" s="968"/>
      <c r="B20" s="969"/>
      <c r="C20" s="969"/>
      <c r="D20" s="969"/>
      <c r="E20" s="969"/>
      <c r="F20" s="969"/>
      <c r="G20" s="969"/>
      <c r="H20" s="969"/>
      <c r="I20" s="969"/>
      <c r="J20" s="969"/>
      <c r="K20" s="969"/>
      <c r="L20" s="969"/>
      <c r="M20" s="969"/>
      <c r="N20" s="969"/>
      <c r="O20" s="969"/>
      <c r="P20" s="969"/>
      <c r="Q20" s="969"/>
      <c r="R20" s="969"/>
      <c r="S20" s="969"/>
    </row>
    <row r="21" spans="1:19" s="102" customFormat="1" ht="36.75" customHeight="1">
      <c r="A21" s="970" t="s">
        <v>1016</v>
      </c>
      <c r="B21" s="971"/>
      <c r="C21" s="971"/>
      <c r="D21" s="971"/>
      <c r="E21" s="971"/>
      <c r="F21" s="951"/>
      <c r="H21" s="1611"/>
      <c r="I21" s="1612"/>
      <c r="J21" s="1599" t="s">
        <v>1017</v>
      </c>
      <c r="K21" s="1599"/>
      <c r="L21" s="1599" t="s">
        <v>1018</v>
      </c>
      <c r="M21" s="1599"/>
      <c r="N21" s="1599" t="s">
        <v>53</v>
      </c>
      <c r="O21" s="1599"/>
    </row>
    <row r="22" spans="1:19" s="98" customFormat="1" ht="11.1" customHeight="1">
      <c r="A22" s="972" t="s">
        <v>1</v>
      </c>
      <c r="B22" s="973"/>
      <c r="C22" s="973"/>
      <c r="D22" s="973"/>
      <c r="E22" s="973"/>
      <c r="F22" s="954"/>
      <c r="H22" s="974"/>
      <c r="I22" s="975"/>
      <c r="J22" s="953" t="s">
        <v>1011</v>
      </c>
      <c r="K22" s="953" t="s">
        <v>1012</v>
      </c>
      <c r="L22" s="953" t="s">
        <v>1011</v>
      </c>
      <c r="M22" s="953" t="s">
        <v>1012</v>
      </c>
      <c r="N22" s="953" t="s">
        <v>1011</v>
      </c>
      <c r="O22" s="953" t="s">
        <v>1012</v>
      </c>
    </row>
    <row r="23" spans="1:19" s="98" customFormat="1" ht="11.1" customHeight="1">
      <c r="A23" s="959" t="s">
        <v>1013</v>
      </c>
      <c r="B23" s="976"/>
      <c r="C23" s="976"/>
      <c r="D23" s="976"/>
      <c r="E23" s="976"/>
      <c r="F23" s="977"/>
      <c r="G23" s="978"/>
      <c r="H23" s="976"/>
      <c r="I23" s="979"/>
      <c r="J23" s="980">
        <v>-5.1559497999999984</v>
      </c>
      <c r="K23" s="980">
        <v>-26.124272131999991</v>
      </c>
      <c r="L23" s="980">
        <v>237.22530426964406</v>
      </c>
      <c r="M23" s="980">
        <v>228.60648682183768</v>
      </c>
      <c r="N23" s="980">
        <v>232.06935446964405</v>
      </c>
      <c r="O23" s="980">
        <v>202.48221468983769</v>
      </c>
      <c r="P23" s="981"/>
      <c r="Q23" s="981"/>
    </row>
    <row r="24" spans="1:19" s="98" customFormat="1" ht="11.1" customHeight="1">
      <c r="A24" s="957" t="s">
        <v>1019</v>
      </c>
      <c r="B24" s="100"/>
      <c r="C24" s="100"/>
      <c r="D24" s="100"/>
      <c r="E24" s="100"/>
      <c r="F24" s="954"/>
      <c r="H24" s="100"/>
      <c r="I24" s="982"/>
      <c r="J24" s="983">
        <v>0</v>
      </c>
      <c r="K24" s="983">
        <v>0</v>
      </c>
      <c r="L24" s="983">
        <v>-420.60514247858839</v>
      </c>
      <c r="M24" s="983">
        <v>-482.152630841318</v>
      </c>
      <c r="N24" s="983">
        <v>-420.60514247858839</v>
      </c>
      <c r="O24" s="983">
        <v>-482.152630841318</v>
      </c>
      <c r="P24" s="981"/>
      <c r="Q24" s="981"/>
    </row>
    <row r="25" spans="1:19" s="98" customFormat="1" ht="11.1" customHeight="1">
      <c r="A25" s="959" t="s">
        <v>14</v>
      </c>
      <c r="B25" s="976"/>
      <c r="C25" s="976"/>
      <c r="D25" s="976"/>
      <c r="E25" s="976"/>
      <c r="F25" s="977"/>
      <c r="G25" s="984"/>
      <c r="H25" s="976"/>
      <c r="I25" s="979"/>
      <c r="J25" s="980">
        <v>-5.1559497999999984</v>
      </c>
      <c r="K25" s="980">
        <v>-26.124272131999991</v>
      </c>
      <c r="L25" s="980">
        <v>-183.37983820894544</v>
      </c>
      <c r="M25" s="980">
        <v>-253.54614401948038</v>
      </c>
      <c r="N25" s="980">
        <v>-188.53578800894545</v>
      </c>
      <c r="O25" s="980">
        <v>-279.67041615148037</v>
      </c>
      <c r="P25" s="981"/>
      <c r="Q25" s="981"/>
    </row>
    <row r="26" spans="1:19" s="98" customFormat="1" ht="11.1" customHeight="1">
      <c r="A26" s="957" t="s">
        <v>4</v>
      </c>
      <c r="B26" s="985"/>
      <c r="C26" s="985"/>
      <c r="D26" s="985"/>
      <c r="E26" s="985"/>
      <c r="F26" s="986"/>
      <c r="G26" s="987"/>
      <c r="H26" s="985"/>
      <c r="I26" s="988"/>
      <c r="J26" s="983">
        <v>-319.83973510099992</v>
      </c>
      <c r="K26" s="983">
        <v>-277.68805752299994</v>
      </c>
      <c r="L26" s="983">
        <v>432.18970149505441</v>
      </c>
      <c r="M26" s="983">
        <v>-382.09803323161117</v>
      </c>
      <c r="N26" s="983">
        <v>112.34996639405449</v>
      </c>
      <c r="O26" s="983">
        <v>-659.78609075461111</v>
      </c>
      <c r="P26" s="981"/>
      <c r="Q26" s="981"/>
    </row>
    <row r="27" spans="1:19" s="98" customFormat="1" ht="11.1" customHeight="1">
      <c r="A27" s="960" t="s">
        <v>123</v>
      </c>
      <c r="B27" s="100"/>
      <c r="C27" s="100"/>
      <c r="D27" s="100"/>
      <c r="E27" s="100"/>
      <c r="F27" s="954"/>
      <c r="H27" s="989"/>
      <c r="I27" s="990"/>
      <c r="J27" s="991">
        <v>-324.99568490099989</v>
      </c>
      <c r="K27" s="991">
        <v>-303.81232965499993</v>
      </c>
      <c r="L27" s="991">
        <v>248.80986328611027</v>
      </c>
      <c r="M27" s="991">
        <v>-635.64417725109206</v>
      </c>
      <c r="N27" s="991">
        <v>-76.185821614889619</v>
      </c>
      <c r="O27" s="991">
        <v>-939.45650690609193</v>
      </c>
      <c r="P27" s="981"/>
      <c r="Q27" s="981"/>
    </row>
    <row r="28" spans="1:19" s="98" customFormat="1" ht="11.1" customHeight="1">
      <c r="A28" s="962" t="s">
        <v>175</v>
      </c>
      <c r="B28" s="989"/>
      <c r="C28" s="989"/>
      <c r="D28" s="989"/>
      <c r="E28" s="989"/>
      <c r="F28" s="992"/>
      <c r="G28" s="993"/>
      <c r="H28" s="100"/>
      <c r="I28" s="982"/>
      <c r="J28" s="994">
        <v>-324.99568490099989</v>
      </c>
      <c r="K28" s="994">
        <v>-303.81232965499987</v>
      </c>
      <c r="L28" s="994">
        <v>678.87631801100179</v>
      </c>
      <c r="M28" s="994">
        <v>579.37096696400192</v>
      </c>
      <c r="N28" s="994">
        <v>353.8806331100019</v>
      </c>
      <c r="O28" s="994">
        <v>275.55863730900205</v>
      </c>
      <c r="P28" s="981"/>
      <c r="Q28" s="981"/>
    </row>
    <row r="29" spans="1:19" s="98" customFormat="1" ht="11.1" customHeight="1">
      <c r="A29" s="995" t="s">
        <v>284</v>
      </c>
      <c r="B29" s="100"/>
      <c r="C29" s="100"/>
      <c r="D29" s="100"/>
      <c r="E29" s="100"/>
      <c r="F29" s="954"/>
      <c r="H29" s="976"/>
      <c r="I29" s="979"/>
      <c r="J29" s="980">
        <v>0</v>
      </c>
      <c r="K29" s="980">
        <v>0</v>
      </c>
      <c r="L29" s="980">
        <v>-430.06645472489151</v>
      </c>
      <c r="M29" s="980">
        <v>-1215.0151442150941</v>
      </c>
      <c r="N29" s="980">
        <v>-430.06645472489157</v>
      </c>
      <c r="O29" s="980">
        <v>-1215.0151442150941</v>
      </c>
      <c r="P29" s="981"/>
      <c r="Q29" s="981"/>
    </row>
    <row r="30" spans="1:19" s="98" customFormat="1" ht="11.1" customHeight="1">
      <c r="A30" s="962" t="s">
        <v>32</v>
      </c>
      <c r="B30" s="100"/>
      <c r="C30" s="100"/>
      <c r="D30" s="100"/>
      <c r="E30" s="100"/>
      <c r="F30" s="954"/>
      <c r="G30" s="966"/>
      <c r="H30" s="100"/>
      <c r="I30" s="982"/>
      <c r="J30" s="994">
        <v>0</v>
      </c>
      <c r="K30" s="994">
        <v>0</v>
      </c>
      <c r="L30" s="994">
        <v>-0.42535191400000061</v>
      </c>
      <c r="M30" s="994">
        <v>20.251299071000002</v>
      </c>
      <c r="N30" s="994">
        <v>-0.42535191400000061</v>
      </c>
      <c r="O30" s="994">
        <v>20.251299071000002</v>
      </c>
      <c r="P30" s="981"/>
      <c r="Q30" s="981"/>
    </row>
    <row r="31" spans="1:19" s="98" customFormat="1" ht="11.1" customHeight="1">
      <c r="A31" s="962" t="s">
        <v>289</v>
      </c>
      <c r="B31" s="100"/>
      <c r="C31" s="100"/>
      <c r="D31" s="100"/>
      <c r="E31" s="100"/>
      <c r="F31" s="954"/>
      <c r="H31" s="100"/>
      <c r="I31" s="982"/>
      <c r="J31" s="994">
        <v>0</v>
      </c>
      <c r="K31" s="994">
        <v>0</v>
      </c>
      <c r="L31" s="994">
        <v>-12.779987860999881</v>
      </c>
      <c r="M31" s="994">
        <v>61.43622803619337</v>
      </c>
      <c r="N31" s="994">
        <v>-12.779987860999881</v>
      </c>
      <c r="O31" s="994">
        <v>61.43622803619337</v>
      </c>
      <c r="P31" s="981"/>
      <c r="Q31" s="981"/>
    </row>
    <row r="32" spans="1:19" s="98" customFormat="1" ht="11.1" customHeight="1">
      <c r="A32" s="957" t="s">
        <v>1015</v>
      </c>
      <c r="B32" s="100"/>
      <c r="C32" s="100"/>
      <c r="D32" s="100"/>
      <c r="E32" s="100"/>
      <c r="F32" s="954"/>
      <c r="H32" s="100"/>
      <c r="I32" s="982"/>
      <c r="J32" s="994">
        <v>0</v>
      </c>
      <c r="K32" s="994">
        <v>0</v>
      </c>
      <c r="L32" s="994">
        <v>21.196999999999996</v>
      </c>
      <c r="M32" s="996">
        <v>68.056000000000026</v>
      </c>
      <c r="N32" s="994">
        <v>21.196999999999996</v>
      </c>
      <c r="O32" s="996">
        <v>68.056000000000026</v>
      </c>
      <c r="P32" s="981"/>
      <c r="Q32" s="981"/>
    </row>
    <row r="33" spans="1:20" s="102" customFormat="1" ht="11.1" customHeight="1">
      <c r="A33" s="960" t="s">
        <v>9</v>
      </c>
      <c r="B33" s="989"/>
      <c r="C33" s="989"/>
      <c r="D33" s="989"/>
      <c r="E33" s="989"/>
      <c r="F33" s="992"/>
      <c r="G33" s="993"/>
      <c r="H33" s="989"/>
      <c r="I33" s="990"/>
      <c r="J33" s="991">
        <v>0</v>
      </c>
      <c r="K33" s="991">
        <v>0</v>
      </c>
      <c r="L33" s="991">
        <v>-396.51481777789326</v>
      </c>
      <c r="M33" s="991">
        <v>-1188.1440731802873</v>
      </c>
      <c r="N33" s="991">
        <v>-396.51481777789326</v>
      </c>
      <c r="O33" s="991">
        <v>-1188.1440731802873</v>
      </c>
      <c r="P33" s="981"/>
      <c r="Q33" s="981"/>
    </row>
    <row r="34" spans="1:20" ht="7.5" customHeight="1">
      <c r="R34" s="968"/>
      <c r="T34" s="670"/>
    </row>
    <row r="35" spans="1:20" s="331" customFormat="1" ht="24.75" customHeight="1">
      <c r="A35" s="1493" t="s">
        <v>1020</v>
      </c>
      <c r="B35" s="1493"/>
      <c r="C35" s="1493"/>
      <c r="D35" s="1493"/>
      <c r="E35" s="1493"/>
      <c r="F35" s="1493"/>
      <c r="G35" s="1493"/>
      <c r="H35" s="1493"/>
      <c r="I35" s="1493"/>
      <c r="J35" s="1493"/>
      <c r="K35" s="1493"/>
      <c r="L35" s="1493"/>
      <c r="M35" s="1493"/>
      <c r="N35" s="1493"/>
      <c r="O35" s="1493"/>
      <c r="R35" s="997"/>
    </row>
    <row r="36" spans="1:20" s="331" customFormat="1" ht="47.25" customHeight="1">
      <c r="A36" s="1493" t="s">
        <v>1021</v>
      </c>
      <c r="B36" s="1493"/>
      <c r="C36" s="1493"/>
      <c r="D36" s="1493"/>
      <c r="E36" s="1493"/>
      <c r="F36" s="1493"/>
      <c r="G36" s="1493"/>
      <c r="H36" s="1493"/>
      <c r="I36" s="1493"/>
      <c r="J36" s="1493"/>
      <c r="K36" s="1493"/>
      <c r="L36" s="1493"/>
      <c r="M36" s="1493"/>
      <c r="N36" s="1493"/>
      <c r="O36" s="1493"/>
      <c r="R36" s="997"/>
    </row>
    <row r="37" spans="1:20" ht="6.75" customHeight="1">
      <c r="R37" s="968"/>
      <c r="T37" s="670"/>
    </row>
    <row r="38" spans="1:20" s="98" customFormat="1" ht="11.1" customHeight="1">
      <c r="A38" s="998" t="s">
        <v>1022</v>
      </c>
      <c r="B38" s="999"/>
      <c r="C38" s="999"/>
      <c r="D38" s="999"/>
      <c r="E38" s="999"/>
      <c r="F38" s="999"/>
      <c r="G38" s="999"/>
      <c r="H38" s="1000"/>
      <c r="I38" s="1000"/>
      <c r="J38" s="1000"/>
      <c r="K38" s="1001"/>
      <c r="L38" s="1606" t="s">
        <v>1011</v>
      </c>
      <c r="M38" s="1607"/>
      <c r="N38" s="1606" t="s">
        <v>1012</v>
      </c>
      <c r="O38" s="1607" t="s">
        <v>1012</v>
      </c>
    </row>
    <row r="39" spans="1:20" s="98" customFormat="1" ht="11.1" customHeight="1">
      <c r="A39" s="1002" t="s">
        <v>1023</v>
      </c>
      <c r="B39" s="100"/>
      <c r="C39" s="100"/>
      <c r="D39" s="100"/>
      <c r="E39" s="100"/>
      <c r="F39" s="100"/>
      <c r="G39" s="100"/>
      <c r="H39" s="976"/>
      <c r="I39" s="976"/>
      <c r="J39" s="976"/>
      <c r="K39" s="1003"/>
      <c r="L39" s="1608">
        <v>111.80003985170669</v>
      </c>
      <c r="M39" s="1609"/>
      <c r="N39" s="1608">
        <v>134.81682735127873</v>
      </c>
      <c r="O39" s="1609"/>
    </row>
    <row r="40" spans="1:20" s="98" customFormat="1" ht="11.1" customHeight="1">
      <c r="A40" s="1002" t="s">
        <v>1024</v>
      </c>
      <c r="B40" s="100"/>
      <c r="C40" s="100"/>
      <c r="D40" s="100"/>
      <c r="E40" s="100"/>
      <c r="F40" s="100"/>
      <c r="G40" s="100"/>
      <c r="H40" s="100"/>
      <c r="I40" s="100"/>
      <c r="J40" s="100"/>
      <c r="K40" s="1001"/>
      <c r="L40" s="1600">
        <v>8.2657465780535375</v>
      </c>
      <c r="M40" s="1601"/>
      <c r="N40" s="1600">
        <v>61.01983708619403</v>
      </c>
      <c r="O40" s="1601"/>
    </row>
    <row r="41" spans="1:20" s="98" customFormat="1" ht="11.1" customHeight="1">
      <c r="A41" s="1002" t="s">
        <v>1025</v>
      </c>
      <c r="B41" s="100"/>
      <c r="C41" s="100"/>
      <c r="D41" s="100"/>
      <c r="E41" s="100"/>
      <c r="F41" s="100"/>
      <c r="G41" s="100"/>
      <c r="H41" s="100"/>
      <c r="I41" s="100"/>
      <c r="J41" s="100"/>
      <c r="K41" s="1001"/>
      <c r="L41" s="1600">
        <v>-0.42535191400000061</v>
      </c>
      <c r="M41" s="1601"/>
      <c r="N41" s="1600">
        <v>20.339974061999996</v>
      </c>
      <c r="O41" s="1601"/>
      <c r="R41" s="1004"/>
    </row>
    <row r="42" spans="1:20" s="98" customFormat="1" ht="11.1" customHeight="1">
      <c r="A42" s="1005" t="s">
        <v>1026</v>
      </c>
      <c r="B42" s="100"/>
      <c r="C42" s="100"/>
      <c r="D42" s="100"/>
      <c r="E42" s="100"/>
      <c r="F42" s="100"/>
      <c r="G42" s="100"/>
      <c r="H42" s="100"/>
      <c r="I42" s="100"/>
      <c r="J42" s="100"/>
      <c r="K42" s="1001"/>
      <c r="L42" s="1600">
        <v>151.9982970649998</v>
      </c>
      <c r="M42" s="1601"/>
      <c r="N42" s="1600">
        <v>-445.93601064115137</v>
      </c>
      <c r="O42" s="1601"/>
    </row>
    <row r="43" spans="1:20" s="98" customFormat="1" ht="11.1" customHeight="1">
      <c r="A43" s="1005" t="s">
        <v>247</v>
      </c>
      <c r="B43" s="100"/>
      <c r="C43" s="100"/>
      <c r="D43" s="100"/>
      <c r="E43" s="100"/>
      <c r="F43" s="100"/>
      <c r="G43" s="100"/>
      <c r="H43" s="100"/>
      <c r="I43" s="100"/>
      <c r="J43" s="100"/>
      <c r="K43" s="1001"/>
      <c r="L43" s="1600">
        <v>-222.58399999999972</v>
      </c>
      <c r="M43" s="1601"/>
      <c r="N43" s="1600">
        <v>-566.46356732084905</v>
      </c>
      <c r="O43" s="1601"/>
    </row>
    <row r="44" spans="1:20" s="98" customFormat="1" ht="11.1" customHeight="1">
      <c r="A44" s="1002" t="s">
        <v>1027</v>
      </c>
      <c r="B44" s="100"/>
      <c r="C44" s="100"/>
      <c r="D44" s="100"/>
      <c r="E44" s="100"/>
      <c r="F44" s="100"/>
      <c r="G44" s="100"/>
      <c r="H44" s="100"/>
      <c r="I44" s="100"/>
      <c r="J44" s="100"/>
      <c r="K44" s="1001"/>
      <c r="L44" s="1600">
        <v>91.40100000000001</v>
      </c>
      <c r="M44" s="1601"/>
      <c r="N44" s="1600">
        <v>232.45199999999994</v>
      </c>
      <c r="O44" s="1601"/>
    </row>
    <row r="45" spans="1:20" s="98" customFormat="1" ht="11.1" customHeight="1">
      <c r="A45" s="1002" t="s">
        <v>230</v>
      </c>
      <c r="B45" s="100"/>
      <c r="C45" s="100"/>
      <c r="D45" s="100"/>
      <c r="E45" s="100"/>
      <c r="F45" s="100"/>
      <c r="G45" s="100"/>
      <c r="H45" s="100"/>
      <c r="I45" s="100"/>
      <c r="J45" s="100"/>
      <c r="K45" s="1001"/>
      <c r="L45" s="1600">
        <v>-25.380037658999999</v>
      </c>
      <c r="M45" s="1601"/>
      <c r="N45" s="1600">
        <v>0.72124339700002338</v>
      </c>
      <c r="O45" s="1601"/>
    </row>
    <row r="46" spans="1:20" s="98" customFormat="1" ht="11.1" customHeight="1">
      <c r="A46" s="1002" t="s">
        <v>1015</v>
      </c>
      <c r="B46" s="100"/>
      <c r="C46" s="100"/>
      <c r="D46" s="100"/>
      <c r="E46" s="100"/>
      <c r="F46" s="100"/>
      <c r="G46" s="100"/>
      <c r="H46" s="100"/>
      <c r="I46" s="100"/>
      <c r="J46" s="100"/>
      <c r="K46" s="1001"/>
      <c r="L46" s="1600">
        <v>21.196999999999996</v>
      </c>
      <c r="M46" s="1601"/>
      <c r="N46" s="1600">
        <v>68.055999999999983</v>
      </c>
      <c r="O46" s="1601"/>
    </row>
    <row r="47" spans="1:20" s="98" customFormat="1" ht="11.1" customHeight="1">
      <c r="A47" s="1006" t="s">
        <v>1028</v>
      </c>
      <c r="B47" s="100"/>
      <c r="C47" s="100"/>
      <c r="D47" s="100"/>
      <c r="E47" s="100"/>
      <c r="F47" s="100"/>
      <c r="G47" s="100"/>
      <c r="H47" s="100"/>
      <c r="I47" s="100"/>
      <c r="J47" s="100"/>
      <c r="K47" s="1001"/>
      <c r="L47" s="1600">
        <v>-12.779987860999881</v>
      </c>
      <c r="M47" s="1601"/>
      <c r="N47" s="1600">
        <v>61.400346036193241</v>
      </c>
      <c r="O47" s="1601"/>
    </row>
    <row r="48" spans="1:20" s="98" customFormat="1" ht="11.1" customHeight="1">
      <c r="A48" s="1006" t="s">
        <v>1029</v>
      </c>
      <c r="B48" s="100"/>
      <c r="C48" s="100"/>
      <c r="D48" s="100"/>
      <c r="E48" s="100"/>
      <c r="F48" s="100"/>
      <c r="G48" s="100"/>
      <c r="H48" s="100"/>
      <c r="I48" s="100"/>
      <c r="J48" s="100"/>
      <c r="K48" s="1001"/>
      <c r="L48" s="1600">
        <v>111.02199999999999</v>
      </c>
      <c r="M48" s="1601"/>
      <c r="N48" s="1600">
        <v>107.52500000000001</v>
      </c>
      <c r="O48" s="1601"/>
    </row>
    <row r="49" spans="1:20" s="98" customFormat="1" ht="11.1" customHeight="1">
      <c r="A49" s="1006" t="s">
        <v>1030</v>
      </c>
      <c r="B49" s="100"/>
      <c r="C49" s="100"/>
      <c r="D49" s="100"/>
      <c r="E49" s="100"/>
      <c r="F49" s="100"/>
      <c r="G49" s="100"/>
      <c r="H49" s="100"/>
      <c r="I49" s="100"/>
      <c r="J49" s="100"/>
      <c r="K49" s="1001"/>
      <c r="L49" s="1600">
        <v>20.146333006999953</v>
      </c>
      <c r="M49" s="1601"/>
      <c r="N49" s="1600">
        <v>71.150790464869488</v>
      </c>
      <c r="O49" s="1601"/>
    </row>
    <row r="50" spans="1:20" s="98" customFormat="1" ht="11.1" customHeight="1">
      <c r="A50" s="1006" t="s">
        <v>1031</v>
      </c>
      <c r="B50" s="100"/>
      <c r="C50" s="100"/>
      <c r="D50" s="100"/>
      <c r="E50" s="100"/>
      <c r="F50" s="100"/>
      <c r="G50" s="100"/>
      <c r="H50" s="100"/>
      <c r="I50" s="100"/>
      <c r="J50" s="100"/>
      <c r="K50" s="1001"/>
      <c r="L50" s="1600">
        <v>174.00760008000003</v>
      </c>
      <c r="M50" s="1601"/>
      <c r="N50" s="1600">
        <v>-20.970595801000002</v>
      </c>
      <c r="O50" s="1601"/>
    </row>
    <row r="51" spans="1:20" s="98" customFormat="1" ht="11.1" customHeight="1">
      <c r="A51" s="1006" t="s">
        <v>1032</v>
      </c>
      <c r="B51" s="100"/>
      <c r="C51" s="100"/>
      <c r="D51" s="100"/>
      <c r="E51" s="100"/>
      <c r="F51" s="100"/>
      <c r="G51" s="100"/>
      <c r="H51" s="100"/>
      <c r="I51" s="100"/>
      <c r="J51" s="100"/>
      <c r="K51" s="1001"/>
      <c r="L51" s="1600">
        <v>9.2192953273037048</v>
      </c>
      <c r="M51" s="1601"/>
      <c r="N51" s="1600">
        <v>12.081093602305199</v>
      </c>
      <c r="O51" s="1601"/>
    </row>
    <row r="52" spans="1:20" s="98" customFormat="1" ht="11.1" customHeight="1">
      <c r="A52" s="1007" t="s">
        <v>16</v>
      </c>
      <c r="B52" s="985"/>
      <c r="C52" s="985"/>
      <c r="D52" s="985"/>
      <c r="E52" s="985"/>
      <c r="F52" s="985"/>
      <c r="G52" s="985"/>
      <c r="H52" s="985"/>
      <c r="I52" s="985"/>
      <c r="J52" s="985"/>
      <c r="K52" s="1008"/>
      <c r="L52" s="1602">
        <v>-231.50730301334977</v>
      </c>
      <c r="M52" s="1603"/>
      <c r="N52" s="1602">
        <v>-461.75287781239183</v>
      </c>
      <c r="O52" s="1603"/>
    </row>
    <row r="53" spans="1:20" s="98" customFormat="1" ht="11.1" customHeight="1">
      <c r="A53" s="960" t="s">
        <v>9</v>
      </c>
      <c r="B53" s="989"/>
      <c r="C53" s="989"/>
      <c r="D53" s="989"/>
      <c r="E53" s="989"/>
      <c r="F53" s="989"/>
      <c r="G53" s="989"/>
      <c r="H53" s="989"/>
      <c r="I53" s="989"/>
      <c r="J53" s="989"/>
      <c r="K53" s="1009"/>
      <c r="L53" s="1604">
        <v>-396.51481777789326</v>
      </c>
      <c r="M53" s="1605"/>
      <c r="N53" s="1604">
        <v>-1188.1440731802873</v>
      </c>
      <c r="O53" s="1605"/>
    </row>
    <row r="54" spans="1:20" ht="7.5" customHeight="1">
      <c r="B54" s="968"/>
      <c r="C54" s="968"/>
      <c r="D54" s="968"/>
      <c r="E54" s="968"/>
      <c r="F54" s="968"/>
      <c r="G54" s="968"/>
      <c r="H54" s="968"/>
      <c r="R54" s="968"/>
      <c r="T54" s="670"/>
    </row>
    <row r="55" spans="1:20" s="331" customFormat="1" ht="12.75" customHeight="1">
      <c r="A55" s="1501" t="s">
        <v>1033</v>
      </c>
      <c r="B55" s="1501"/>
      <c r="C55" s="1501"/>
      <c r="D55" s="1501"/>
      <c r="E55" s="1501"/>
      <c r="F55" s="1501"/>
      <c r="G55" s="1501"/>
      <c r="H55" s="1501"/>
      <c r="I55" s="1501"/>
      <c r="J55" s="1501"/>
      <c r="K55" s="1501"/>
      <c r="L55" s="1501"/>
      <c r="M55" s="1501"/>
      <c r="N55" s="1501"/>
      <c r="O55" s="1501"/>
      <c r="R55" s="997"/>
    </row>
    <row r="56" spans="1:20" s="756" customFormat="1" ht="22.5" customHeight="1">
      <c r="A56" s="935"/>
      <c r="B56" s="936"/>
      <c r="C56" s="936"/>
      <c r="D56" s="936"/>
      <c r="E56" s="936"/>
      <c r="F56" s="936"/>
      <c r="G56" s="936"/>
      <c r="H56" s="936"/>
      <c r="I56" s="936"/>
      <c r="J56" s="936"/>
      <c r="K56" s="936"/>
      <c r="L56" s="936"/>
      <c r="M56" s="936"/>
      <c r="N56" s="936"/>
      <c r="O56" s="936"/>
    </row>
    <row r="57" spans="1:20" s="737" customFormat="1" ht="18.75" customHeight="1">
      <c r="A57" s="937" t="s">
        <v>1034</v>
      </c>
    </row>
    <row r="58" spans="1:20" s="737" customFormat="1" ht="12" customHeight="1"/>
    <row r="59" spans="1:20" s="1012" customFormat="1" ht="13.5" customHeight="1">
      <c r="A59" s="938"/>
      <c r="B59" s="1010"/>
      <c r="C59" s="1010"/>
      <c r="D59" s="1010"/>
      <c r="E59" s="1010"/>
      <c r="F59" s="1010"/>
      <c r="G59" s="1010"/>
      <c r="H59" s="1010"/>
      <c r="I59" s="1010"/>
      <c r="J59" s="1010"/>
      <c r="K59" s="1010"/>
      <c r="L59" s="1010"/>
      <c r="M59" s="1010"/>
      <c r="N59" s="1010"/>
      <c r="O59" s="1010"/>
      <c r="P59" s="1011"/>
    </row>
    <row r="60" spans="1:20" s="1012" customFormat="1" ht="13.5" customHeight="1">
      <c r="A60" s="1010" t="s">
        <v>1035</v>
      </c>
      <c r="B60" s="1010"/>
      <c r="C60" s="1010"/>
      <c r="D60" s="1010"/>
      <c r="E60" s="1010"/>
      <c r="F60" s="1010"/>
      <c r="G60" s="1010"/>
      <c r="H60" s="1010"/>
      <c r="I60" s="1010"/>
      <c r="J60" s="1010"/>
      <c r="K60" s="1010"/>
      <c r="L60" s="1010"/>
      <c r="M60" s="1010"/>
      <c r="N60" s="1010"/>
      <c r="O60" s="1010"/>
      <c r="P60" s="1011"/>
    </row>
    <row r="61" spans="1:20" s="102" customFormat="1" ht="33" customHeight="1">
      <c r="B61" s="1599" t="s">
        <v>1008</v>
      </c>
      <c r="C61" s="1599"/>
      <c r="D61" s="1599" t="s">
        <v>702</v>
      </c>
      <c r="E61" s="1599"/>
      <c r="F61" s="1599" t="s">
        <v>703</v>
      </c>
      <c r="G61" s="1599"/>
      <c r="H61" s="1599" t="s">
        <v>979</v>
      </c>
      <c r="I61" s="1599"/>
      <c r="J61" s="1599" t="s">
        <v>980</v>
      </c>
      <c r="K61" s="1599"/>
      <c r="L61" s="1598" t="s">
        <v>1036</v>
      </c>
      <c r="M61" s="1598"/>
      <c r="N61" s="1598" t="s">
        <v>1010</v>
      </c>
      <c r="O61" s="1598"/>
      <c r="P61" s="1013"/>
    </row>
    <row r="62" spans="1:20" s="98" customFormat="1" ht="11.1" customHeight="1">
      <c r="A62" s="972" t="s">
        <v>11</v>
      </c>
      <c r="B62" s="953" t="s">
        <v>1011</v>
      </c>
      <c r="C62" s="953" t="s">
        <v>1012</v>
      </c>
      <c r="D62" s="953" t="s">
        <v>1011</v>
      </c>
      <c r="E62" s="953" t="s">
        <v>1012</v>
      </c>
      <c r="F62" s="953" t="s">
        <v>1011</v>
      </c>
      <c r="G62" s="953" t="s">
        <v>1012</v>
      </c>
      <c r="H62" s="953" t="s">
        <v>1011</v>
      </c>
      <c r="I62" s="953" t="s">
        <v>1012</v>
      </c>
      <c r="J62" s="953" t="s">
        <v>1011</v>
      </c>
      <c r="K62" s="953" t="s">
        <v>1012</v>
      </c>
      <c r="L62" s="953" t="s">
        <v>1011</v>
      </c>
      <c r="M62" s="953" t="s">
        <v>1012</v>
      </c>
      <c r="N62" s="953" t="s">
        <v>1011</v>
      </c>
      <c r="O62" s="953" t="s">
        <v>1012</v>
      </c>
      <c r="P62" s="103"/>
    </row>
    <row r="63" spans="1:20" s="98" customFormat="1" ht="11.1" customHeight="1">
      <c r="A63" s="959" t="s">
        <v>1037</v>
      </c>
      <c r="B63" s="1014">
        <v>652.06720007450087</v>
      </c>
      <c r="C63" s="1014">
        <v>623.89639119642663</v>
      </c>
      <c r="D63" s="1014">
        <v>206.23824597148595</v>
      </c>
      <c r="E63" s="1014">
        <v>205.93081094792291</v>
      </c>
      <c r="F63" s="1014">
        <v>467.26388039148679</v>
      </c>
      <c r="G63" s="1014">
        <v>480.7269092782052</v>
      </c>
      <c r="H63" s="1014">
        <v>1.7941232445910757</v>
      </c>
      <c r="I63" s="1014">
        <v>3.0023125652173914</v>
      </c>
      <c r="J63" s="1014">
        <v>0</v>
      </c>
      <c r="K63" s="1014">
        <v>0</v>
      </c>
      <c r="L63" s="1014">
        <v>0.473552223139309</v>
      </c>
      <c r="M63" s="1014">
        <v>-2.4800889198972524</v>
      </c>
      <c r="N63" s="1014">
        <v>1327.837001905204</v>
      </c>
      <c r="O63" s="1014">
        <v>1311.0763350678749</v>
      </c>
      <c r="P63" s="99"/>
    </row>
    <row r="64" spans="1:20" s="98" customFormat="1" ht="11.1" customHeight="1">
      <c r="A64" s="962" t="s">
        <v>1038</v>
      </c>
      <c r="B64" s="1015">
        <v>346.10211228082278</v>
      </c>
      <c r="C64" s="1015">
        <v>327.239970552675</v>
      </c>
      <c r="D64" s="1015">
        <v>148.28992205466204</v>
      </c>
      <c r="E64" s="1015">
        <v>144.95316399977509</v>
      </c>
      <c r="F64" s="1015">
        <v>354.92654804521476</v>
      </c>
      <c r="G64" s="1015">
        <v>311.30653145045864</v>
      </c>
      <c r="H64" s="1015">
        <v>94.82142966499589</v>
      </c>
      <c r="I64" s="1015">
        <v>57.31208017391301</v>
      </c>
      <c r="J64" s="1015">
        <v>0</v>
      </c>
      <c r="K64" s="1015">
        <v>0</v>
      </c>
      <c r="L64" s="1015">
        <v>-1.3027818172275829</v>
      </c>
      <c r="M64" s="1015">
        <v>-6.5914131044637188</v>
      </c>
      <c r="N64" s="1015">
        <v>942.83723022846789</v>
      </c>
      <c r="O64" s="1015">
        <v>834.22033307235802</v>
      </c>
      <c r="P64" s="100"/>
    </row>
    <row r="65" spans="1:20" s="98" customFormat="1" ht="11.1" customHeight="1">
      <c r="A65" s="962" t="s">
        <v>1039</v>
      </c>
      <c r="B65" s="1015">
        <v>61.198248087575266</v>
      </c>
      <c r="C65" s="1015">
        <v>56.10619709080413</v>
      </c>
      <c r="D65" s="1015">
        <v>37.294977854114038</v>
      </c>
      <c r="E65" s="1015">
        <v>32.252223159272553</v>
      </c>
      <c r="F65" s="1015">
        <v>179.38788096831487</v>
      </c>
      <c r="G65" s="1015">
        <v>219.99590485885503</v>
      </c>
      <c r="H65" s="1015">
        <v>0</v>
      </c>
      <c r="I65" s="1015">
        <v>0</v>
      </c>
      <c r="J65" s="1015">
        <v>234.14066596044555</v>
      </c>
      <c r="K65" s="1015">
        <v>227.78822520416341</v>
      </c>
      <c r="L65" s="1015">
        <v>5.2609443038648465</v>
      </c>
      <c r="M65" s="1015">
        <v>4.007226199979641E-2</v>
      </c>
      <c r="N65" s="1015">
        <v>517.2827171743146</v>
      </c>
      <c r="O65" s="1015">
        <v>536.18262257509491</v>
      </c>
      <c r="P65" s="100"/>
    </row>
    <row r="66" spans="1:20" s="102" customFormat="1" ht="11.1" customHeight="1">
      <c r="A66" s="957" t="s">
        <v>1040</v>
      </c>
      <c r="B66" s="1016">
        <v>17.497391896917076</v>
      </c>
      <c r="C66" s="1016">
        <v>17.252007430240418</v>
      </c>
      <c r="D66" s="1016">
        <v>20.408922584380811</v>
      </c>
      <c r="E66" s="1016">
        <v>17.567736614892766</v>
      </c>
      <c r="F66" s="1016">
        <v>54.505687103045105</v>
      </c>
      <c r="G66" s="1016">
        <v>48.647802221420235</v>
      </c>
      <c r="H66" s="1016">
        <v>8.1084965607496375</v>
      </c>
      <c r="I66" s="1016">
        <v>6.3012568007844569</v>
      </c>
      <c r="J66" s="1016">
        <v>16.579843243967687</v>
      </c>
      <c r="K66" s="1016">
        <v>16.976607702526312</v>
      </c>
      <c r="L66" s="1016">
        <v>0</v>
      </c>
      <c r="M66" s="1016">
        <v>0</v>
      </c>
      <c r="N66" s="1016">
        <v>0</v>
      </c>
      <c r="O66" s="1016">
        <v>0</v>
      </c>
      <c r="P66" s="1017"/>
    </row>
    <row r="67" spans="1:20" ht="9.75" customHeight="1">
      <c r="A67" s="1018"/>
      <c r="B67" s="968"/>
      <c r="C67" s="968"/>
      <c r="D67" s="968"/>
      <c r="E67" s="968"/>
      <c r="F67" s="968"/>
      <c r="G67" s="968"/>
      <c r="H67" s="968"/>
      <c r="I67" s="968"/>
      <c r="J67" s="968"/>
      <c r="K67" s="968"/>
      <c r="L67" s="968"/>
      <c r="M67" s="968"/>
      <c r="N67" s="968"/>
      <c r="O67" s="968"/>
      <c r="P67" s="968"/>
      <c r="T67" s="670"/>
    </row>
    <row r="68" spans="1:20" s="1012" customFormat="1" ht="13.5" customHeight="1">
      <c r="A68" s="1010" t="s">
        <v>892</v>
      </c>
      <c r="B68" s="1010"/>
      <c r="C68" s="1010"/>
      <c r="D68" s="1010"/>
      <c r="E68" s="1010"/>
      <c r="F68" s="1010"/>
      <c r="G68" s="1010"/>
      <c r="H68" s="1010"/>
      <c r="I68" s="1010"/>
      <c r="J68" s="1010"/>
      <c r="K68" s="1010"/>
      <c r="L68" s="1010"/>
      <c r="M68" s="1010"/>
      <c r="N68" s="1010"/>
      <c r="O68" s="1010"/>
      <c r="P68" s="1011"/>
    </row>
    <row r="69" spans="1:20" s="102" customFormat="1" ht="33" customHeight="1">
      <c r="B69" s="1599" t="s">
        <v>1008</v>
      </c>
      <c r="C69" s="1599"/>
      <c r="D69" s="1599" t="s">
        <v>702</v>
      </c>
      <c r="E69" s="1599"/>
      <c r="F69" s="1599" t="s">
        <v>703</v>
      </c>
      <c r="G69" s="1599"/>
      <c r="H69" s="1599" t="s">
        <v>979</v>
      </c>
      <c r="I69" s="1599"/>
      <c r="J69" s="1599" t="s">
        <v>980</v>
      </c>
      <c r="K69" s="1599"/>
      <c r="L69" s="1598" t="s">
        <v>1041</v>
      </c>
      <c r="M69" s="1598"/>
      <c r="N69" s="1598" t="s">
        <v>1010</v>
      </c>
      <c r="O69" s="1598"/>
      <c r="P69" s="1013"/>
    </row>
    <row r="70" spans="1:20" s="98" customFormat="1" ht="11.1" customHeight="1">
      <c r="A70" s="972" t="s">
        <v>52</v>
      </c>
      <c r="B70" s="953" t="s">
        <v>1011</v>
      </c>
      <c r="C70" s="953" t="s">
        <v>1012</v>
      </c>
      <c r="D70" s="953" t="s">
        <v>1011</v>
      </c>
      <c r="E70" s="953" t="s">
        <v>1012</v>
      </c>
      <c r="F70" s="953" t="s">
        <v>1011</v>
      </c>
      <c r="G70" s="953" t="s">
        <v>1012</v>
      </c>
      <c r="H70" s="953" t="s">
        <v>1011</v>
      </c>
      <c r="I70" s="953" t="s">
        <v>1012</v>
      </c>
      <c r="J70" s="953" t="s">
        <v>1011</v>
      </c>
      <c r="K70" s="953" t="s">
        <v>1012</v>
      </c>
      <c r="L70" s="953" t="s">
        <v>1011</v>
      </c>
      <c r="M70" s="953" t="s">
        <v>1012</v>
      </c>
      <c r="N70" s="953" t="s">
        <v>1011</v>
      </c>
      <c r="O70" s="953" t="s">
        <v>1012</v>
      </c>
      <c r="P70" s="103"/>
    </row>
    <row r="71" spans="1:20" s="98" customFormat="1" ht="11.1" customHeight="1">
      <c r="A71" s="959" t="s">
        <v>1042</v>
      </c>
      <c r="B71" s="1015">
        <v>46.899003917898874</v>
      </c>
      <c r="C71" s="1015">
        <v>52.138845576472001</v>
      </c>
      <c r="D71" s="1015">
        <v>46.720483510463183</v>
      </c>
      <c r="E71" s="1015">
        <v>49.112173421949947</v>
      </c>
      <c r="F71" s="1015">
        <v>32.837948130439095</v>
      </c>
      <c r="G71" s="1015">
        <v>36.262660288315018</v>
      </c>
      <c r="H71" s="1015">
        <v>32.510525528258611</v>
      </c>
      <c r="I71" s="1015">
        <v>18.981089287647322</v>
      </c>
      <c r="J71" s="1015">
        <v>27.489689058718806</v>
      </c>
      <c r="K71" s="1015">
        <v>43.730445621309435</v>
      </c>
      <c r="L71" s="1015">
        <v>0</v>
      </c>
      <c r="M71" s="1015">
        <v>0</v>
      </c>
      <c r="N71" s="1015">
        <v>43.407694114828118</v>
      </c>
      <c r="O71" s="1015">
        <v>48.388987522993261</v>
      </c>
      <c r="P71" s="99"/>
    </row>
    <row r="72" spans="1:20" s="98" customFormat="1" ht="11.1" customHeight="1">
      <c r="A72" s="962" t="s">
        <v>1043</v>
      </c>
      <c r="B72" s="1015">
        <v>53.077675466773883</v>
      </c>
      <c r="C72" s="1015">
        <v>52.451011926056687</v>
      </c>
      <c r="D72" s="1015">
        <v>71.902241679830951</v>
      </c>
      <c r="E72" s="1015">
        <v>70.389255173880599</v>
      </c>
      <c r="F72" s="1015">
        <v>75.958481478997982</v>
      </c>
      <c r="G72" s="1015">
        <v>64.757459056717792</v>
      </c>
      <c r="H72" s="1015">
        <v>0</v>
      </c>
      <c r="I72" s="1015">
        <v>0</v>
      </c>
      <c r="J72" s="1015">
        <v>0</v>
      </c>
      <c r="K72" s="1015">
        <v>0</v>
      </c>
      <c r="L72" s="1015">
        <v>0</v>
      </c>
      <c r="M72" s="1015">
        <v>0</v>
      </c>
      <c r="N72" s="1015">
        <v>71.005494565648377</v>
      </c>
      <c r="O72" s="1015">
        <v>63.628662249415868</v>
      </c>
      <c r="P72" s="99"/>
    </row>
    <row r="73" spans="1:20" s="98" customFormat="1" ht="11.1" customHeight="1">
      <c r="A73" s="967" t="s">
        <v>1044</v>
      </c>
      <c r="B73" s="1016">
        <v>40.129723571307352</v>
      </c>
      <c r="C73" s="1016">
        <v>29.228231882311498</v>
      </c>
      <c r="D73" s="1016">
        <v>12.214320307633567</v>
      </c>
      <c r="E73" s="1016">
        <v>13.415176092650885</v>
      </c>
      <c r="F73" s="1016">
        <v>12.652685703297223</v>
      </c>
      <c r="G73" s="1016">
        <v>12.664427895345309</v>
      </c>
      <c r="H73" s="1016">
        <v>15.581612711453506</v>
      </c>
      <c r="I73" s="1016">
        <v>42.176089152260474</v>
      </c>
      <c r="J73" s="1016">
        <v>11.46542372782846</v>
      </c>
      <c r="K73" s="1016">
        <v>8.9895609871328599</v>
      </c>
      <c r="L73" s="1016">
        <v>0</v>
      </c>
      <c r="M73" s="1016">
        <v>0</v>
      </c>
      <c r="N73" s="1016">
        <v>12.953741908249173</v>
      </c>
      <c r="O73" s="1016">
        <v>12.10468987045604</v>
      </c>
      <c r="P73" s="99"/>
    </row>
    <row r="74" spans="1:20" ht="7.5" customHeight="1">
      <c r="P74" s="968"/>
      <c r="T74" s="670"/>
    </row>
    <row r="75" spans="1:20" s="334" customFormat="1" ht="19.5" customHeight="1">
      <c r="A75" s="1493" t="s">
        <v>1045</v>
      </c>
      <c r="B75" s="1493"/>
      <c r="C75" s="1493"/>
      <c r="D75" s="1493"/>
      <c r="E75" s="1493"/>
      <c r="F75" s="1493"/>
      <c r="G75" s="1493"/>
      <c r="H75" s="1493"/>
      <c r="I75" s="1493"/>
      <c r="J75" s="1493"/>
      <c r="K75" s="1493"/>
      <c r="L75" s="1493"/>
      <c r="M75" s="1493"/>
      <c r="N75" s="1493"/>
      <c r="O75" s="1493"/>
    </row>
    <row r="76" spans="1:20" s="334" customFormat="1" ht="19.5" customHeight="1">
      <c r="A76" s="1493" t="s">
        <v>1046</v>
      </c>
      <c r="B76" s="1493"/>
      <c r="C76" s="1493"/>
      <c r="D76" s="1493"/>
      <c r="E76" s="1493"/>
      <c r="F76" s="1493"/>
      <c r="G76" s="1493"/>
      <c r="H76" s="1493"/>
      <c r="I76" s="1493"/>
      <c r="J76" s="1493"/>
      <c r="K76" s="1493"/>
      <c r="L76" s="1493"/>
      <c r="M76" s="1493"/>
      <c r="N76" s="1493"/>
      <c r="O76" s="1493"/>
    </row>
    <row r="77" spans="1:20" s="334" customFormat="1" ht="12.75" customHeight="1">
      <c r="A77" s="1493" t="s">
        <v>1047</v>
      </c>
      <c r="B77" s="1493"/>
      <c r="C77" s="1493"/>
      <c r="D77" s="1493"/>
      <c r="E77" s="1493"/>
      <c r="F77" s="1493"/>
      <c r="G77" s="1493"/>
      <c r="H77" s="1493"/>
      <c r="I77" s="1493"/>
      <c r="J77" s="1493"/>
      <c r="K77" s="1493"/>
      <c r="L77" s="1493"/>
      <c r="M77" s="1493"/>
      <c r="N77" s="1493"/>
      <c r="O77" s="1493"/>
    </row>
    <row r="78" spans="1:20" s="334" customFormat="1" ht="12.75" customHeight="1">
      <c r="A78" s="1503" t="s">
        <v>1048</v>
      </c>
      <c r="B78" s="1503"/>
      <c r="C78" s="1503"/>
      <c r="D78" s="1503"/>
      <c r="E78" s="1503"/>
      <c r="F78" s="1503"/>
      <c r="G78" s="1503"/>
      <c r="H78" s="1503"/>
      <c r="I78" s="1503"/>
      <c r="J78" s="1503"/>
      <c r="K78" s="1503"/>
      <c r="L78" s="1503"/>
      <c r="M78" s="1503"/>
      <c r="N78" s="1503"/>
      <c r="O78" s="1503"/>
    </row>
  </sheetData>
  <mergeCells count="65">
    <mergeCell ref="B4:C4"/>
    <mergeCell ref="D4:E4"/>
    <mergeCell ref="F4:G4"/>
    <mergeCell ref="H4:I4"/>
    <mergeCell ref="J4:K4"/>
    <mergeCell ref="N4:O4"/>
    <mergeCell ref="P4:Q4"/>
    <mergeCell ref="H21:I21"/>
    <mergeCell ref="J21:K21"/>
    <mergeCell ref="L21:M21"/>
    <mergeCell ref="N21:O21"/>
    <mergeCell ref="L4:M4"/>
    <mergeCell ref="A35:O35"/>
    <mergeCell ref="A36:O36"/>
    <mergeCell ref="L38:M38"/>
    <mergeCell ref="N38:O38"/>
    <mergeCell ref="L39:M39"/>
    <mergeCell ref="N39:O39"/>
    <mergeCell ref="L40:M40"/>
    <mergeCell ref="N40:O40"/>
    <mergeCell ref="L41:M41"/>
    <mergeCell ref="N41:O41"/>
    <mergeCell ref="L42:M42"/>
    <mergeCell ref="N42:O42"/>
    <mergeCell ref="L43:M43"/>
    <mergeCell ref="N43:O43"/>
    <mergeCell ref="L44:M44"/>
    <mergeCell ref="N44:O44"/>
    <mergeCell ref="L45:M45"/>
    <mergeCell ref="N45:O45"/>
    <mergeCell ref="L46:M46"/>
    <mergeCell ref="N46:O46"/>
    <mergeCell ref="L47:M47"/>
    <mergeCell ref="N47:O47"/>
    <mergeCell ref="L48:M48"/>
    <mergeCell ref="N48:O48"/>
    <mergeCell ref="H61:I61"/>
    <mergeCell ref="J61:K61"/>
    <mergeCell ref="L49:M49"/>
    <mergeCell ref="N49:O49"/>
    <mergeCell ref="L50:M50"/>
    <mergeCell ref="N50:O50"/>
    <mergeCell ref="L51:M51"/>
    <mergeCell ref="N51:O51"/>
    <mergeCell ref="L52:M52"/>
    <mergeCell ref="N52:O52"/>
    <mergeCell ref="L53:M53"/>
    <mergeCell ref="N53:O53"/>
    <mergeCell ref="A55:O55"/>
    <mergeCell ref="A75:O75"/>
    <mergeCell ref="A76:O76"/>
    <mergeCell ref="A77:O77"/>
    <mergeCell ref="A78:O78"/>
    <mergeCell ref="L61:M61"/>
    <mergeCell ref="N61:O61"/>
    <mergeCell ref="B69:C69"/>
    <mergeCell ref="D69:E69"/>
    <mergeCell ref="F69:G69"/>
    <mergeCell ref="H69:I69"/>
    <mergeCell ref="J69:K69"/>
    <mergeCell ref="L69:M69"/>
    <mergeCell ref="N69:O69"/>
    <mergeCell ref="B61:C61"/>
    <mergeCell ref="D61:E61"/>
    <mergeCell ref="F61:G61"/>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- 3Q13&amp;C&amp;8CHAPTER 2 SEGMENTAL REPORTING&amp;R&amp;8Financial performance </oddHeader>
  </headerFooter>
  <rowBreaks count="1" manualBreakCount="1">
    <brk id="55"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38"/>
  <sheetViews>
    <sheetView showGridLines="0" zoomScale="150" zoomScaleNormal="150" zoomScaleSheetLayoutView="90" workbookViewId="0"/>
  </sheetViews>
  <sheetFormatPr baseColWidth="10" defaultColWidth="11.42578125" defaultRowHeight="22.5" customHeight="1"/>
  <cols>
    <col min="1" max="1" width="35.28515625" style="1041" customWidth="1"/>
    <col min="2" max="10" width="6.42578125" style="1041" customWidth="1"/>
    <col min="11" max="16384" width="11.42578125" style="1041"/>
  </cols>
  <sheetData>
    <row r="1" spans="1:10" s="756" customFormat="1" ht="22.5" customHeight="1">
      <c r="A1" s="935"/>
      <c r="B1" s="936"/>
      <c r="C1" s="936"/>
      <c r="D1" s="936"/>
      <c r="E1" s="936"/>
      <c r="F1" s="936"/>
      <c r="G1" s="936"/>
      <c r="H1" s="936"/>
      <c r="I1" s="936"/>
      <c r="J1" s="936"/>
    </row>
    <row r="2" spans="1:10" s="737" customFormat="1" ht="18.75" customHeight="1">
      <c r="A2" s="937" t="s">
        <v>1049</v>
      </c>
    </row>
    <row r="3" spans="1:10" s="737" customFormat="1" ht="12" customHeight="1"/>
    <row r="4" spans="1:10" s="1021" customFormat="1" ht="10.5" customHeight="1">
      <c r="A4" s="1019" t="s">
        <v>1050</v>
      </c>
      <c r="B4" s="1020"/>
      <c r="C4" s="1020"/>
      <c r="D4" s="1020"/>
      <c r="E4" s="1020"/>
      <c r="F4" s="1020"/>
      <c r="G4" s="1020"/>
      <c r="H4" s="1020"/>
      <c r="I4" s="1020"/>
      <c r="J4" s="1020"/>
    </row>
    <row r="5" spans="1:10" s="1024" customFormat="1" ht="13.5" customHeight="1">
      <c r="A5" s="1022" t="s">
        <v>52</v>
      </c>
      <c r="B5" s="1023" t="s">
        <v>784</v>
      </c>
      <c r="C5" s="1023" t="s">
        <v>367</v>
      </c>
      <c r="D5" s="1023" t="s">
        <v>331</v>
      </c>
      <c r="E5" s="1023" t="s">
        <v>246</v>
      </c>
      <c r="F5" s="1023" t="s">
        <v>239</v>
      </c>
      <c r="G5" s="1023" t="s">
        <v>234</v>
      </c>
      <c r="H5" s="1023" t="s">
        <v>516</v>
      </c>
    </row>
    <row r="6" spans="1:10" s="1024" customFormat="1" ht="12" customHeight="1">
      <c r="A6" s="1025" t="s">
        <v>1051</v>
      </c>
      <c r="B6" s="1026">
        <v>80.5</v>
      </c>
      <c r="C6" s="1026">
        <v>81.5</v>
      </c>
      <c r="D6" s="1026">
        <v>79.900000000000006</v>
      </c>
      <c r="E6" s="1026">
        <v>80.400000000000006</v>
      </c>
      <c r="F6" s="1026">
        <v>80.2</v>
      </c>
      <c r="G6" s="1026">
        <v>81.599999999999994</v>
      </c>
      <c r="H6" s="1026">
        <v>73.5</v>
      </c>
    </row>
    <row r="7" spans="1:10" s="1024" customFormat="1" ht="12" customHeight="1">
      <c r="A7" s="812" t="s">
        <v>1052</v>
      </c>
      <c r="B7" s="1027">
        <v>42.8</v>
      </c>
      <c r="C7" s="1027">
        <v>47.2</v>
      </c>
      <c r="D7" s="1027">
        <v>52.1</v>
      </c>
      <c r="E7" s="1027">
        <v>44.8</v>
      </c>
      <c r="F7" s="1027">
        <v>47.8</v>
      </c>
      <c r="G7" s="1027">
        <v>41.7</v>
      </c>
      <c r="H7" s="1027">
        <v>66.5</v>
      </c>
    </row>
    <row r="8" spans="1:10" s="1024" customFormat="1" ht="12" customHeight="1">
      <c r="A8" s="812" t="s">
        <v>1053</v>
      </c>
      <c r="B8" s="1027">
        <v>82.8446</v>
      </c>
      <c r="C8" s="1027">
        <v>82.977199999999996</v>
      </c>
      <c r="D8" s="1027">
        <v>82.916700000000006</v>
      </c>
      <c r="E8" s="1027">
        <v>83.3155</v>
      </c>
      <c r="F8" s="1027">
        <v>82.439599999999999</v>
      </c>
      <c r="G8" s="1027">
        <v>81.872</v>
      </c>
      <c r="H8" s="1027">
        <v>82.018600000000006</v>
      </c>
    </row>
    <row r="9" spans="1:10" s="1024" customFormat="1" ht="21" customHeight="1">
      <c r="A9" s="1028" t="s">
        <v>1054</v>
      </c>
      <c r="B9" s="1029">
        <v>0.86909999999999998</v>
      </c>
      <c r="C9" s="1029">
        <v>0.76980000000000004</v>
      </c>
      <c r="D9" s="1029">
        <v>0.76070000000000004</v>
      </c>
      <c r="E9" s="1029">
        <v>0.77390000000000003</v>
      </c>
      <c r="F9" s="1029">
        <v>0.74019999999999997</v>
      </c>
      <c r="G9" s="1029">
        <v>0.7228</v>
      </c>
      <c r="H9" s="1029">
        <v>0.82899999999999996</v>
      </c>
    </row>
    <row r="10" spans="1:10" s="1024" customFormat="1" ht="12" customHeight="1">
      <c r="A10" s="812" t="s">
        <v>1055</v>
      </c>
      <c r="B10" s="1027">
        <v>36.937800000000003</v>
      </c>
      <c r="C10" s="1027">
        <v>41.129600000000003</v>
      </c>
      <c r="D10" s="1027">
        <v>40.032499999999999</v>
      </c>
      <c r="E10" s="1027">
        <v>39.640999999999998</v>
      </c>
      <c r="F10" s="1027">
        <v>39.071199999999997</v>
      </c>
      <c r="G10" s="1027">
        <v>40.147799999999997</v>
      </c>
      <c r="H10" s="1027">
        <v>37.009300000000003</v>
      </c>
    </row>
    <row r="11" spans="1:10" s="1024" customFormat="1" ht="12" customHeight="1">
      <c r="A11" s="1030" t="s">
        <v>1056</v>
      </c>
      <c r="B11" s="1031">
        <v>7.5700000000000003E-2</v>
      </c>
      <c r="C11" s="1031">
        <v>0.1368</v>
      </c>
      <c r="D11" s="1031">
        <v>4.1200000000000001E-2</v>
      </c>
      <c r="E11" s="1031">
        <v>0.20030000000000001</v>
      </c>
      <c r="F11" s="1031">
        <v>9.2299999999999993E-2</v>
      </c>
      <c r="G11" s="1031">
        <v>6.3299999999999995E-2</v>
      </c>
      <c r="H11" s="1031">
        <v>0.14399999999999999</v>
      </c>
    </row>
    <row r="12" spans="1:10" s="1024" customFormat="1" ht="9" customHeight="1">
      <c r="A12" s="1032"/>
      <c r="B12" s="1033"/>
      <c r="C12" s="1033"/>
      <c r="D12" s="1033"/>
      <c r="E12" s="1034"/>
      <c r="F12" s="1034"/>
      <c r="G12" s="1034"/>
      <c r="H12" s="1034"/>
    </row>
    <row r="13" spans="1:10" s="1021" customFormat="1" ht="10.5" customHeight="1">
      <c r="A13" s="1035" t="s">
        <v>1057</v>
      </c>
      <c r="B13" s="1020"/>
      <c r="C13" s="1020"/>
      <c r="D13" s="1020"/>
      <c r="E13" s="1020"/>
      <c r="F13" s="1020"/>
      <c r="G13" s="1020"/>
      <c r="H13" s="1020"/>
    </row>
    <row r="14" spans="1:10" s="1024" customFormat="1" ht="13.5" customHeight="1">
      <c r="A14" s="1036" t="s">
        <v>52</v>
      </c>
      <c r="B14" s="1023" t="s">
        <v>784</v>
      </c>
      <c r="C14" s="1023" t="s">
        <v>367</v>
      </c>
      <c r="D14" s="1023" t="s">
        <v>331</v>
      </c>
      <c r="E14" s="1023" t="s">
        <v>246</v>
      </c>
      <c r="F14" s="1023" t="s">
        <v>239</v>
      </c>
      <c r="G14" s="1023" t="s">
        <v>234</v>
      </c>
      <c r="H14" s="1023" t="s">
        <v>516</v>
      </c>
    </row>
    <row r="15" spans="1:10" s="1024" customFormat="1" ht="12" customHeight="1">
      <c r="A15" s="1025" t="s">
        <v>1051</v>
      </c>
      <c r="B15" s="1026">
        <v>19.5</v>
      </c>
      <c r="C15" s="1026">
        <v>18.5</v>
      </c>
      <c r="D15" s="1026">
        <v>20.09</v>
      </c>
      <c r="E15" s="1026">
        <v>19.553000000000001</v>
      </c>
      <c r="F15" s="1026">
        <v>19.751000000000001</v>
      </c>
      <c r="G15" s="1026">
        <v>18.399999999999999</v>
      </c>
      <c r="H15" s="1026">
        <v>26.544</v>
      </c>
    </row>
    <row r="16" spans="1:10" s="1024" customFormat="1" ht="12" customHeight="1">
      <c r="A16" s="812" t="s">
        <v>1058</v>
      </c>
      <c r="B16" s="1027">
        <v>45.7</v>
      </c>
      <c r="C16" s="1027">
        <v>51.7</v>
      </c>
      <c r="D16" s="1027">
        <v>51.838000000000001</v>
      </c>
      <c r="E16" s="1027">
        <v>56.183</v>
      </c>
      <c r="F16" s="1027">
        <v>50.923999999999999</v>
      </c>
      <c r="G16" s="1027">
        <v>49.5</v>
      </c>
      <c r="H16" s="1027">
        <v>46.588999999999999</v>
      </c>
    </row>
    <row r="17" spans="1:253" s="1024" customFormat="1" ht="12" customHeight="1">
      <c r="A17" s="812" t="s">
        <v>1053</v>
      </c>
      <c r="B17" s="1027">
        <v>17.1555</v>
      </c>
      <c r="C17" s="1027">
        <v>17.0228</v>
      </c>
      <c r="D17" s="1027">
        <v>17.083300000000001</v>
      </c>
      <c r="E17" s="1027">
        <v>16.6846</v>
      </c>
      <c r="F17" s="1027">
        <v>17.560400000000001</v>
      </c>
      <c r="G17" s="1027">
        <v>18.1279</v>
      </c>
      <c r="H17" s="1027">
        <v>17.981400000000001</v>
      </c>
    </row>
    <row r="18" spans="1:253" s="1024" customFormat="1" ht="21" customHeight="1">
      <c r="A18" s="1028" t="s">
        <v>1054</v>
      </c>
      <c r="B18" s="1029">
        <v>5.7049000000000003</v>
      </c>
      <c r="C18" s="1029">
        <v>6.3301999999999996</v>
      </c>
      <c r="D18" s="1029">
        <v>4.9821</v>
      </c>
      <c r="E18" s="1029">
        <v>5.1006999999999998</v>
      </c>
      <c r="F18" s="1029">
        <v>4.9294000000000002</v>
      </c>
      <c r="G18" s="1029">
        <v>4.7530999999999999</v>
      </c>
      <c r="H18" s="1029">
        <v>4.8827999999999996</v>
      </c>
    </row>
    <row r="19" spans="1:253" s="1024" customFormat="1" ht="12" customHeight="1">
      <c r="A19" s="812" t="s">
        <v>1055</v>
      </c>
      <c r="B19" s="1027">
        <v>40.470100000000002</v>
      </c>
      <c r="C19" s="1027">
        <v>37.619</v>
      </c>
      <c r="D19" s="1027">
        <v>42.722200000000001</v>
      </c>
      <c r="E19" s="1027">
        <v>40.888100000000001</v>
      </c>
      <c r="F19" s="1027">
        <v>40.748600000000003</v>
      </c>
      <c r="G19" s="1027">
        <v>41.386400000000002</v>
      </c>
      <c r="H19" s="1027">
        <v>40.018599999999999</v>
      </c>
    </row>
    <row r="20" spans="1:253" s="1024" customFormat="1" ht="12" customHeight="1">
      <c r="A20" s="1030" t="s">
        <v>1056</v>
      </c>
      <c r="B20" s="1031">
        <v>0.81</v>
      </c>
      <c r="C20" s="1031">
        <v>0.75419999999999998</v>
      </c>
      <c r="D20" s="1031">
        <v>0.9345</v>
      </c>
      <c r="E20" s="1031">
        <v>0.71140000000000003</v>
      </c>
      <c r="F20" s="1031">
        <v>0.70909999999999995</v>
      </c>
      <c r="G20" s="1031">
        <v>0.75409999999999999</v>
      </c>
      <c r="H20" s="1031">
        <v>0.53779999999999994</v>
      </c>
    </row>
    <row r="21" spans="1:253" s="1024" customFormat="1" ht="7.5" customHeight="1">
      <c r="A21" s="1037"/>
      <c r="B21" s="1038"/>
      <c r="C21" s="1038"/>
      <c r="D21" s="1038"/>
      <c r="E21" s="1038"/>
      <c r="F21" s="1038"/>
      <c r="G21" s="1038"/>
      <c r="H21" s="1038"/>
      <c r="I21" s="1038"/>
      <c r="J21" s="1038"/>
    </row>
    <row r="22" spans="1:253" s="1039" customFormat="1" ht="12.75" customHeight="1">
      <c r="A22" s="1493" t="s">
        <v>1059</v>
      </c>
      <c r="B22" s="1493"/>
      <c r="C22" s="1493"/>
      <c r="D22" s="1493"/>
      <c r="E22" s="1493"/>
      <c r="F22" s="1493"/>
      <c r="G22" s="1493"/>
      <c r="H22" s="1493"/>
      <c r="I22" s="1493"/>
      <c r="J22" s="1493"/>
    </row>
    <row r="23" spans="1:253" s="1039" customFormat="1" ht="20.25" customHeight="1">
      <c r="A23" s="1493" t="s">
        <v>1060</v>
      </c>
      <c r="B23" s="1493"/>
      <c r="C23" s="1493"/>
      <c r="D23" s="1493"/>
      <c r="E23" s="1493"/>
      <c r="F23" s="1493"/>
      <c r="G23" s="1493"/>
      <c r="H23" s="1493"/>
      <c r="I23" s="1493"/>
      <c r="J23" s="1493"/>
      <c r="K23" s="1493"/>
      <c r="L23" s="1493"/>
      <c r="M23" s="1493"/>
      <c r="N23" s="1493"/>
      <c r="O23" s="1493"/>
      <c r="P23" s="1493"/>
      <c r="Q23" s="1493"/>
      <c r="R23" s="1493"/>
      <c r="S23" s="1493"/>
      <c r="T23" s="1493"/>
      <c r="U23" s="1493"/>
      <c r="V23" s="1493"/>
      <c r="W23" s="1493"/>
      <c r="X23" s="1493"/>
      <c r="Y23" s="1493"/>
      <c r="Z23" s="1493"/>
      <c r="AA23" s="1493"/>
      <c r="AB23" s="1493"/>
      <c r="AC23" s="1493"/>
      <c r="AD23" s="1493"/>
      <c r="AE23" s="1493"/>
      <c r="AF23" s="1493"/>
      <c r="AG23" s="1493"/>
      <c r="AH23" s="1493"/>
      <c r="AI23" s="1493"/>
      <c r="AJ23" s="1493"/>
      <c r="AK23" s="1493"/>
      <c r="AL23" s="1493"/>
      <c r="AM23" s="1493"/>
      <c r="AN23" s="1493"/>
      <c r="AO23" s="1493"/>
      <c r="AP23" s="1493"/>
      <c r="AQ23" s="1493"/>
      <c r="AR23" s="1493"/>
      <c r="AS23" s="1493"/>
      <c r="AT23" s="1493"/>
      <c r="AU23" s="1493"/>
      <c r="AV23" s="1493"/>
      <c r="AW23" s="1493"/>
      <c r="AX23" s="1493"/>
      <c r="AY23" s="1493"/>
      <c r="AZ23" s="1493"/>
      <c r="BA23" s="1493"/>
      <c r="BB23" s="1493"/>
      <c r="BC23" s="1493"/>
      <c r="BD23" s="1493"/>
      <c r="BE23" s="1493"/>
      <c r="BF23" s="1493"/>
      <c r="BG23" s="1493"/>
      <c r="BH23" s="1493"/>
      <c r="BI23" s="1493"/>
      <c r="BJ23" s="1493"/>
      <c r="BK23" s="1493"/>
      <c r="BL23" s="1493"/>
      <c r="BM23" s="1493"/>
      <c r="BN23" s="1493"/>
      <c r="BO23" s="1493"/>
      <c r="BP23" s="1493"/>
      <c r="BQ23" s="1493"/>
      <c r="BR23" s="1493"/>
      <c r="BS23" s="1493"/>
      <c r="BT23" s="1493"/>
      <c r="BU23" s="1493"/>
      <c r="BV23" s="1493"/>
      <c r="BW23" s="1493"/>
      <c r="BX23" s="1493"/>
      <c r="BY23" s="1493"/>
      <c r="BZ23" s="1493"/>
      <c r="CA23" s="1493"/>
      <c r="CB23" s="1493"/>
      <c r="CC23" s="1493"/>
      <c r="CD23" s="1493"/>
      <c r="CE23" s="1493"/>
      <c r="CF23" s="1493"/>
      <c r="CG23" s="1493"/>
      <c r="CH23" s="1493"/>
      <c r="CI23" s="1493"/>
      <c r="CJ23" s="1493"/>
      <c r="CK23" s="1493"/>
      <c r="CL23" s="1493"/>
      <c r="CM23" s="1493"/>
      <c r="CN23" s="1493"/>
      <c r="CO23" s="1493"/>
      <c r="CP23" s="1493"/>
      <c r="CQ23" s="1493"/>
      <c r="CR23" s="1493"/>
      <c r="CS23" s="1493"/>
      <c r="CT23" s="1493"/>
      <c r="CU23" s="1493"/>
      <c r="CV23" s="1493"/>
      <c r="CW23" s="1493"/>
      <c r="CX23" s="1493"/>
      <c r="CY23" s="1493"/>
      <c r="CZ23" s="1493"/>
      <c r="DA23" s="1493"/>
      <c r="DB23" s="1493"/>
      <c r="DC23" s="1493"/>
      <c r="DD23" s="1493"/>
      <c r="DE23" s="1493"/>
      <c r="DF23" s="1493"/>
      <c r="DG23" s="1493"/>
      <c r="DH23" s="1493"/>
      <c r="DI23" s="1493"/>
      <c r="DJ23" s="1493"/>
      <c r="DK23" s="1493"/>
      <c r="DL23" s="1493"/>
      <c r="DM23" s="1493"/>
      <c r="DN23" s="1493"/>
      <c r="DO23" s="1493"/>
      <c r="DP23" s="1493"/>
      <c r="DQ23" s="1493"/>
      <c r="DR23" s="1493"/>
      <c r="DS23" s="1493"/>
      <c r="DT23" s="1493"/>
      <c r="DU23" s="1493"/>
      <c r="DV23" s="1493"/>
      <c r="DW23" s="1493"/>
      <c r="DX23" s="1493"/>
      <c r="DY23" s="1493"/>
      <c r="DZ23" s="1493"/>
      <c r="EA23" s="1493"/>
      <c r="EB23" s="1493"/>
      <c r="EC23" s="1493"/>
      <c r="ED23" s="1493"/>
      <c r="EE23" s="1493"/>
      <c r="EF23" s="1493"/>
      <c r="EG23" s="1493"/>
      <c r="EH23" s="1493"/>
      <c r="EI23" s="1493"/>
      <c r="EJ23" s="1493"/>
      <c r="EK23" s="1493"/>
      <c r="EL23" s="1493"/>
      <c r="EM23" s="1493"/>
      <c r="EN23" s="1493"/>
      <c r="EO23" s="1493"/>
      <c r="EP23" s="1493"/>
      <c r="EQ23" s="1493"/>
      <c r="ER23" s="1493"/>
      <c r="ES23" s="1493"/>
      <c r="ET23" s="1493"/>
      <c r="EU23" s="1493"/>
      <c r="EV23" s="1493"/>
      <c r="EW23" s="1493"/>
      <c r="EX23" s="1493"/>
      <c r="EY23" s="1493"/>
      <c r="EZ23" s="1493"/>
      <c r="FA23" s="1493"/>
      <c r="FB23" s="1493"/>
      <c r="FC23" s="1493"/>
      <c r="FD23" s="1493"/>
      <c r="FE23" s="1493"/>
      <c r="FF23" s="1493"/>
      <c r="FG23" s="1493"/>
      <c r="FH23" s="1493"/>
      <c r="FI23" s="1493"/>
      <c r="FJ23" s="1493"/>
      <c r="FK23" s="1493"/>
      <c r="FL23" s="1493"/>
      <c r="FM23" s="1493"/>
      <c r="FN23" s="1493"/>
      <c r="FO23" s="1493"/>
      <c r="FP23" s="1493"/>
      <c r="FQ23" s="1493"/>
      <c r="FR23" s="1493"/>
      <c r="FS23" s="1493"/>
      <c r="FT23" s="1493"/>
      <c r="FU23" s="1493"/>
      <c r="FV23" s="1493"/>
      <c r="FW23" s="1493"/>
      <c r="FX23" s="1493"/>
      <c r="FY23" s="1493"/>
      <c r="FZ23" s="1493"/>
      <c r="GA23" s="1493"/>
      <c r="GB23" s="1493"/>
      <c r="GC23" s="1493"/>
      <c r="GD23" s="1493"/>
      <c r="GE23" s="1493"/>
      <c r="GF23" s="1493"/>
      <c r="GG23" s="1493"/>
      <c r="GH23" s="1493"/>
      <c r="GI23" s="1493"/>
      <c r="GJ23" s="1493"/>
      <c r="GK23" s="1493"/>
      <c r="GL23" s="1493"/>
      <c r="GM23" s="1493"/>
      <c r="GN23" s="1493"/>
      <c r="GO23" s="1493"/>
      <c r="GP23" s="1493"/>
      <c r="GQ23" s="1493"/>
      <c r="GR23" s="1493"/>
      <c r="GS23" s="1493"/>
      <c r="GT23" s="1493"/>
      <c r="GU23" s="1493"/>
      <c r="GV23" s="1493"/>
      <c r="GW23" s="1493"/>
      <c r="GX23" s="1493"/>
      <c r="GY23" s="1493"/>
      <c r="GZ23" s="1493"/>
      <c r="HA23" s="1493"/>
      <c r="HB23" s="1493"/>
      <c r="HC23" s="1493"/>
      <c r="HD23" s="1493"/>
      <c r="HE23" s="1493"/>
      <c r="HF23" s="1493"/>
      <c r="HG23" s="1493"/>
      <c r="HH23" s="1493"/>
      <c r="HI23" s="1493"/>
      <c r="HJ23" s="1493"/>
      <c r="HK23" s="1493"/>
      <c r="HL23" s="1493"/>
      <c r="HM23" s="1493"/>
      <c r="HN23" s="1493"/>
      <c r="HO23" s="1493"/>
      <c r="HP23" s="1493"/>
      <c r="HQ23" s="1493"/>
      <c r="HR23" s="1493"/>
      <c r="HS23" s="1493"/>
      <c r="HT23" s="1493"/>
      <c r="HU23" s="1493"/>
      <c r="HV23" s="1493"/>
      <c r="HW23" s="1493"/>
      <c r="HX23" s="1493"/>
      <c r="HY23" s="1493"/>
      <c r="HZ23" s="1493"/>
      <c r="IA23" s="1493"/>
      <c r="IB23" s="1493"/>
      <c r="IC23" s="1493"/>
      <c r="ID23" s="1493"/>
      <c r="IE23" s="1493"/>
      <c r="IF23" s="1493"/>
      <c r="IG23" s="1493"/>
      <c r="IH23" s="1493"/>
      <c r="II23" s="1493"/>
      <c r="IJ23" s="1493"/>
      <c r="IK23" s="1493"/>
      <c r="IL23" s="1493"/>
      <c r="IM23" s="1493"/>
      <c r="IN23" s="1493"/>
      <c r="IO23" s="1493"/>
      <c r="IP23" s="1493"/>
      <c r="IQ23" s="1493"/>
      <c r="IR23" s="1493"/>
      <c r="IS23" s="1493"/>
    </row>
    <row r="24" spans="1:253" s="1039" customFormat="1" ht="12.75" customHeight="1">
      <c r="A24" s="1493" t="s">
        <v>1061</v>
      </c>
      <c r="B24" s="1493"/>
      <c r="C24" s="1493"/>
      <c r="D24" s="1493"/>
      <c r="E24" s="1493"/>
      <c r="F24" s="1493"/>
      <c r="G24" s="1493"/>
      <c r="H24" s="1493"/>
      <c r="I24" s="1493"/>
      <c r="J24" s="1493"/>
    </row>
    <row r="25" spans="1:253" s="1039" customFormat="1" ht="20.25" customHeight="1">
      <c r="A25" s="1493" t="s">
        <v>1062</v>
      </c>
      <c r="B25" s="1493"/>
      <c r="C25" s="1493"/>
      <c r="D25" s="1493"/>
      <c r="E25" s="1493"/>
      <c r="F25" s="1493"/>
      <c r="G25" s="1493"/>
      <c r="H25" s="1493"/>
      <c r="I25" s="1493"/>
      <c r="J25" s="1493"/>
      <c r="K25" s="1493"/>
      <c r="L25" s="1493"/>
      <c r="M25" s="1493"/>
      <c r="N25" s="1493"/>
      <c r="O25" s="1493"/>
      <c r="P25" s="1493"/>
      <c r="Q25" s="1493"/>
      <c r="R25" s="1493"/>
      <c r="S25" s="1493"/>
      <c r="T25" s="1493"/>
      <c r="U25" s="1493"/>
      <c r="V25" s="1493"/>
      <c r="W25" s="1493"/>
      <c r="X25" s="1493"/>
      <c r="Y25" s="1493"/>
      <c r="Z25" s="1493"/>
      <c r="AA25" s="1493"/>
      <c r="AB25" s="1493"/>
      <c r="AC25" s="1493"/>
      <c r="AD25" s="1493"/>
      <c r="AE25" s="1493"/>
      <c r="AF25" s="1493"/>
      <c r="AG25" s="1493"/>
      <c r="AH25" s="1493"/>
      <c r="AI25" s="1493"/>
      <c r="AJ25" s="1493"/>
      <c r="AK25" s="1493"/>
      <c r="AL25" s="1493"/>
      <c r="AM25" s="1493"/>
      <c r="AN25" s="1493"/>
      <c r="AO25" s="1493"/>
      <c r="AP25" s="1493"/>
      <c r="AQ25" s="1493"/>
      <c r="AR25" s="1493"/>
      <c r="AS25" s="1493"/>
      <c r="AT25" s="1493"/>
      <c r="AU25" s="1493"/>
      <c r="AV25" s="1493"/>
      <c r="AW25" s="1493"/>
      <c r="AX25" s="1493"/>
      <c r="AY25" s="1493"/>
      <c r="AZ25" s="1493"/>
      <c r="BA25" s="1493"/>
      <c r="BB25" s="1493"/>
      <c r="BC25" s="1493"/>
      <c r="BD25" s="1493"/>
      <c r="BE25" s="1493"/>
      <c r="BF25" s="1493"/>
      <c r="BG25" s="1493"/>
      <c r="BH25" s="1493"/>
      <c r="BI25" s="1493"/>
      <c r="BJ25" s="1493"/>
      <c r="BK25" s="1493"/>
      <c r="BL25" s="1493"/>
      <c r="BM25" s="1493"/>
      <c r="BN25" s="1493"/>
      <c r="BO25" s="1493"/>
      <c r="BP25" s="1493"/>
      <c r="BQ25" s="1493"/>
      <c r="BR25" s="1493"/>
      <c r="BS25" s="1493"/>
      <c r="BT25" s="1493"/>
      <c r="BU25" s="1493"/>
      <c r="BV25" s="1493"/>
      <c r="BW25" s="1493"/>
      <c r="BX25" s="1493"/>
      <c r="BY25" s="1493"/>
      <c r="BZ25" s="1493"/>
      <c r="CA25" s="1493"/>
      <c r="CB25" s="1493"/>
      <c r="CC25" s="1493"/>
      <c r="CD25" s="1493"/>
      <c r="CE25" s="1493"/>
      <c r="CF25" s="1493"/>
      <c r="CG25" s="1493"/>
      <c r="CH25" s="1493"/>
      <c r="CI25" s="1493"/>
      <c r="CJ25" s="1493"/>
      <c r="CK25" s="1493"/>
      <c r="CL25" s="1493"/>
      <c r="CM25" s="1493"/>
      <c r="CN25" s="1493"/>
      <c r="CO25" s="1493"/>
      <c r="CP25" s="1493"/>
      <c r="CQ25" s="1493"/>
      <c r="CR25" s="1493"/>
      <c r="CS25" s="1493"/>
      <c r="CT25" s="1493"/>
      <c r="CU25" s="1493"/>
      <c r="CV25" s="1493"/>
      <c r="CW25" s="1493"/>
      <c r="CX25" s="1493"/>
      <c r="CY25" s="1493"/>
      <c r="CZ25" s="1493"/>
      <c r="DA25" s="1493"/>
      <c r="DB25" s="1493"/>
      <c r="DC25" s="1493"/>
      <c r="DD25" s="1493"/>
      <c r="DE25" s="1493"/>
      <c r="DF25" s="1493"/>
      <c r="DG25" s="1493"/>
      <c r="DH25" s="1493"/>
      <c r="DI25" s="1493"/>
      <c r="DJ25" s="1493"/>
      <c r="DK25" s="1493"/>
      <c r="DL25" s="1493"/>
      <c r="DM25" s="1493"/>
      <c r="DN25" s="1493"/>
      <c r="DO25" s="1493"/>
      <c r="DP25" s="1493"/>
      <c r="DQ25" s="1493"/>
      <c r="DR25" s="1493"/>
      <c r="DS25" s="1493"/>
      <c r="DT25" s="1493"/>
      <c r="DU25" s="1493"/>
      <c r="DV25" s="1493"/>
      <c r="DW25" s="1493"/>
      <c r="DX25" s="1493"/>
      <c r="DY25" s="1493"/>
      <c r="DZ25" s="1493"/>
      <c r="EA25" s="1493"/>
      <c r="EB25" s="1493"/>
      <c r="EC25" s="1493"/>
      <c r="ED25" s="1493"/>
      <c r="EE25" s="1493"/>
      <c r="EF25" s="1493"/>
      <c r="EG25" s="1493"/>
      <c r="EH25" s="1493"/>
      <c r="EI25" s="1493"/>
      <c r="EJ25" s="1493"/>
      <c r="EK25" s="1493"/>
      <c r="EL25" s="1493"/>
      <c r="EM25" s="1493"/>
      <c r="EN25" s="1493"/>
      <c r="EO25" s="1493"/>
      <c r="EP25" s="1493"/>
      <c r="EQ25" s="1493"/>
      <c r="ER25" s="1493"/>
      <c r="ES25" s="1493"/>
      <c r="ET25" s="1493"/>
      <c r="EU25" s="1493"/>
      <c r="EV25" s="1493"/>
      <c r="EW25" s="1493"/>
      <c r="EX25" s="1493"/>
      <c r="EY25" s="1493"/>
      <c r="EZ25" s="1493"/>
      <c r="FA25" s="1493"/>
      <c r="FB25" s="1493"/>
      <c r="FC25" s="1493"/>
      <c r="FD25" s="1493"/>
      <c r="FE25" s="1493"/>
      <c r="FF25" s="1493"/>
      <c r="FG25" s="1493"/>
      <c r="FH25" s="1493"/>
      <c r="FI25" s="1493"/>
      <c r="FJ25" s="1493"/>
      <c r="FK25" s="1493"/>
      <c r="FL25" s="1493"/>
      <c r="FM25" s="1493"/>
      <c r="FN25" s="1493"/>
      <c r="FO25" s="1493"/>
      <c r="FP25" s="1493"/>
      <c r="FQ25" s="1493"/>
      <c r="FR25" s="1493"/>
      <c r="FS25" s="1493"/>
      <c r="FT25" s="1493"/>
      <c r="FU25" s="1493"/>
      <c r="FV25" s="1493"/>
      <c r="FW25" s="1493"/>
      <c r="FX25" s="1493"/>
      <c r="FY25" s="1493"/>
      <c r="FZ25" s="1493"/>
      <c r="GA25" s="1493"/>
      <c r="GB25" s="1493"/>
      <c r="GC25" s="1493"/>
      <c r="GD25" s="1493"/>
      <c r="GE25" s="1493"/>
      <c r="GF25" s="1493"/>
      <c r="GG25" s="1493"/>
      <c r="GH25" s="1493"/>
      <c r="GI25" s="1493"/>
      <c r="GJ25" s="1493"/>
      <c r="GK25" s="1493"/>
      <c r="GL25" s="1493"/>
      <c r="GM25" s="1493"/>
      <c r="GN25" s="1493"/>
      <c r="GO25" s="1493"/>
      <c r="GP25" s="1493"/>
      <c r="GQ25" s="1493"/>
      <c r="GR25" s="1493"/>
      <c r="GS25" s="1493"/>
      <c r="GT25" s="1493"/>
      <c r="GU25" s="1493"/>
      <c r="GV25" s="1493"/>
      <c r="GW25" s="1493"/>
      <c r="GX25" s="1493"/>
      <c r="GY25" s="1493"/>
      <c r="GZ25" s="1493"/>
      <c r="HA25" s="1493"/>
      <c r="HB25" s="1493"/>
      <c r="HC25" s="1493"/>
      <c r="HD25" s="1493"/>
      <c r="HE25" s="1493"/>
      <c r="HF25" s="1493"/>
      <c r="HG25" s="1493"/>
      <c r="HH25" s="1493"/>
      <c r="HI25" s="1493"/>
      <c r="HJ25" s="1493"/>
      <c r="HK25" s="1493"/>
      <c r="HL25" s="1493"/>
      <c r="HM25" s="1493"/>
      <c r="HN25" s="1493"/>
      <c r="HO25" s="1493"/>
      <c r="HP25" s="1493"/>
      <c r="HQ25" s="1493"/>
      <c r="HR25" s="1493"/>
      <c r="HS25" s="1493"/>
      <c r="HT25" s="1493"/>
      <c r="HU25" s="1493"/>
      <c r="HV25" s="1493"/>
      <c r="HW25" s="1493"/>
      <c r="HX25" s="1493"/>
      <c r="HY25" s="1493"/>
      <c r="HZ25" s="1493"/>
      <c r="IA25" s="1493"/>
      <c r="IB25" s="1493"/>
      <c r="IC25" s="1493"/>
      <c r="ID25" s="1493"/>
      <c r="IE25" s="1493"/>
      <c r="IF25" s="1493"/>
      <c r="IG25" s="1493"/>
      <c r="IH25" s="1493"/>
      <c r="II25" s="1493"/>
      <c r="IJ25" s="1493"/>
      <c r="IK25" s="1493"/>
      <c r="IL25" s="1493"/>
      <c r="IM25" s="1493"/>
      <c r="IN25" s="1493"/>
      <c r="IO25" s="1493"/>
      <c r="IP25" s="1493"/>
      <c r="IQ25" s="1493"/>
      <c r="IR25" s="1493"/>
      <c r="IS25" s="1493"/>
    </row>
    <row r="26" spans="1:253" s="1040" customFormat="1" ht="22.5" customHeight="1"/>
    <row r="27" spans="1:253" s="1040" customFormat="1" ht="22.5" customHeight="1"/>
    <row r="28" spans="1:253" s="1040" customFormat="1" ht="22.5" customHeight="1"/>
    <row r="29" spans="1:253" ht="22.5" customHeight="1">
      <c r="A29" s="1040"/>
      <c r="B29" s="1040"/>
      <c r="C29" s="1040"/>
      <c r="D29" s="1040"/>
      <c r="E29" s="1040"/>
      <c r="F29" s="1040"/>
      <c r="G29" s="1040"/>
      <c r="H29" s="1040"/>
      <c r="I29" s="1040"/>
      <c r="J29" s="1040"/>
    </row>
    <row r="33" spans="1:10" s="1040" customFormat="1" ht="22.5" customHeight="1">
      <c r="A33" s="1041"/>
      <c r="B33" s="1041"/>
      <c r="C33" s="1041"/>
      <c r="D33" s="1041"/>
      <c r="E33" s="1041"/>
      <c r="F33" s="1041"/>
      <c r="G33" s="1041"/>
      <c r="H33" s="1041"/>
      <c r="I33" s="1041"/>
      <c r="J33" s="1041"/>
    </row>
    <row r="34" spans="1:10" s="1040" customFormat="1" ht="22.5" customHeight="1">
      <c r="A34" s="1041"/>
      <c r="B34" s="1041"/>
      <c r="C34" s="1041"/>
      <c r="D34" s="1041"/>
      <c r="E34" s="1041"/>
      <c r="F34" s="1041"/>
      <c r="G34" s="1041"/>
      <c r="H34" s="1041"/>
      <c r="I34" s="1041"/>
      <c r="J34" s="1041"/>
    </row>
    <row r="35" spans="1:10" s="1040" customFormat="1" ht="22.5" customHeight="1">
      <c r="A35" s="1041"/>
      <c r="B35" s="1041"/>
      <c r="C35" s="1041"/>
      <c r="D35" s="1041"/>
      <c r="E35" s="1041"/>
      <c r="F35" s="1041"/>
      <c r="G35" s="1041"/>
      <c r="H35" s="1041"/>
      <c r="I35" s="1041"/>
      <c r="J35" s="1041"/>
    </row>
    <row r="36" spans="1:10" s="1040" customFormat="1" ht="22.5" customHeight="1">
      <c r="A36" s="1041"/>
      <c r="B36" s="1041"/>
      <c r="C36" s="1041"/>
      <c r="D36" s="1041"/>
      <c r="E36" s="1041"/>
      <c r="F36" s="1041"/>
      <c r="G36" s="1041"/>
      <c r="H36" s="1041"/>
      <c r="I36" s="1041"/>
      <c r="J36" s="1041"/>
    </row>
    <row r="37" spans="1:10" s="1040" customFormat="1" ht="22.5" customHeight="1">
      <c r="A37" s="1041"/>
      <c r="B37" s="1041"/>
      <c r="C37" s="1041"/>
      <c r="D37" s="1041"/>
      <c r="E37" s="1041"/>
      <c r="F37" s="1041"/>
      <c r="G37" s="1041"/>
      <c r="H37" s="1041"/>
      <c r="I37" s="1041"/>
      <c r="J37" s="1041"/>
    </row>
    <row r="38" spans="1:10" s="1040" customFormat="1" ht="22.5" customHeight="1">
      <c r="A38" s="1041"/>
      <c r="B38" s="1041"/>
      <c r="C38" s="1041"/>
      <c r="D38" s="1041"/>
      <c r="E38" s="1041"/>
      <c r="F38" s="1041"/>
      <c r="G38" s="1041"/>
      <c r="H38" s="1041"/>
      <c r="I38" s="1041"/>
      <c r="J38" s="1041"/>
    </row>
  </sheetData>
  <mergeCells count="54">
    <mergeCell ref="AL23:AU23"/>
    <mergeCell ref="A22:J22"/>
    <mergeCell ref="A23:J23"/>
    <mergeCell ref="K23:Q23"/>
    <mergeCell ref="R23:AA23"/>
    <mergeCell ref="AB23:AK23"/>
    <mergeCell ref="FB23:FK23"/>
    <mergeCell ref="AV23:BE23"/>
    <mergeCell ref="BF23:BO23"/>
    <mergeCell ref="BP23:BY23"/>
    <mergeCell ref="BZ23:CI23"/>
    <mergeCell ref="CJ23:CS23"/>
    <mergeCell ref="CT23:DC23"/>
    <mergeCell ref="DD23:DM23"/>
    <mergeCell ref="DN23:DW23"/>
    <mergeCell ref="DX23:EG23"/>
    <mergeCell ref="EH23:EQ23"/>
    <mergeCell ref="ER23:FA23"/>
    <mergeCell ref="HT23:IC23"/>
    <mergeCell ref="ID23:IM23"/>
    <mergeCell ref="IN23:IS23"/>
    <mergeCell ref="A24:J24"/>
    <mergeCell ref="A25:J25"/>
    <mergeCell ref="K25:Q25"/>
    <mergeCell ref="R25:AA25"/>
    <mergeCell ref="AB25:AK25"/>
    <mergeCell ref="AL25:AU25"/>
    <mergeCell ref="AV25:BE25"/>
    <mergeCell ref="FL23:FU23"/>
    <mergeCell ref="FV23:GE23"/>
    <mergeCell ref="GF23:GO23"/>
    <mergeCell ref="GP23:GY23"/>
    <mergeCell ref="GZ23:HI23"/>
    <mergeCell ref="HJ23:HS23"/>
    <mergeCell ref="FL25:FU25"/>
    <mergeCell ref="BF25:BO25"/>
    <mergeCell ref="BP25:BY25"/>
    <mergeCell ref="BZ25:CI25"/>
    <mergeCell ref="CJ25:CS25"/>
    <mergeCell ref="CT25:DC25"/>
    <mergeCell ref="DD25:DM25"/>
    <mergeCell ref="DN25:DW25"/>
    <mergeCell ref="DX25:EG25"/>
    <mergeCell ref="EH25:EQ25"/>
    <mergeCell ref="ER25:FA25"/>
    <mergeCell ref="FB25:FK25"/>
    <mergeCell ref="ID25:IM25"/>
    <mergeCell ref="IN25:IS25"/>
    <mergeCell ref="FV25:GE25"/>
    <mergeCell ref="GF25:GO25"/>
    <mergeCell ref="GP25:GY25"/>
    <mergeCell ref="GZ25:HI25"/>
    <mergeCell ref="HJ25:HS25"/>
    <mergeCell ref="HT25:IC25"/>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- 3Q13&amp;C&amp;8CHAPTER 2 SEGMENTAL REPORTING&amp;R&amp;8Financial performance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2"/>
  <sheetViews>
    <sheetView showGridLines="0" zoomScale="140" zoomScaleNormal="140" zoomScaleSheetLayoutView="90" workbookViewId="0"/>
  </sheetViews>
  <sheetFormatPr baseColWidth="10" defaultColWidth="10.85546875" defaultRowHeight="22.5" customHeight="1"/>
  <cols>
    <col min="1" max="1" width="35.28515625" style="635" customWidth="1"/>
    <col min="2" max="10" width="6.42578125" style="635" customWidth="1"/>
    <col min="11" max="15" width="10.42578125" style="635" customWidth="1"/>
    <col min="16" max="16384" width="10.85546875" style="635"/>
  </cols>
  <sheetData>
    <row r="1" spans="1:10" s="756" customFormat="1" ht="22.5" customHeight="1">
      <c r="A1" s="935"/>
      <c r="B1" s="936"/>
      <c r="C1" s="936"/>
      <c r="D1" s="936"/>
      <c r="E1" s="936"/>
      <c r="F1" s="936"/>
      <c r="G1" s="936"/>
      <c r="H1" s="936"/>
      <c r="I1" s="936"/>
      <c r="J1" s="1042"/>
    </row>
    <row r="2" spans="1:10" s="737" customFormat="1" ht="18.75" customHeight="1">
      <c r="A2" s="937" t="s">
        <v>1063</v>
      </c>
    </row>
    <row r="3" spans="1:10" s="737" customFormat="1" ht="12" customHeight="1"/>
    <row r="4" spans="1:10" s="728" customFormat="1" ht="13.5" customHeight="1">
      <c r="A4" s="734" t="s">
        <v>1</v>
      </c>
      <c r="B4" s="1023" t="s">
        <v>784</v>
      </c>
      <c r="C4" s="1023" t="s">
        <v>367</v>
      </c>
      <c r="D4" s="1023" t="s">
        <v>331</v>
      </c>
      <c r="E4" s="1023" t="s">
        <v>246</v>
      </c>
      <c r="F4" s="1023" t="s">
        <v>239</v>
      </c>
      <c r="G4" s="1023" t="s">
        <v>234</v>
      </c>
      <c r="H4" s="1023" t="s">
        <v>516</v>
      </c>
      <c r="J4" s="1043"/>
    </row>
    <row r="5" spans="1:10" s="636" customFormat="1" ht="12" customHeight="1">
      <c r="A5" s="1044" t="s">
        <v>1013</v>
      </c>
      <c r="B5" s="1045">
        <v>3362.2275906138584</v>
      </c>
      <c r="C5" s="1045">
        <v>3060.5472016373797</v>
      </c>
      <c r="D5" s="1045">
        <v>2563.278425570762</v>
      </c>
      <c r="E5" s="1045">
        <v>2713.3192318929414</v>
      </c>
      <c r="F5" s="1045">
        <v>2606.2244678272518</v>
      </c>
      <c r="G5" s="1045">
        <v>2307.6239079649667</v>
      </c>
      <c r="H5" s="1045">
        <v>2254.2377195664212</v>
      </c>
    </row>
    <row r="6" spans="1:10" s="636" customFormat="1" ht="12" customHeight="1">
      <c r="A6" s="763" t="s">
        <v>1064</v>
      </c>
      <c r="B6" s="1046">
        <v>74.292534381978697</v>
      </c>
      <c r="C6" s="1046">
        <v>77.264742545735942</v>
      </c>
      <c r="D6" s="1046">
        <v>77.952723072285352</v>
      </c>
      <c r="E6" s="1046">
        <v>79.296754442420024</v>
      </c>
      <c r="F6" s="1046">
        <v>96.990521017680862</v>
      </c>
      <c r="G6" s="1046">
        <v>94.325271259100077</v>
      </c>
      <c r="H6" s="1046">
        <v>97.612800430425011</v>
      </c>
    </row>
    <row r="7" spans="1:10" s="728" customFormat="1" ht="12" customHeight="1">
      <c r="A7" s="1044" t="s">
        <v>14</v>
      </c>
      <c r="B7" s="1045">
        <v>3436.5201249958373</v>
      </c>
      <c r="C7" s="1045">
        <v>3137.8119441831159</v>
      </c>
      <c r="D7" s="1045">
        <v>2641.2311486430472</v>
      </c>
      <c r="E7" s="1045">
        <v>2792.6159863353614</v>
      </c>
      <c r="F7" s="1045">
        <v>2703.2149888449326</v>
      </c>
      <c r="G7" s="1045">
        <v>2401.9491792240669</v>
      </c>
      <c r="H7" s="1045">
        <v>2351.8505199968463</v>
      </c>
    </row>
    <row r="8" spans="1:10" s="728" customFormat="1" ht="12" customHeight="1">
      <c r="A8" s="763" t="s">
        <v>4</v>
      </c>
      <c r="B8" s="1046">
        <v>1271.1401972957715</v>
      </c>
      <c r="C8" s="1046">
        <v>1219.9893181971529</v>
      </c>
      <c r="D8" s="1046">
        <v>1129.2166863950756</v>
      </c>
      <c r="E8" s="1046">
        <v>1072.9337134035181</v>
      </c>
      <c r="F8" s="1046">
        <v>1230.3385536366877</v>
      </c>
      <c r="G8" s="1046">
        <v>1239.0777338380026</v>
      </c>
      <c r="H8" s="1046">
        <v>1036.2745519454766</v>
      </c>
    </row>
    <row r="9" spans="1:10" s="728" customFormat="1" ht="12" customHeight="1">
      <c r="A9" s="1047" t="s">
        <v>123</v>
      </c>
      <c r="B9" s="1048">
        <v>4707.6603222916092</v>
      </c>
      <c r="C9" s="1048">
        <v>4357.8012623802679</v>
      </c>
      <c r="D9" s="1048">
        <v>3770.4478350381228</v>
      </c>
      <c r="E9" s="1048">
        <v>3865.5496997388796</v>
      </c>
      <c r="F9" s="1048">
        <v>3933.5535424816203</v>
      </c>
      <c r="G9" s="1048">
        <v>3641.0269130620695</v>
      </c>
      <c r="H9" s="1048">
        <v>3388.1250719423228</v>
      </c>
    </row>
    <row r="10" spans="1:10" s="728" customFormat="1" ht="12" customHeight="1">
      <c r="A10" s="1047" t="s">
        <v>1065</v>
      </c>
      <c r="B10" s="1048">
        <v>2207.8457989929125</v>
      </c>
      <c r="C10" s="1048">
        <v>2334.9535011726152</v>
      </c>
      <c r="D10" s="1048">
        <v>2022.2415656394728</v>
      </c>
      <c r="E10" s="1048">
        <v>1921.7003757089687</v>
      </c>
      <c r="F10" s="1048">
        <v>2097.9449978763359</v>
      </c>
      <c r="G10" s="1048">
        <v>2016.2838529772171</v>
      </c>
      <c r="H10" s="1048">
        <v>2060.2936408080923</v>
      </c>
    </row>
    <row r="11" spans="1:10" s="728" customFormat="1" ht="12" customHeight="1">
      <c r="A11" s="1044" t="s">
        <v>284</v>
      </c>
      <c r="B11" s="1045">
        <v>2499.8145232986972</v>
      </c>
      <c r="C11" s="1045">
        <v>2022.8477612076526</v>
      </c>
      <c r="D11" s="1045">
        <v>1748.20626939865</v>
      </c>
      <c r="E11" s="1045">
        <v>1943.8493240299108</v>
      </c>
      <c r="F11" s="1045">
        <v>1835.6085446052844</v>
      </c>
      <c r="G11" s="1045">
        <v>1624.7430600848525</v>
      </c>
      <c r="H11" s="1045">
        <v>1327.8314311342306</v>
      </c>
    </row>
    <row r="12" spans="1:10" s="728" customFormat="1" ht="12" customHeight="1">
      <c r="A12" s="729" t="s">
        <v>32</v>
      </c>
      <c r="B12" s="1049">
        <v>0.11643934969386065</v>
      </c>
      <c r="C12" s="1049">
        <v>-0.17034341268575653</v>
      </c>
      <c r="D12" s="1049">
        <v>2.2574639991895892E-2</v>
      </c>
      <c r="E12" s="1049">
        <v>0.10242549867308412</v>
      </c>
      <c r="F12" s="1049">
        <v>4.3375465434573351E-2</v>
      </c>
      <c r="G12" s="1049">
        <v>-0.60272988691908846</v>
      </c>
      <c r="H12" s="1049">
        <v>4.3641993778856053E-2</v>
      </c>
    </row>
    <row r="13" spans="1:10" s="728" customFormat="1" ht="12" customHeight="1">
      <c r="A13" s="729" t="s">
        <v>1066</v>
      </c>
      <c r="B13" s="1050">
        <v>22.190506640986783</v>
      </c>
      <c r="C13" s="1050">
        <v>158.4436291632411</v>
      </c>
      <c r="D13" s="1050">
        <v>79.393983250772052</v>
      </c>
      <c r="E13" s="1050">
        <v>107.76904836036812</v>
      </c>
      <c r="F13" s="1050">
        <v>75.231383800554966</v>
      </c>
      <c r="G13" s="1050">
        <v>125.16999999999996</v>
      </c>
      <c r="H13" s="1050">
        <v>138.71704064514034</v>
      </c>
    </row>
    <row r="14" spans="1:10" s="728" customFormat="1" ht="12" customHeight="1">
      <c r="A14" s="763" t="s">
        <v>1067</v>
      </c>
      <c r="B14" s="1051">
        <v>-13.356</v>
      </c>
      <c r="C14" s="1051">
        <v>0</v>
      </c>
      <c r="D14" s="1051">
        <v>0</v>
      </c>
      <c r="E14" s="1051">
        <v>0</v>
      </c>
      <c r="F14" s="1051">
        <v>0</v>
      </c>
      <c r="G14" s="1051">
        <v>0</v>
      </c>
      <c r="H14" s="1051">
        <v>0</v>
      </c>
    </row>
    <row r="15" spans="1:10" s="728" customFormat="1" ht="12" customHeight="1">
      <c r="A15" s="1044" t="s">
        <v>9</v>
      </c>
      <c r="B15" s="1045">
        <v>2464.3844560074058</v>
      </c>
      <c r="C15" s="1045">
        <v>1864.2337886317259</v>
      </c>
      <c r="D15" s="1045">
        <v>1668.83486078787</v>
      </c>
      <c r="E15" s="1045">
        <v>1836.1827011682158</v>
      </c>
      <c r="F15" s="1045">
        <v>1760.4205362701639</v>
      </c>
      <c r="G15" s="1045">
        <v>1498.9703301979334</v>
      </c>
      <c r="H15" s="1045">
        <v>1189.1580324828692</v>
      </c>
    </row>
    <row r="16" spans="1:10" s="728" customFormat="1" ht="12" customHeight="1">
      <c r="A16" s="729" t="s">
        <v>12</v>
      </c>
      <c r="B16" s="1050">
        <v>690.02764768207362</v>
      </c>
      <c r="C16" s="1050">
        <v>521.98546081688335</v>
      </c>
      <c r="D16" s="1050">
        <v>467.27376102060362</v>
      </c>
      <c r="E16" s="1050">
        <v>514.13115632710048</v>
      </c>
      <c r="F16" s="1050">
        <v>492.91775015564593</v>
      </c>
      <c r="G16" s="1050">
        <v>419.71169245542143</v>
      </c>
      <c r="H16" s="1050">
        <v>332.9642490952034</v>
      </c>
    </row>
    <row r="17" spans="1:10" s="728" customFormat="1" ht="12" customHeight="1">
      <c r="A17" s="729" t="s">
        <v>209</v>
      </c>
      <c r="B17" s="1049">
        <v>-4.5149999999999997</v>
      </c>
      <c r="C17" s="1049">
        <v>-4.0000000000000009</v>
      </c>
      <c r="D17" s="1049">
        <v>11.108000000000001</v>
      </c>
      <c r="E17" s="1049">
        <v>4.2157895779999999</v>
      </c>
      <c r="F17" s="1049">
        <v>0</v>
      </c>
      <c r="G17" s="1049">
        <v>0</v>
      </c>
      <c r="H17" s="1049">
        <v>0</v>
      </c>
    </row>
    <row r="18" spans="1:10" s="728" customFormat="1" ht="12" customHeight="1">
      <c r="A18" s="724" t="s">
        <v>10</v>
      </c>
      <c r="B18" s="1052">
        <v>1769.8418083253314</v>
      </c>
      <c r="C18" s="1052">
        <v>1338.2483278148429</v>
      </c>
      <c r="D18" s="1052">
        <v>1212.6690997672663</v>
      </c>
      <c r="E18" s="1052">
        <v>1326.2673344191153</v>
      </c>
      <c r="F18" s="1052">
        <v>1267.5027861145179</v>
      </c>
      <c r="G18" s="1052">
        <v>1079.2586377425121</v>
      </c>
      <c r="H18" s="1052">
        <v>856.1937833876658</v>
      </c>
    </row>
    <row r="19" spans="1:10" ht="12" customHeight="1">
      <c r="A19" s="1053"/>
      <c r="B19" s="1054"/>
      <c r="C19" s="1054"/>
      <c r="D19" s="1054"/>
      <c r="E19" s="1054"/>
      <c r="F19" s="1054"/>
      <c r="G19" s="1054"/>
      <c r="H19" s="1054"/>
    </row>
    <row r="20" spans="1:10" ht="12" customHeight="1">
      <c r="A20" s="1055" t="s">
        <v>1068</v>
      </c>
      <c r="B20" s="639">
        <v>652.06720007450087</v>
      </c>
      <c r="C20" s="639">
        <v>649.83755393360173</v>
      </c>
      <c r="D20" s="639">
        <v>643.05048746002103</v>
      </c>
      <c r="E20" s="639">
        <v>636.75706499972011</v>
      </c>
      <c r="F20" s="639">
        <v>623.89639119642663</v>
      </c>
      <c r="G20" s="639">
        <v>610.70719416997622</v>
      </c>
      <c r="H20" s="639">
        <v>597.71066954417063</v>
      </c>
    </row>
    <row r="21" spans="1:10" ht="12" customHeight="1">
      <c r="A21" s="1056" t="s">
        <v>1069</v>
      </c>
      <c r="B21" s="638">
        <v>346.10211228082278</v>
      </c>
      <c r="C21" s="638">
        <v>335.24703577762727</v>
      </c>
      <c r="D21" s="638">
        <v>329.51165354105785</v>
      </c>
      <c r="E21" s="638">
        <v>327.9264424621241</v>
      </c>
      <c r="F21" s="638">
        <v>327.239970552675</v>
      </c>
      <c r="G21" s="638">
        <v>310.95357199266607</v>
      </c>
      <c r="H21" s="638">
        <v>302.83592180692528</v>
      </c>
    </row>
    <row r="22" spans="1:10" ht="12" customHeight="1">
      <c r="A22" s="1056" t="s">
        <v>1039</v>
      </c>
      <c r="B22" s="638">
        <v>61.198248087575266</v>
      </c>
      <c r="C22" s="638">
        <v>61.651796059566813</v>
      </c>
      <c r="D22" s="638">
        <v>58.801585031281064</v>
      </c>
      <c r="E22" s="638">
        <v>56.929799990265018</v>
      </c>
      <c r="F22" s="638">
        <v>56.10619709080413</v>
      </c>
      <c r="G22" s="638">
        <v>56.882794225063726</v>
      </c>
      <c r="H22" s="638">
        <v>48.556123114900487</v>
      </c>
    </row>
    <row r="23" spans="1:10" ht="12" customHeight="1">
      <c r="A23" s="1056" t="s">
        <v>1070</v>
      </c>
      <c r="B23" s="638">
        <v>17.497391896917076</v>
      </c>
      <c r="C23" s="638">
        <v>16.744229510063708</v>
      </c>
      <c r="D23" s="638">
        <v>16.685084134087017</v>
      </c>
      <c r="E23" s="638">
        <v>16.289136411366986</v>
      </c>
      <c r="F23" s="638">
        <v>17.252007430240418</v>
      </c>
      <c r="G23" s="638">
        <v>15.740671427699018</v>
      </c>
      <c r="H23" s="638">
        <v>14.368058844440887</v>
      </c>
    </row>
    <row r="24" spans="1:10" s="1058" customFormat="1" ht="12" customHeight="1">
      <c r="A24" s="1057" t="s">
        <v>40</v>
      </c>
      <c r="B24" s="638">
        <v>46.899003917898874</v>
      </c>
      <c r="C24" s="638">
        <v>53.581000155506032</v>
      </c>
      <c r="D24" s="638">
        <v>53.633988696173709</v>
      </c>
      <c r="E24" s="638">
        <v>49.715781951808481</v>
      </c>
      <c r="F24" s="638">
        <v>52.138845576472001</v>
      </c>
      <c r="G24" s="638">
        <v>55.376790700004491</v>
      </c>
      <c r="H24" s="638">
        <v>60.809255770094111</v>
      </c>
    </row>
    <row r="25" spans="1:10" s="1058" customFormat="1" ht="12" customHeight="1">
      <c r="A25" s="1057" t="s">
        <v>1071</v>
      </c>
      <c r="B25" s="638">
        <v>53.077675466773883</v>
      </c>
      <c r="C25" s="638">
        <v>51.589360102122043</v>
      </c>
      <c r="D25" s="638">
        <v>51.241956886245859</v>
      </c>
      <c r="E25" s="638">
        <v>51.499458818296468</v>
      </c>
      <c r="F25" s="638">
        <v>52.451011926056687</v>
      </c>
      <c r="G25" s="638">
        <v>50.916965603342689</v>
      </c>
      <c r="H25" s="638">
        <v>50.665972223295874</v>
      </c>
    </row>
    <row r="26" spans="1:10" s="1058" customFormat="1" ht="12" customHeight="1">
      <c r="A26" s="1059" t="s">
        <v>1072</v>
      </c>
      <c r="B26" s="1060">
        <v>40.129723571307352</v>
      </c>
      <c r="C26" s="1060">
        <v>32.057010050021297</v>
      </c>
      <c r="D26" s="1060">
        <v>29.475709352668474</v>
      </c>
      <c r="E26" s="1060">
        <v>32.391142819703049</v>
      </c>
      <c r="F26" s="1060">
        <v>29.228231882311498</v>
      </c>
      <c r="G26" s="1060">
        <v>27.576679565217614</v>
      </c>
      <c r="H26" s="1060">
        <v>23.966999416011966</v>
      </c>
    </row>
    <row r="27" spans="1:10" ht="7.5" customHeight="1"/>
    <row r="28" spans="1:10" ht="12.75" customHeight="1">
      <c r="A28" s="1493" t="s">
        <v>1073</v>
      </c>
      <c r="B28" s="1493"/>
      <c r="C28" s="1493"/>
      <c r="D28" s="1493"/>
      <c r="E28" s="1493"/>
      <c r="F28" s="1493"/>
      <c r="G28" s="1493"/>
      <c r="H28" s="1493"/>
      <c r="I28" s="1493"/>
      <c r="J28" s="1493"/>
    </row>
    <row r="29" spans="1:10" ht="12.75" customHeight="1">
      <c r="A29" s="1493" t="s">
        <v>1074</v>
      </c>
      <c r="B29" s="1493"/>
      <c r="C29" s="1493"/>
      <c r="D29" s="1493"/>
      <c r="E29" s="1493"/>
      <c r="F29" s="1493"/>
      <c r="G29" s="1493"/>
      <c r="H29" s="1493"/>
      <c r="I29" s="1493"/>
      <c r="J29" s="1493"/>
    </row>
    <row r="30" spans="1:10" ht="21.75" customHeight="1">
      <c r="A30" s="1493" t="s">
        <v>1075</v>
      </c>
      <c r="B30" s="1493"/>
      <c r="C30" s="1493"/>
      <c r="D30" s="1493"/>
      <c r="E30" s="1493"/>
      <c r="F30" s="1493"/>
      <c r="G30" s="1493"/>
      <c r="H30" s="1493"/>
      <c r="I30" s="1493"/>
      <c r="J30" s="1493"/>
    </row>
    <row r="31" spans="1:10" ht="21.75" customHeight="1">
      <c r="A31" s="1493" t="s">
        <v>1076</v>
      </c>
      <c r="B31" s="1493"/>
      <c r="C31" s="1493"/>
      <c r="D31" s="1493"/>
      <c r="E31" s="1493"/>
      <c r="F31" s="1493"/>
      <c r="G31" s="1493"/>
      <c r="H31" s="1493"/>
      <c r="I31" s="1493"/>
      <c r="J31" s="1493"/>
    </row>
    <row r="33" spans="1:10" s="737" customFormat="1" ht="18.75" customHeight="1">
      <c r="A33" s="937" t="s">
        <v>1077</v>
      </c>
    </row>
    <row r="34" spans="1:10" s="737" customFormat="1" ht="12" customHeight="1"/>
    <row r="35" spans="1:10" s="728" customFormat="1" ht="13.5" customHeight="1">
      <c r="A35" s="734"/>
      <c r="B35" s="1061" t="s">
        <v>784</v>
      </c>
      <c r="C35" s="1061" t="s">
        <v>367</v>
      </c>
      <c r="D35" s="1061" t="s">
        <v>331</v>
      </c>
      <c r="E35" s="1061" t="s">
        <v>246</v>
      </c>
      <c r="F35" s="1061" t="s">
        <v>239</v>
      </c>
      <c r="G35" s="1061" t="s">
        <v>234</v>
      </c>
      <c r="H35" s="1061" t="s">
        <v>516</v>
      </c>
      <c r="J35" s="1043"/>
    </row>
    <row r="36" spans="1:10" s="728" customFormat="1" ht="13.5" customHeight="1">
      <c r="A36" s="1062" t="s">
        <v>1078</v>
      </c>
      <c r="B36" s="1061"/>
      <c r="C36" s="1061"/>
      <c r="D36" s="1061"/>
      <c r="E36" s="1061"/>
      <c r="F36" s="1061"/>
      <c r="G36" s="1061"/>
      <c r="H36" s="1061"/>
      <c r="J36" s="1043"/>
    </row>
    <row r="37" spans="1:10" s="636" customFormat="1" ht="12" customHeight="1">
      <c r="A37" s="1063" t="s">
        <v>1079</v>
      </c>
      <c r="B37" s="1050">
        <v>648.89758441753804</v>
      </c>
      <c r="C37" s="1050">
        <v>647.32691693672177</v>
      </c>
      <c r="D37" s="1050">
        <v>640.48999355127194</v>
      </c>
      <c r="E37" s="1050">
        <v>634.15384509250032</v>
      </c>
      <c r="F37" s="1050">
        <v>621.04343062179942</v>
      </c>
      <c r="G37" s="1050">
        <v>607.85719522768204</v>
      </c>
      <c r="H37" s="1050">
        <v>594.91855234550553</v>
      </c>
    </row>
    <row r="38" spans="1:10" s="636" customFormat="1" ht="12" customHeight="1">
      <c r="A38" s="1063" t="s">
        <v>1080</v>
      </c>
      <c r="B38" s="1050">
        <v>341.48612462884802</v>
      </c>
      <c r="C38" s="1050">
        <v>332.40257376166659</v>
      </c>
      <c r="D38" s="1050">
        <v>328.50917392215035</v>
      </c>
      <c r="E38" s="1050">
        <v>321.41616555214802</v>
      </c>
      <c r="F38" s="1050">
        <v>322.40648267409813</v>
      </c>
      <c r="G38" s="1050">
        <v>307.95367252309643</v>
      </c>
      <c r="H38" s="1050">
        <v>301.79953469676633</v>
      </c>
    </row>
    <row r="39" spans="1:10" s="728" customFormat="1" ht="13.5" customHeight="1">
      <c r="A39" s="1062" t="s">
        <v>1081</v>
      </c>
      <c r="B39" s="1061"/>
      <c r="C39" s="1061"/>
      <c r="D39" s="1061"/>
      <c r="E39" s="1061"/>
      <c r="F39" s="1061"/>
      <c r="G39" s="1061"/>
      <c r="H39" s="1061"/>
      <c r="J39" s="1043"/>
    </row>
    <row r="40" spans="1:10" s="636" customFormat="1" ht="12" customHeight="1">
      <c r="A40" s="1063" t="s">
        <v>678</v>
      </c>
      <c r="B40" s="1050">
        <v>4117.9620305475728</v>
      </c>
      <c r="C40" s="1050">
        <v>3743.2505009646457</v>
      </c>
      <c r="D40" s="1050">
        <v>3322.9563926857818</v>
      </c>
      <c r="E40" s="1050">
        <v>3257.1691301783931</v>
      </c>
      <c r="F40" s="1050">
        <v>2840.5738295817719</v>
      </c>
      <c r="G40" s="1050">
        <v>2708.6503237698871</v>
      </c>
      <c r="H40" s="1050">
        <v>2357.8713006624375</v>
      </c>
    </row>
    <row r="41" spans="1:10" s="636" customFormat="1" ht="12" customHeight="1">
      <c r="A41" s="1064" t="s">
        <v>677</v>
      </c>
      <c r="B41" s="1046">
        <v>-480.5140215199998</v>
      </c>
      <c r="C41" s="1046">
        <v>-360.08766141000012</v>
      </c>
      <c r="D41" s="1046">
        <v>-471.67458575000001</v>
      </c>
      <c r="E41" s="1046">
        <v>-410.38263690000008</v>
      </c>
      <c r="F41" s="1046">
        <v>-163.16005815000003</v>
      </c>
      <c r="G41" s="1046">
        <v>-179.93554470999999</v>
      </c>
      <c r="H41" s="1046">
        <v>12.23974454999999</v>
      </c>
    </row>
    <row r="42" spans="1:10" s="728" customFormat="1" ht="13.5" customHeight="1">
      <c r="A42" s="1062" t="s">
        <v>1082</v>
      </c>
      <c r="B42" s="1061"/>
      <c r="C42" s="1061"/>
      <c r="D42" s="1061"/>
      <c r="E42" s="1061"/>
      <c r="F42" s="1061"/>
      <c r="G42" s="1061"/>
      <c r="H42" s="1061"/>
      <c r="J42" s="1043"/>
    </row>
    <row r="43" spans="1:10" s="636" customFormat="1" ht="12" customHeight="1">
      <c r="A43" s="1063" t="s">
        <v>678</v>
      </c>
      <c r="B43" s="1065">
        <v>2.5177419586626839</v>
      </c>
      <c r="C43" s="1065">
        <v>2.3194055788376837</v>
      </c>
      <c r="D43" s="1065">
        <v>2.1040819364724186</v>
      </c>
      <c r="E43" s="1065">
        <v>2.043332007906439</v>
      </c>
      <c r="F43" s="1065">
        <v>1.819606030132527</v>
      </c>
      <c r="G43" s="1065">
        <v>1.7922189877748473</v>
      </c>
      <c r="H43" s="1065">
        <v>1.5940512381952949</v>
      </c>
    </row>
    <row r="44" spans="1:10" s="636" customFormat="1" ht="12" customHeight="1">
      <c r="A44" s="1064" t="s">
        <v>677</v>
      </c>
      <c r="B44" s="1066">
        <v>-0.55826196530463723</v>
      </c>
      <c r="C44" s="1066">
        <v>-0.43450555648940736</v>
      </c>
      <c r="D44" s="1066">
        <v>-0.58229804173021205</v>
      </c>
      <c r="E44" s="1066">
        <v>-0.50794246242209595</v>
      </c>
      <c r="F44" s="1066">
        <v>-0.20132761271747165</v>
      </c>
      <c r="G44" s="1066">
        <v>-0.23500184305871094</v>
      </c>
      <c r="H44" s="1066">
        <v>1.6311484252017533E-2</v>
      </c>
    </row>
    <row r="45" spans="1:10" ht="7.5" customHeight="1"/>
    <row r="46" spans="1:10" ht="12.75" customHeight="1">
      <c r="A46" s="1493" t="s">
        <v>1083</v>
      </c>
      <c r="B46" s="1493"/>
      <c r="C46" s="1493"/>
      <c r="D46" s="1493"/>
      <c r="E46" s="1493"/>
      <c r="F46" s="1493"/>
      <c r="G46" s="1493"/>
      <c r="H46" s="1493"/>
      <c r="I46" s="1493"/>
      <c r="J46" s="1493"/>
    </row>
    <row r="48" spans="1:10" s="738" customFormat="1" ht="18.75" customHeight="1">
      <c r="A48" s="1619" t="s">
        <v>1084</v>
      </c>
      <c r="B48" s="1619"/>
      <c r="C48" s="1619"/>
      <c r="D48" s="1619"/>
      <c r="E48" s="1619"/>
      <c r="F48" s="1619"/>
      <c r="G48" s="1619"/>
      <c r="H48" s="1619"/>
      <c r="I48" s="1619"/>
      <c r="J48" s="1619"/>
    </row>
    <row r="49" spans="1:10" s="737" customFormat="1" ht="12" customHeight="1"/>
    <row r="50" spans="1:10" s="737" customFormat="1" ht="12.75" customHeight="1">
      <c r="B50" s="696" t="s">
        <v>6</v>
      </c>
      <c r="C50" s="695" t="s">
        <v>2</v>
      </c>
      <c r="D50" s="695" t="s">
        <v>5</v>
      </c>
      <c r="E50" s="695" t="s">
        <v>3</v>
      </c>
      <c r="F50" s="696" t="s">
        <v>6</v>
      </c>
      <c r="G50" s="695" t="s">
        <v>2</v>
      </c>
      <c r="H50" s="695" t="s">
        <v>5</v>
      </c>
    </row>
    <row r="51" spans="1:10" s="728" customFormat="1" ht="13.5" customHeight="1">
      <c r="A51" s="734" t="s">
        <v>11</v>
      </c>
      <c r="B51" s="733" t="s">
        <v>235</v>
      </c>
      <c r="C51" s="733" t="s">
        <v>235</v>
      </c>
      <c r="D51" s="1067" t="s">
        <v>235</v>
      </c>
      <c r="E51" s="733" t="s">
        <v>231</v>
      </c>
      <c r="F51" s="733" t="s">
        <v>231</v>
      </c>
      <c r="G51" s="733" t="s">
        <v>231</v>
      </c>
      <c r="H51" s="733" t="s">
        <v>231</v>
      </c>
      <c r="J51" s="1043"/>
    </row>
    <row r="52" spans="1:10" s="636" customFormat="1" ht="12" customHeight="1">
      <c r="A52" s="1044" t="s">
        <v>1085</v>
      </c>
      <c r="B52" s="1045">
        <v>529.22235786100998</v>
      </c>
      <c r="C52" s="1045">
        <v>529</v>
      </c>
      <c r="D52" s="1045">
        <v>525</v>
      </c>
      <c r="E52" s="1045">
        <v>515</v>
      </c>
      <c r="F52" s="1045">
        <v>509</v>
      </c>
      <c r="G52" s="1045">
        <v>494</v>
      </c>
      <c r="H52" s="1045">
        <v>479.53418878007</v>
      </c>
    </row>
    <row r="53" spans="1:10" s="636" customFormat="1" ht="12" customHeight="1">
      <c r="A53" s="726" t="s">
        <v>1086</v>
      </c>
      <c r="B53" s="1068">
        <v>56.511593252159997</v>
      </c>
      <c r="C53" s="1068">
        <v>56</v>
      </c>
      <c r="D53" s="1068">
        <v>54</v>
      </c>
      <c r="E53" s="1068">
        <v>56</v>
      </c>
      <c r="F53" s="1068">
        <v>53</v>
      </c>
      <c r="G53" s="1068">
        <v>54</v>
      </c>
      <c r="H53" s="1068">
        <v>54.82839368858</v>
      </c>
    </row>
    <row r="54" spans="1:10" s="636" customFormat="1" ht="12" customHeight="1">
      <c r="A54" s="763" t="s">
        <v>1087</v>
      </c>
      <c r="B54" s="1046">
        <v>13.164370996180001</v>
      </c>
      <c r="C54" s="1046">
        <v>14</v>
      </c>
      <c r="D54" s="1046">
        <v>14</v>
      </c>
      <c r="E54" s="1046">
        <v>16</v>
      </c>
      <c r="F54" s="1046">
        <v>14</v>
      </c>
      <c r="G54" s="1046">
        <v>16</v>
      </c>
      <c r="H54" s="1046">
        <v>17.132513053570001</v>
      </c>
    </row>
    <row r="55" spans="1:10" ht="10.9" customHeight="1">
      <c r="A55" s="763" t="s">
        <v>1088</v>
      </c>
      <c r="B55" s="1046">
        <v>598.89832210934992</v>
      </c>
      <c r="C55" s="1046">
        <v>599</v>
      </c>
      <c r="D55" s="1046">
        <v>593</v>
      </c>
      <c r="E55" s="1046">
        <v>587</v>
      </c>
      <c r="F55" s="1046">
        <v>576</v>
      </c>
      <c r="G55" s="1046">
        <v>564</v>
      </c>
      <c r="H55" s="1046">
        <v>551.49509552222003</v>
      </c>
    </row>
    <row r="56" spans="1:10" ht="7.5" customHeight="1">
      <c r="A56" s="729"/>
      <c r="B56" s="1054"/>
      <c r="C56" s="1054"/>
      <c r="D56" s="1054"/>
      <c r="E56" s="1054"/>
      <c r="F56" s="1054"/>
      <c r="G56" s="1054"/>
    </row>
    <row r="57" spans="1:10" ht="12.75" customHeight="1">
      <c r="A57" s="1493" t="s">
        <v>1089</v>
      </c>
      <c r="B57" s="1493"/>
      <c r="C57" s="1493"/>
      <c r="D57" s="1493"/>
      <c r="E57" s="1493"/>
      <c r="F57" s="1493"/>
      <c r="G57" s="1493"/>
      <c r="H57" s="1493"/>
      <c r="I57" s="1493"/>
      <c r="J57" s="1493"/>
    </row>
    <row r="58" spans="1:10" s="756" customFormat="1" ht="22.5" customHeight="1">
      <c r="A58" s="935"/>
      <c r="B58" s="936"/>
      <c r="C58" s="936"/>
      <c r="D58" s="936"/>
      <c r="E58" s="936"/>
      <c r="F58" s="936"/>
      <c r="G58" s="1042"/>
      <c r="H58" s="936"/>
      <c r="I58" s="936"/>
      <c r="J58" s="936"/>
    </row>
    <row r="59" spans="1:10" s="737" customFormat="1" ht="18.75" customHeight="1">
      <c r="A59" s="937" t="s">
        <v>1090</v>
      </c>
    </row>
    <row r="60" spans="1:10" s="737" customFormat="1" ht="12.75" customHeight="1">
      <c r="A60" s="937"/>
    </row>
    <row r="61" spans="1:10" s="737" customFormat="1" ht="12" customHeight="1">
      <c r="A61" s="1069" t="s">
        <v>1091</v>
      </c>
    </row>
    <row r="62" spans="1:10" s="737" customFormat="1" ht="12.75" customHeight="1">
      <c r="B62" s="1613" t="s">
        <v>1092</v>
      </c>
      <c r="C62" s="1614"/>
      <c r="D62" s="1614"/>
      <c r="E62" s="1615"/>
      <c r="F62" s="1070"/>
      <c r="G62" s="1061" t="s">
        <v>308</v>
      </c>
    </row>
    <row r="63" spans="1:10" s="737" customFormat="1" ht="12.75" customHeight="1">
      <c r="B63" s="1616"/>
      <c r="C63" s="1617"/>
      <c r="D63" s="1617"/>
      <c r="E63" s="1618"/>
      <c r="F63" s="1071"/>
      <c r="G63" s="1072" t="s">
        <v>1093</v>
      </c>
    </row>
    <row r="64" spans="1:10" s="728" customFormat="1" ht="13.5" customHeight="1">
      <c r="A64" s="734"/>
      <c r="B64" s="1073" t="s">
        <v>1094</v>
      </c>
      <c r="C64" s="1073" t="s">
        <v>1095</v>
      </c>
      <c r="D64" s="1073" t="s">
        <v>1096</v>
      </c>
      <c r="E64" s="1073" t="s">
        <v>1097</v>
      </c>
      <c r="F64" s="1074" t="s">
        <v>308</v>
      </c>
      <c r="G64" s="1074" t="s">
        <v>1098</v>
      </c>
      <c r="H64" s="1043"/>
    </row>
    <row r="65" spans="1:9" s="636" customFormat="1" ht="12" customHeight="1">
      <c r="A65" s="1044" t="s">
        <v>1099</v>
      </c>
      <c r="B65" s="1045"/>
      <c r="C65" s="1045"/>
      <c r="D65" s="1045"/>
      <c r="E65" s="1045"/>
      <c r="F65" s="1045"/>
      <c r="G65" s="1045"/>
    </row>
    <row r="66" spans="1:9" s="636" customFormat="1" ht="12" customHeight="1">
      <c r="A66" s="644" t="s">
        <v>1100</v>
      </c>
      <c r="B66" s="1075">
        <v>0.13931619560624198</v>
      </c>
      <c r="C66" s="1075">
        <v>2.4826536261122523E-2</v>
      </c>
      <c r="D66" s="1075">
        <v>1.3102158104245538E-3</v>
      </c>
      <c r="E66" s="1075">
        <v>3.1539517859359087E-4</v>
      </c>
      <c r="F66" s="1075">
        <v>0.16576834285638264</v>
      </c>
      <c r="G66" s="1050">
        <v>103.178526570727</v>
      </c>
    </row>
    <row r="67" spans="1:9" s="636" customFormat="1" ht="12" customHeight="1">
      <c r="A67" s="644" t="s">
        <v>1101</v>
      </c>
      <c r="B67" s="1075">
        <v>0.23139552844236838</v>
      </c>
      <c r="C67" s="1075">
        <v>5.6091342035857764E-2</v>
      </c>
      <c r="D67" s="1075">
        <v>2.8696221337792239E-3</v>
      </c>
      <c r="E67" s="1075">
        <v>6.2171384826815827E-4</v>
      </c>
      <c r="F67" s="1075">
        <v>0.29097820646027356</v>
      </c>
      <c r="G67" s="1050">
        <v>181.11240113424199</v>
      </c>
    </row>
    <row r="68" spans="1:9" s="636" customFormat="1" ht="12" customHeight="1">
      <c r="A68" s="644" t="s">
        <v>1102</v>
      </c>
      <c r="B68" s="1075">
        <v>0.2557239159069688</v>
      </c>
      <c r="C68" s="1075">
        <v>7.9254477760254877E-2</v>
      </c>
      <c r="D68" s="1075">
        <v>4.8583241845691714E-3</v>
      </c>
      <c r="E68" s="1075">
        <v>8.9408472979592547E-4</v>
      </c>
      <c r="F68" s="1075">
        <v>0.34073080258158878</v>
      </c>
      <c r="G68" s="1050">
        <v>212.07971052764799</v>
      </c>
    </row>
    <row r="69" spans="1:9" s="636" customFormat="1" ht="12" customHeight="1">
      <c r="A69" s="644" t="s">
        <v>1103</v>
      </c>
      <c r="B69" s="1075">
        <v>9.6440741930482604E-2</v>
      </c>
      <c r="C69" s="1075">
        <v>4.3631234906661757E-2</v>
      </c>
      <c r="D69" s="1075">
        <v>3.1426450716771437E-3</v>
      </c>
      <c r="E69" s="1075">
        <v>4.9790429986412525E-4</v>
      </c>
      <c r="F69" s="1075">
        <v>0.14371252620868563</v>
      </c>
      <c r="G69" s="1050">
        <v>89.450412837967406</v>
      </c>
    </row>
    <row r="70" spans="1:9" s="636" customFormat="1" ht="12" customHeight="1">
      <c r="A70" s="644" t="s">
        <v>1104</v>
      </c>
      <c r="B70" s="1075">
        <v>3.7868188047717605E-2</v>
      </c>
      <c r="C70" s="1075">
        <v>1.8243818979710193E-2</v>
      </c>
      <c r="D70" s="1075">
        <v>1.8774490014892107E-3</v>
      </c>
      <c r="E70" s="1075">
        <v>7.8824672660055993E-4</v>
      </c>
      <c r="F70" s="1075">
        <v>5.8777702755517566E-2</v>
      </c>
      <c r="G70" s="1050">
        <v>36.584770415305798</v>
      </c>
    </row>
    <row r="71" spans="1:9" s="636" customFormat="1" ht="12" customHeight="1">
      <c r="A71" s="1047" t="s">
        <v>53</v>
      </c>
      <c r="B71" s="1076">
        <v>0.76076303926491418</v>
      </c>
      <c r="C71" s="1076">
        <v>0.22205471113767442</v>
      </c>
      <c r="D71" s="1076">
        <v>1.4060794799538999E-2</v>
      </c>
      <c r="E71" s="1076">
        <v>3.1214547978723403E-3</v>
      </c>
      <c r="F71" s="1076">
        <v>1</v>
      </c>
      <c r="G71" s="1048">
        <v>622.40582148589021</v>
      </c>
    </row>
    <row r="72" spans="1:9" s="737" customFormat="1" ht="12.75" customHeight="1">
      <c r="A72" s="937"/>
    </row>
    <row r="73" spans="1:9" s="737" customFormat="1" ht="12" customHeight="1">
      <c r="A73" s="1069" t="s">
        <v>1105</v>
      </c>
    </row>
    <row r="74" spans="1:9" s="737" customFormat="1" ht="12.75" customHeight="1">
      <c r="B74" s="696" t="s">
        <v>6</v>
      </c>
      <c r="C74" s="695" t="s">
        <v>2</v>
      </c>
      <c r="D74" s="695" t="s">
        <v>5</v>
      </c>
      <c r="E74" s="695" t="s">
        <v>3</v>
      </c>
      <c r="F74" s="696" t="s">
        <v>6</v>
      </c>
      <c r="G74" s="695" t="s">
        <v>2</v>
      </c>
    </row>
    <row r="75" spans="1:9" s="728" customFormat="1" ht="13.5" customHeight="1">
      <c r="A75" s="734"/>
      <c r="B75" s="733" t="s">
        <v>235</v>
      </c>
      <c r="C75" s="733" t="s">
        <v>235</v>
      </c>
      <c r="D75" s="1067" t="s">
        <v>235</v>
      </c>
      <c r="E75" s="733" t="s">
        <v>231</v>
      </c>
      <c r="F75" s="733" t="s">
        <v>231</v>
      </c>
      <c r="G75" s="733" t="s">
        <v>231</v>
      </c>
      <c r="I75" s="1043"/>
    </row>
    <row r="76" spans="1:9" s="636" customFormat="1" ht="12" customHeight="1">
      <c r="A76" s="1044" t="s">
        <v>1099</v>
      </c>
      <c r="B76" s="1045"/>
      <c r="C76" s="1045"/>
      <c r="D76" s="1045"/>
      <c r="E76" s="1045"/>
      <c r="F76" s="1045"/>
      <c r="G76" s="1045"/>
    </row>
    <row r="77" spans="1:9" s="636" customFormat="1" ht="12" customHeight="1">
      <c r="A77" s="644" t="s">
        <v>1100</v>
      </c>
      <c r="B77" s="1075">
        <v>0.16576834285638264</v>
      </c>
      <c r="C77" s="1075">
        <v>0.16779999416695071</v>
      </c>
      <c r="D77" s="1075">
        <v>0.16874831347264144</v>
      </c>
      <c r="E77" s="1075">
        <v>0.17063988019604634</v>
      </c>
      <c r="F77" s="1075">
        <v>0.17634159066103178</v>
      </c>
      <c r="G77" s="1075">
        <v>0.17073675724681284</v>
      </c>
    </row>
    <row r="78" spans="1:9" s="636" customFormat="1" ht="12" customHeight="1">
      <c r="A78" s="644" t="s">
        <v>1101</v>
      </c>
      <c r="B78" s="1075">
        <v>0.29097820646027356</v>
      </c>
      <c r="C78" s="1075">
        <v>0.29427877298440736</v>
      </c>
      <c r="D78" s="1075">
        <v>0.29772964665701568</v>
      </c>
      <c r="E78" s="1075">
        <v>0.28662842181860121</v>
      </c>
      <c r="F78" s="1075">
        <v>0.29586305003459307</v>
      </c>
      <c r="G78" s="1075">
        <v>0.28014951063010118</v>
      </c>
    </row>
    <row r="79" spans="1:9" s="636" customFormat="1" ht="12" customHeight="1">
      <c r="A79" s="644" t="s">
        <v>1102</v>
      </c>
      <c r="B79" s="1075">
        <v>0.34073080258158878</v>
      </c>
      <c r="C79" s="1075">
        <v>0.34039683483303063</v>
      </c>
      <c r="D79" s="1075">
        <v>0.34243984443010883</v>
      </c>
      <c r="E79" s="1075">
        <v>0.34147642080626184</v>
      </c>
      <c r="F79" s="1075">
        <v>0.33959968449257055</v>
      </c>
      <c r="G79" s="1075">
        <v>0.33880633427057544</v>
      </c>
    </row>
    <row r="80" spans="1:9" s="636" customFormat="1" ht="12" customHeight="1">
      <c r="A80" s="644" t="s">
        <v>1103</v>
      </c>
      <c r="B80" s="1075">
        <v>0.14371252620868563</v>
      </c>
      <c r="C80" s="1075">
        <v>0.13817904448650142</v>
      </c>
      <c r="D80" s="1075">
        <v>0.13443826693003158</v>
      </c>
      <c r="E80" s="1075">
        <v>0.13801945218215406</v>
      </c>
      <c r="F80" s="1075">
        <v>0.1291504069249344</v>
      </c>
      <c r="G80" s="1075">
        <v>0.12998361864428934</v>
      </c>
    </row>
    <row r="81" spans="1:10" s="636" customFormat="1" ht="12" customHeight="1">
      <c r="A81" s="644" t="s">
        <v>1104</v>
      </c>
      <c r="B81" s="1075">
        <v>5.8777702755517566E-2</v>
      </c>
      <c r="C81" s="1075">
        <v>5.9304925577746602E-2</v>
      </c>
      <c r="D81" s="1075">
        <v>5.6609299526144227E-2</v>
      </c>
      <c r="E81" s="1075">
        <v>6.3207234445070162E-2</v>
      </c>
      <c r="F81" s="1075">
        <v>5.9013097568933463E-2</v>
      </c>
      <c r="G81" s="1075">
        <v>7.9683485652515484E-2</v>
      </c>
    </row>
    <row r="82" spans="1:10" s="636" customFormat="1" ht="12" customHeight="1">
      <c r="A82" s="1047" t="s">
        <v>53</v>
      </c>
      <c r="B82" s="1076">
        <v>0.99996758086244808</v>
      </c>
      <c r="C82" s="1076">
        <v>0.99995957204863672</v>
      </c>
      <c r="D82" s="1076">
        <v>0.99996537101594185</v>
      </c>
      <c r="E82" s="1076">
        <v>0.99997140944813356</v>
      </c>
      <c r="F82" s="1076">
        <v>1</v>
      </c>
      <c r="G82" s="1076">
        <v>1</v>
      </c>
    </row>
    <row r="83" spans="1:10" s="636" customFormat="1" ht="12" customHeight="1">
      <c r="A83" s="1047" t="s">
        <v>1106</v>
      </c>
      <c r="B83" s="1048">
        <v>622</v>
      </c>
      <c r="C83" s="1048">
        <v>613</v>
      </c>
      <c r="D83" s="1048">
        <v>600</v>
      </c>
      <c r="E83" s="1048">
        <v>593</v>
      </c>
      <c r="F83" s="1048">
        <v>581</v>
      </c>
      <c r="G83" s="1048">
        <v>571</v>
      </c>
    </row>
    <row r="84" spans="1:10" s="1079" customFormat="1" ht="7.5" customHeight="1">
      <c r="A84" s="1044"/>
      <c r="B84" s="1077"/>
      <c r="C84" s="1077"/>
      <c r="D84" s="1077"/>
      <c r="E84" s="1077"/>
      <c r="F84" s="1078"/>
    </row>
    <row r="85" spans="1:10" ht="18" customHeight="1">
      <c r="A85" s="1505" t="s">
        <v>1107</v>
      </c>
      <c r="B85" s="1505"/>
      <c r="C85" s="1505"/>
      <c r="D85" s="1505"/>
      <c r="E85" s="1505"/>
      <c r="F85" s="1505"/>
      <c r="G85" s="1505"/>
    </row>
    <row r="86" spans="1:10" s="756" customFormat="1" ht="22.5" customHeight="1">
      <c r="A86" s="834"/>
      <c r="J86" s="1080"/>
    </row>
    <row r="87" spans="1:10" s="737" customFormat="1" ht="18.75" customHeight="1">
      <c r="A87" s="937" t="s">
        <v>1108</v>
      </c>
    </row>
    <row r="88" spans="1:10" s="737" customFormat="1" ht="12" customHeight="1"/>
    <row r="89" spans="1:10" s="728" customFormat="1" ht="13.5" customHeight="1">
      <c r="A89" s="734" t="s">
        <v>11</v>
      </c>
      <c r="B89" s="1023" t="s">
        <v>784</v>
      </c>
      <c r="C89" s="1023" t="s">
        <v>367</v>
      </c>
      <c r="D89" s="1023" t="s">
        <v>331</v>
      </c>
      <c r="E89" s="1023" t="s">
        <v>246</v>
      </c>
      <c r="F89" s="1023" t="s">
        <v>239</v>
      </c>
      <c r="G89" s="1023" t="s">
        <v>234</v>
      </c>
      <c r="H89" s="1023" t="s">
        <v>516</v>
      </c>
      <c r="J89" s="1043"/>
    </row>
    <row r="90" spans="1:10" s="636" customFormat="1" ht="12" customHeight="1">
      <c r="A90" s="1044" t="s">
        <v>1109</v>
      </c>
      <c r="B90" s="1045">
        <v>524.80768694933704</v>
      </c>
      <c r="C90" s="1045">
        <v>523</v>
      </c>
      <c r="D90" s="1045">
        <v>520</v>
      </c>
      <c r="E90" s="1045">
        <v>514</v>
      </c>
      <c r="F90" s="1045">
        <v>500</v>
      </c>
      <c r="G90" s="1045">
        <v>484</v>
      </c>
      <c r="H90" s="1045">
        <v>467</v>
      </c>
    </row>
    <row r="91" spans="1:10" s="636" customFormat="1" ht="12" customHeight="1">
      <c r="A91" s="1081" t="s">
        <v>1110</v>
      </c>
      <c r="B91" s="1082">
        <v>1.3414296923941837</v>
      </c>
      <c r="C91" s="1082">
        <v>1.1299999999999999</v>
      </c>
      <c r="D91" s="1082">
        <v>0.92</v>
      </c>
      <c r="E91" s="1082">
        <v>0.82</v>
      </c>
      <c r="F91" s="1082">
        <v>0.59</v>
      </c>
      <c r="G91" s="1082">
        <v>0.63</v>
      </c>
      <c r="H91" s="1082">
        <v>0.33</v>
      </c>
    </row>
    <row r="92" spans="1:10" ht="7.5" customHeight="1"/>
    <row r="93" spans="1:10" ht="28.5" customHeight="1">
      <c r="A93" s="1493" t="s">
        <v>1111</v>
      </c>
      <c r="B93" s="1493"/>
      <c r="C93" s="1493"/>
      <c r="D93" s="1493"/>
      <c r="E93" s="1493"/>
      <c r="F93" s="1493"/>
      <c r="G93" s="1493"/>
      <c r="H93" s="1493"/>
      <c r="I93" s="1493"/>
      <c r="J93" s="1493"/>
    </row>
    <row r="95" spans="1:10" s="737" customFormat="1" ht="18.75" customHeight="1">
      <c r="A95" s="937" t="s">
        <v>1112</v>
      </c>
    </row>
    <row r="96" spans="1:10" s="737" customFormat="1" ht="12" customHeight="1"/>
    <row r="97" spans="1:10" s="728" customFormat="1" ht="13.5" customHeight="1">
      <c r="A97" s="734"/>
      <c r="B97" s="1023" t="s">
        <v>784</v>
      </c>
      <c r="C97" s="1023" t="s">
        <v>367</v>
      </c>
      <c r="D97" s="1023" t="s">
        <v>331</v>
      </c>
      <c r="E97" s="1023" t="s">
        <v>246</v>
      </c>
      <c r="F97" s="1023" t="s">
        <v>239</v>
      </c>
      <c r="G97" s="1023" t="s">
        <v>234</v>
      </c>
      <c r="H97" s="1023" t="s">
        <v>516</v>
      </c>
      <c r="J97" s="1043"/>
    </row>
    <row r="98" spans="1:10" s="636" customFormat="1" ht="12" customHeight="1">
      <c r="A98" s="1044" t="s">
        <v>1113</v>
      </c>
      <c r="B98" s="1045">
        <v>5286</v>
      </c>
      <c r="C98" s="1045">
        <v>6530</v>
      </c>
      <c r="D98" s="1045">
        <v>5219</v>
      </c>
      <c r="E98" s="1045">
        <v>5322</v>
      </c>
      <c r="F98" s="1045">
        <v>5405</v>
      </c>
      <c r="G98" s="1045">
        <v>6926</v>
      </c>
      <c r="H98" s="1045">
        <v>6032</v>
      </c>
    </row>
    <row r="99" spans="1:10" s="636" customFormat="1" ht="12" customHeight="1">
      <c r="A99" s="729" t="s">
        <v>1114</v>
      </c>
      <c r="B99" s="1050">
        <v>267.30200000000002</v>
      </c>
      <c r="C99" s="1050">
        <v>294</v>
      </c>
      <c r="D99" s="1050">
        <v>224</v>
      </c>
      <c r="E99" s="1050">
        <v>208</v>
      </c>
      <c r="F99" s="1050">
        <v>224</v>
      </c>
      <c r="G99" s="1050">
        <v>259</v>
      </c>
      <c r="H99" s="1050">
        <v>218</v>
      </c>
    </row>
    <row r="100" spans="1:10" s="636" customFormat="1" ht="12" customHeight="1">
      <c r="A100" s="1081" t="s">
        <v>1115</v>
      </c>
      <c r="B100" s="1083">
        <v>19.400000000000002</v>
      </c>
      <c r="C100" s="1083">
        <v>19</v>
      </c>
      <c r="D100" s="1083">
        <v>19.7</v>
      </c>
      <c r="E100" s="1083">
        <v>18.5</v>
      </c>
      <c r="F100" s="1083">
        <v>19</v>
      </c>
      <c r="G100" s="1083">
        <v>19.2</v>
      </c>
      <c r="H100" s="1083">
        <v>20.3</v>
      </c>
    </row>
    <row r="101" spans="1:10" ht="7.5" customHeight="1"/>
    <row r="102" spans="1:10" ht="12.75" customHeight="1">
      <c r="A102" s="1493" t="s">
        <v>1116</v>
      </c>
      <c r="B102" s="1493"/>
      <c r="C102" s="1493"/>
      <c r="D102" s="1493"/>
      <c r="E102" s="1493"/>
      <c r="F102" s="1493"/>
      <c r="G102" s="1493"/>
      <c r="H102" s="1493"/>
      <c r="I102" s="1493"/>
      <c r="J102" s="1493"/>
    </row>
  </sheetData>
  <mergeCells count="11">
    <mergeCell ref="A48:J48"/>
    <mergeCell ref="A28:J28"/>
    <mergeCell ref="A29:J29"/>
    <mergeCell ref="A30:J30"/>
    <mergeCell ref="A31:J31"/>
    <mergeCell ref="A46:J46"/>
    <mergeCell ref="A57:J57"/>
    <mergeCell ref="B62:E63"/>
    <mergeCell ref="A85:G85"/>
    <mergeCell ref="A93:J93"/>
    <mergeCell ref="A102:J102"/>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- 3Q13&amp;C&amp;8CHAPTER 2 SEGMENTAL REPORTING&amp;R&amp;8Personal customers </oddHeader>
  </headerFooter>
  <rowBreaks count="1" manualBreakCount="1">
    <brk id="5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showGridLines="0" zoomScale="140" zoomScaleNormal="140" zoomScaleSheetLayoutView="90" workbookViewId="0"/>
  </sheetViews>
  <sheetFormatPr baseColWidth="10" defaultColWidth="10.85546875" defaultRowHeight="22.5" customHeight="1"/>
  <cols>
    <col min="1" max="1" width="35.28515625" style="635" customWidth="1"/>
    <col min="2" max="10" width="6.42578125" style="635" customWidth="1"/>
    <col min="11" max="15" width="10.42578125" style="635" customWidth="1"/>
    <col min="16" max="16384" width="10.85546875" style="635"/>
  </cols>
  <sheetData>
    <row r="1" spans="1:10" s="756" customFormat="1" ht="22.5" customHeight="1">
      <c r="A1" s="935"/>
      <c r="B1" s="936"/>
      <c r="C1" s="936"/>
      <c r="D1" s="936"/>
      <c r="E1" s="936"/>
      <c r="F1" s="936"/>
      <c r="G1" s="936"/>
      <c r="H1" s="936"/>
      <c r="I1" s="936"/>
      <c r="J1" s="1042"/>
    </row>
    <row r="2" spans="1:10" s="737" customFormat="1" ht="18.75" customHeight="1">
      <c r="A2" s="937" t="s">
        <v>1117</v>
      </c>
    </row>
    <row r="3" spans="1:10" s="737" customFormat="1" ht="12" customHeight="1"/>
    <row r="4" spans="1:10" s="728" customFormat="1" ht="13.5" customHeight="1">
      <c r="A4" s="734" t="s">
        <v>1</v>
      </c>
      <c r="B4" s="1023" t="s">
        <v>784</v>
      </c>
      <c r="C4" s="1023" t="s">
        <v>367</v>
      </c>
      <c r="D4" s="1023" t="s">
        <v>331</v>
      </c>
      <c r="E4" s="1023" t="s">
        <v>246</v>
      </c>
      <c r="F4" s="1023" t="s">
        <v>239</v>
      </c>
      <c r="G4" s="1023" t="s">
        <v>234</v>
      </c>
      <c r="H4" s="1023" t="s">
        <v>516</v>
      </c>
      <c r="J4" s="1043"/>
    </row>
    <row r="5" spans="1:10" s="636" customFormat="1" ht="12" customHeight="1">
      <c r="A5" s="1044" t="s">
        <v>1013</v>
      </c>
      <c r="B5" s="1045">
        <v>1479.318752195956</v>
      </c>
      <c r="C5" s="1045">
        <v>1458.7134910871853</v>
      </c>
      <c r="D5" s="1045">
        <v>1387.762681942859</v>
      </c>
      <c r="E5" s="1045">
        <v>1423.656711880674</v>
      </c>
      <c r="F5" s="1045">
        <v>1376.3879034986228</v>
      </c>
      <c r="G5" s="1045">
        <v>1355.0111316742602</v>
      </c>
      <c r="H5" s="1045">
        <v>1340.0677980671719</v>
      </c>
    </row>
    <row r="6" spans="1:10" s="636" customFormat="1" ht="12" customHeight="1">
      <c r="A6" s="763" t="s">
        <v>1064</v>
      </c>
      <c r="B6" s="1046">
        <v>85.981333047947516</v>
      </c>
      <c r="C6" s="1046">
        <v>93.814665372373042</v>
      </c>
      <c r="D6" s="1046">
        <v>92.500001579679434</v>
      </c>
      <c r="E6" s="1046">
        <v>97.286049262805065</v>
      </c>
      <c r="F6" s="1046">
        <v>98.516108636899375</v>
      </c>
      <c r="G6" s="1046">
        <v>96.268394587603879</v>
      </c>
      <c r="H6" s="1046">
        <v>109.01178932081287</v>
      </c>
    </row>
    <row r="7" spans="1:10" s="728" customFormat="1" ht="12" customHeight="1">
      <c r="A7" s="1044" t="s">
        <v>14</v>
      </c>
      <c r="B7" s="1045">
        <v>1565.3000852439043</v>
      </c>
      <c r="C7" s="1045">
        <v>1552.5281564595582</v>
      </c>
      <c r="D7" s="1045">
        <v>1480.2626835225385</v>
      </c>
      <c r="E7" s="1045">
        <v>1520.9427611434792</v>
      </c>
      <c r="F7" s="1045">
        <v>1474.9040121355222</v>
      </c>
      <c r="G7" s="1045">
        <v>1451.279526261864</v>
      </c>
      <c r="H7" s="1045">
        <v>1449.0795873879847</v>
      </c>
    </row>
    <row r="8" spans="1:10" s="728" customFormat="1" ht="12" customHeight="1">
      <c r="A8" s="763" t="s">
        <v>4</v>
      </c>
      <c r="B8" s="1046">
        <v>360.27195240030284</v>
      </c>
      <c r="C8" s="1046">
        <v>375.52260023483547</v>
      </c>
      <c r="D8" s="1046">
        <v>362.51398615486158</v>
      </c>
      <c r="E8" s="1046">
        <v>235.82217934333283</v>
      </c>
      <c r="F8" s="1046">
        <v>298.21239148581589</v>
      </c>
      <c r="G8" s="1046">
        <v>285.85578482560476</v>
      </c>
      <c r="H8" s="1046">
        <v>349.54792216325774</v>
      </c>
    </row>
    <row r="9" spans="1:10" s="728" customFormat="1" ht="12" customHeight="1">
      <c r="A9" s="1047" t="s">
        <v>123</v>
      </c>
      <c r="B9" s="1048">
        <v>1925.5720376442068</v>
      </c>
      <c r="C9" s="1048">
        <v>1928.0507566943938</v>
      </c>
      <c r="D9" s="1048">
        <v>1842.7766696774002</v>
      </c>
      <c r="E9" s="1048">
        <v>1756.7649404868121</v>
      </c>
      <c r="F9" s="1048">
        <v>1773.1164036213381</v>
      </c>
      <c r="G9" s="1048">
        <v>1737.1353110874688</v>
      </c>
      <c r="H9" s="1048">
        <v>1798.6275095512424</v>
      </c>
    </row>
    <row r="10" spans="1:10" s="728" customFormat="1" ht="12" customHeight="1">
      <c r="A10" s="1047" t="s">
        <v>1065</v>
      </c>
      <c r="B10" s="1048">
        <v>899.6365663296516</v>
      </c>
      <c r="C10" s="1048">
        <v>931.34351622522775</v>
      </c>
      <c r="D10" s="1048">
        <v>915.29021090912045</v>
      </c>
      <c r="E10" s="1048">
        <v>898.61878146022377</v>
      </c>
      <c r="F10" s="1048">
        <v>870.81600311955367</v>
      </c>
      <c r="G10" s="1048">
        <v>877.95547936054618</v>
      </c>
      <c r="H10" s="1048">
        <v>893.99302689907495</v>
      </c>
    </row>
    <row r="11" spans="1:10" s="728" customFormat="1" ht="12" customHeight="1">
      <c r="A11" s="1044" t="s">
        <v>284</v>
      </c>
      <c r="B11" s="1045">
        <v>1025.9354713145553</v>
      </c>
      <c r="C11" s="1045">
        <v>996.70724046916609</v>
      </c>
      <c r="D11" s="1045">
        <v>927.4864587682797</v>
      </c>
      <c r="E11" s="1045">
        <v>858.14615902658829</v>
      </c>
      <c r="F11" s="1045">
        <v>902.30040050178445</v>
      </c>
      <c r="G11" s="1045">
        <v>859.17983172692266</v>
      </c>
      <c r="H11" s="1045">
        <v>904.63448265216743</v>
      </c>
    </row>
    <row r="12" spans="1:10" s="728" customFormat="1" ht="12" customHeight="1">
      <c r="A12" s="729" t="s">
        <v>32</v>
      </c>
      <c r="B12" s="1049">
        <v>0.34449736830613936</v>
      </c>
      <c r="C12" s="1049">
        <v>-7.8665436314243442E-2</v>
      </c>
      <c r="D12" s="1049">
        <v>-0.34251663999189591</v>
      </c>
      <c r="E12" s="1049">
        <v>0.74333847159034105</v>
      </c>
      <c r="F12" s="1049">
        <v>-1.7276007194684806E-3</v>
      </c>
      <c r="G12" s="1049">
        <v>8.6881925974231777E-5</v>
      </c>
      <c r="H12" s="1049">
        <v>3.9805082352181782E-2</v>
      </c>
    </row>
    <row r="13" spans="1:10" s="728" customFormat="1" ht="12" customHeight="1">
      <c r="A13" s="729" t="s">
        <v>1066</v>
      </c>
      <c r="B13" s="1050">
        <v>161.47534549801321</v>
      </c>
      <c r="C13" s="1050">
        <v>180.07428007675887</v>
      </c>
      <c r="D13" s="1050">
        <v>85.10714142922788</v>
      </c>
      <c r="E13" s="1050">
        <v>259.30120026963181</v>
      </c>
      <c r="F13" s="1050">
        <v>74.270541529445097</v>
      </c>
      <c r="G13" s="1050">
        <v>75.363501438592095</v>
      </c>
      <c r="H13" s="1050">
        <v>144.77545040485967</v>
      </c>
    </row>
    <row r="14" spans="1:10" s="728" customFormat="1" ht="12" customHeight="1">
      <c r="A14" s="763" t="s">
        <v>1067</v>
      </c>
      <c r="B14" s="1051">
        <v>7.8689999999999998</v>
      </c>
      <c r="C14" s="1051">
        <v>-13.898</v>
      </c>
      <c r="D14" s="1051">
        <v>3.734</v>
      </c>
      <c r="E14" s="1051">
        <v>-35.351999999999997</v>
      </c>
      <c r="F14" s="1051">
        <v>-5.2430000000000012</v>
      </c>
      <c r="G14" s="1051">
        <v>-2.8359999999999994</v>
      </c>
      <c r="H14" s="1051">
        <v>-4.3449999999999998</v>
      </c>
    </row>
    <row r="15" spans="1:10" s="728" customFormat="1" ht="12" customHeight="1">
      <c r="A15" s="1044" t="s">
        <v>9</v>
      </c>
      <c r="B15" s="1045">
        <v>872.67362318484834</v>
      </c>
      <c r="C15" s="1045">
        <v>802.65629495609289</v>
      </c>
      <c r="D15" s="1045">
        <v>845.77080069905992</v>
      </c>
      <c r="E15" s="1045">
        <v>564.23629722854696</v>
      </c>
      <c r="F15" s="1045">
        <v>822.78513137161974</v>
      </c>
      <c r="G15" s="1045">
        <v>780.98041717025649</v>
      </c>
      <c r="H15" s="1045">
        <v>755.55383732965993</v>
      </c>
    </row>
    <row r="16" spans="1:10" s="728" customFormat="1" ht="12" customHeight="1">
      <c r="A16" s="729" t="s">
        <v>12</v>
      </c>
      <c r="B16" s="1050">
        <v>244.34861449175759</v>
      </c>
      <c r="C16" s="1050">
        <v>224.74376258770604</v>
      </c>
      <c r="D16" s="1050">
        <v>236.81582419573681</v>
      </c>
      <c r="E16" s="1050">
        <v>157.98616322399317</v>
      </c>
      <c r="F16" s="1050">
        <v>230.37983678405354</v>
      </c>
      <c r="G16" s="1050">
        <v>218.67451680767184</v>
      </c>
      <c r="H16" s="1050">
        <v>211.55507445230481</v>
      </c>
    </row>
    <row r="17" spans="1:10" s="728" customFormat="1" ht="12" customHeight="1">
      <c r="A17" s="729" t="s">
        <v>209</v>
      </c>
      <c r="B17" s="1049">
        <v>0</v>
      </c>
      <c r="C17" s="1049">
        <v>0</v>
      </c>
      <c r="D17" s="1049">
        <v>0</v>
      </c>
      <c r="E17" s="1049">
        <v>0</v>
      </c>
      <c r="F17" s="1049">
        <v>0</v>
      </c>
      <c r="G17" s="1049">
        <v>0</v>
      </c>
      <c r="H17" s="1049">
        <v>0</v>
      </c>
    </row>
    <row r="18" spans="1:10" s="728" customFormat="1" ht="12" customHeight="1">
      <c r="A18" s="724" t="s">
        <v>10</v>
      </c>
      <c r="B18" s="1052">
        <v>628.32500869309058</v>
      </c>
      <c r="C18" s="1052">
        <v>577.91253236838691</v>
      </c>
      <c r="D18" s="1052">
        <v>608.95497650332311</v>
      </c>
      <c r="E18" s="1052">
        <v>406.25013400455379</v>
      </c>
      <c r="F18" s="1052">
        <v>592.40529458756623</v>
      </c>
      <c r="G18" s="1052">
        <v>562.30590036258468</v>
      </c>
      <c r="H18" s="1052">
        <v>543.99876287735515</v>
      </c>
    </row>
    <row r="19" spans="1:10" ht="12" customHeight="1">
      <c r="A19" s="1053"/>
      <c r="B19" s="1054"/>
      <c r="C19" s="1054"/>
      <c r="D19" s="1054"/>
      <c r="E19" s="1054"/>
      <c r="F19" s="1054"/>
      <c r="G19" s="1054"/>
      <c r="H19" s="1054"/>
    </row>
    <row r="20" spans="1:10" ht="12" customHeight="1">
      <c r="A20" s="1055" t="s">
        <v>1068</v>
      </c>
      <c r="B20" s="639">
        <v>206.23824597148595</v>
      </c>
      <c r="C20" s="639">
        <v>206.14609588705736</v>
      </c>
      <c r="D20" s="639">
        <v>204.35061239851402</v>
      </c>
      <c r="E20" s="639">
        <v>204.43121317492739</v>
      </c>
      <c r="F20" s="639">
        <v>205.93081094792291</v>
      </c>
      <c r="G20" s="639">
        <v>203.32995495503832</v>
      </c>
      <c r="H20" s="639">
        <v>200.59592109708225</v>
      </c>
    </row>
    <row r="21" spans="1:10" ht="12" customHeight="1">
      <c r="A21" s="1056" t="s">
        <v>1069</v>
      </c>
      <c r="B21" s="638">
        <v>148.28992205466204</v>
      </c>
      <c r="C21" s="638">
        <v>144.88126829148388</v>
      </c>
      <c r="D21" s="638">
        <v>144.12253697764734</v>
      </c>
      <c r="E21" s="638">
        <v>146.79238189959239</v>
      </c>
      <c r="F21" s="638">
        <v>144.95316399977509</v>
      </c>
      <c r="G21" s="638">
        <v>142.39756058781666</v>
      </c>
      <c r="H21" s="638">
        <v>142.15753338522597</v>
      </c>
    </row>
    <row r="22" spans="1:10" ht="12" customHeight="1">
      <c r="A22" s="1056" t="s">
        <v>1039</v>
      </c>
      <c r="B22" s="638">
        <v>37.294977854114038</v>
      </c>
      <c r="C22" s="638">
        <v>35.26000937579493</v>
      </c>
      <c r="D22" s="638">
        <v>35.603330444176301</v>
      </c>
      <c r="E22" s="638">
        <v>33.883033277730505</v>
      </c>
      <c r="F22" s="638">
        <v>32.252223159272553</v>
      </c>
      <c r="G22" s="638">
        <v>30.751830742146144</v>
      </c>
      <c r="H22" s="638">
        <v>20.220138552421194</v>
      </c>
    </row>
    <row r="23" spans="1:10" ht="12" customHeight="1">
      <c r="A23" s="1056" t="s">
        <v>1070</v>
      </c>
      <c r="B23" s="638">
        <v>20.408922584380811</v>
      </c>
      <c r="C23" s="638">
        <v>20.603225351075487</v>
      </c>
      <c r="D23" s="638">
        <v>20.008958858767734</v>
      </c>
      <c r="E23" s="638">
        <v>19.481355160575028</v>
      </c>
      <c r="F23" s="638">
        <v>17.567736614892766</v>
      </c>
      <c r="G23" s="638">
        <v>16.125622001141121</v>
      </c>
      <c r="H23" s="638">
        <v>16.021040928749457</v>
      </c>
    </row>
    <row r="24" spans="1:10" s="1058" customFormat="1" ht="12" customHeight="1">
      <c r="A24" s="1057" t="s">
        <v>40</v>
      </c>
      <c r="B24" s="638">
        <v>46.720483510463183</v>
      </c>
      <c r="C24" s="638">
        <v>48.304927294652678</v>
      </c>
      <c r="D24" s="638">
        <v>49.669079599827626</v>
      </c>
      <c r="E24" s="638">
        <v>51.151907733951596</v>
      </c>
      <c r="F24" s="638">
        <v>49.112173421949947</v>
      </c>
      <c r="G24" s="638">
        <v>50.540419837009409</v>
      </c>
      <c r="H24" s="638">
        <v>49.704178444492172</v>
      </c>
    </row>
    <row r="25" spans="1:10" s="1058" customFormat="1" ht="12" customHeight="1">
      <c r="A25" s="1057" t="s">
        <v>1071</v>
      </c>
      <c r="B25" s="638">
        <v>71.902241679830951</v>
      </c>
      <c r="C25" s="638">
        <v>70.280869335920357</v>
      </c>
      <c r="D25" s="638">
        <v>70.527088363497043</v>
      </c>
      <c r="E25" s="638">
        <v>71.805268686629233</v>
      </c>
      <c r="F25" s="638">
        <v>70.389255173880599</v>
      </c>
      <c r="G25" s="638">
        <v>70.032750766754731</v>
      </c>
      <c r="H25" s="638">
        <v>70.867609175575467</v>
      </c>
    </row>
    <row r="26" spans="1:10" s="1058" customFormat="1" ht="12" customHeight="1">
      <c r="A26" s="1059" t="s">
        <v>1072</v>
      </c>
      <c r="B26" s="1060">
        <v>12.214320307633567</v>
      </c>
      <c r="C26" s="1060">
        <v>11.250669626449687</v>
      </c>
      <c r="D26" s="1060">
        <v>12.342724853767576</v>
      </c>
      <c r="E26" s="1060">
        <v>8.2959783754501295</v>
      </c>
      <c r="F26" s="1060">
        <v>13.415176092650885</v>
      </c>
      <c r="G26" s="1060">
        <v>14.024773572931569</v>
      </c>
      <c r="H26" s="1060">
        <v>13.656734777761656</v>
      </c>
    </row>
    <row r="27" spans="1:10" ht="7.5" customHeight="1"/>
    <row r="28" spans="1:10" ht="12.75" customHeight="1">
      <c r="A28" s="1493" t="s">
        <v>1073</v>
      </c>
      <c r="B28" s="1493"/>
      <c r="C28" s="1493"/>
      <c r="D28" s="1493"/>
      <c r="E28" s="1493"/>
      <c r="F28" s="1493"/>
      <c r="G28" s="1493"/>
      <c r="H28" s="1493"/>
      <c r="I28" s="1493"/>
      <c r="J28" s="1493"/>
    </row>
    <row r="29" spans="1:10" ht="12.75" customHeight="1">
      <c r="A29" s="1493" t="s">
        <v>1074</v>
      </c>
      <c r="B29" s="1493"/>
      <c r="C29" s="1493"/>
      <c r="D29" s="1493"/>
      <c r="E29" s="1493"/>
      <c r="F29" s="1493"/>
      <c r="G29" s="1493"/>
      <c r="H29" s="1493"/>
      <c r="I29" s="1493"/>
      <c r="J29" s="1493"/>
    </row>
    <row r="30" spans="1:10" ht="21.75" customHeight="1">
      <c r="A30" s="1493" t="s">
        <v>1075</v>
      </c>
      <c r="B30" s="1493"/>
      <c r="C30" s="1493"/>
      <c r="D30" s="1493"/>
      <c r="E30" s="1493"/>
      <c r="F30" s="1493"/>
      <c r="G30" s="1493"/>
      <c r="H30" s="1493"/>
      <c r="I30" s="1493"/>
      <c r="J30" s="1493"/>
    </row>
    <row r="31" spans="1:10" ht="21.75" customHeight="1">
      <c r="A31" s="1493" t="s">
        <v>1076</v>
      </c>
      <c r="B31" s="1493"/>
      <c r="C31" s="1493"/>
      <c r="D31" s="1493"/>
      <c r="E31" s="1493"/>
      <c r="F31" s="1493"/>
      <c r="G31" s="1493"/>
      <c r="H31" s="1493"/>
      <c r="I31" s="1493"/>
      <c r="J31" s="1493"/>
    </row>
    <row r="33" spans="1:10" s="737" customFormat="1" ht="18.75" customHeight="1">
      <c r="A33" s="937" t="s">
        <v>1118</v>
      </c>
    </row>
    <row r="34" spans="1:10" s="737" customFormat="1" ht="12" customHeight="1"/>
    <row r="35" spans="1:10" s="728" customFormat="1" ht="13.5" customHeight="1">
      <c r="A35" s="734"/>
      <c r="B35" s="1061" t="s">
        <v>784</v>
      </c>
      <c r="C35" s="1061" t="s">
        <v>367</v>
      </c>
      <c r="D35" s="1061" t="s">
        <v>331</v>
      </c>
      <c r="E35" s="1061" t="s">
        <v>246</v>
      </c>
      <c r="F35" s="1061" t="s">
        <v>239</v>
      </c>
      <c r="G35" s="1061" t="s">
        <v>234</v>
      </c>
      <c r="H35" s="1061" t="s">
        <v>516</v>
      </c>
      <c r="J35" s="1043"/>
    </row>
    <row r="36" spans="1:10" s="728" customFormat="1" ht="13.5" customHeight="1">
      <c r="A36" s="1062" t="s">
        <v>1078</v>
      </c>
      <c r="B36" s="1061"/>
      <c r="C36" s="1061"/>
      <c r="D36" s="1061"/>
      <c r="E36" s="1061"/>
      <c r="F36" s="1061"/>
      <c r="G36" s="1061"/>
      <c r="H36" s="1061"/>
      <c r="J36" s="1043"/>
    </row>
    <row r="37" spans="1:10" s="636" customFormat="1" ht="12" customHeight="1">
      <c r="A37" s="1063" t="s">
        <v>1079</v>
      </c>
      <c r="B37" s="1050">
        <v>203.637880531809</v>
      </c>
      <c r="C37" s="1050">
        <v>203.10784584878547</v>
      </c>
      <c r="D37" s="1050">
        <v>201.38171798750551</v>
      </c>
      <c r="E37" s="1050">
        <v>201.40476059201393</v>
      </c>
      <c r="F37" s="1050">
        <v>203.05233931123959</v>
      </c>
      <c r="G37" s="1050">
        <v>200.14653541349608</v>
      </c>
      <c r="H37" s="1050">
        <v>197.53194022230261</v>
      </c>
    </row>
    <row r="38" spans="1:10" s="636" customFormat="1" ht="12" customHeight="1">
      <c r="A38" s="1063" t="s">
        <v>1080</v>
      </c>
      <c r="B38" s="1050">
        <v>147.07393498808901</v>
      </c>
      <c r="C38" s="1050">
        <v>144.09212305169527</v>
      </c>
      <c r="D38" s="1050">
        <v>143.79125497366365</v>
      </c>
      <c r="E38" s="1050">
        <v>144.90737347976005</v>
      </c>
      <c r="F38" s="1050">
        <v>143.45566239886966</v>
      </c>
      <c r="G38" s="1050">
        <v>141.43205574221332</v>
      </c>
      <c r="H38" s="1050">
        <v>141.73759334762335</v>
      </c>
    </row>
    <row r="39" spans="1:10" s="728" customFormat="1" ht="13.5" customHeight="1">
      <c r="A39" s="1062" t="s">
        <v>1081</v>
      </c>
      <c r="B39" s="1061"/>
      <c r="C39" s="1061"/>
      <c r="D39" s="1061"/>
      <c r="E39" s="1061"/>
      <c r="F39" s="1061"/>
      <c r="G39" s="1061"/>
      <c r="H39" s="1061"/>
      <c r="J39" s="1043"/>
    </row>
    <row r="40" spans="1:10" s="636" customFormat="1" ht="12" customHeight="1">
      <c r="A40" s="1063" t="s">
        <v>678</v>
      </c>
      <c r="B40" s="1050">
        <v>1419.9371871336207</v>
      </c>
      <c r="C40" s="1050">
        <v>1398.6202227372657</v>
      </c>
      <c r="D40" s="1050">
        <v>1336.8020945231131</v>
      </c>
      <c r="E40" s="1050">
        <v>1350.7929464862677</v>
      </c>
      <c r="F40" s="1050">
        <v>1281.3134825900574</v>
      </c>
      <c r="G40" s="1050">
        <v>1223.2653194634406</v>
      </c>
      <c r="H40" s="1050">
        <v>1142.8521397237762</v>
      </c>
    </row>
    <row r="41" spans="1:10" s="636" customFormat="1" ht="12" customHeight="1">
      <c r="A41" s="1064" t="s">
        <v>677</v>
      </c>
      <c r="B41" s="1046">
        <v>-34.141877590000007</v>
      </c>
      <c r="C41" s="1046">
        <v>-7.6806784999999991</v>
      </c>
      <c r="D41" s="1046">
        <v>-35.440529909999995</v>
      </c>
      <c r="E41" s="1046">
        <v>-65.418767210000041</v>
      </c>
      <c r="F41" s="1046">
        <v>-4.7379601099999462</v>
      </c>
      <c r="G41" s="1046">
        <v>19.278983599999982</v>
      </c>
      <c r="H41" s="1046">
        <v>52.319485639999989</v>
      </c>
    </row>
    <row r="42" spans="1:10" s="728" customFormat="1" ht="13.5" customHeight="1">
      <c r="A42" s="1062" t="s">
        <v>1082</v>
      </c>
      <c r="B42" s="1061"/>
      <c r="C42" s="1061"/>
      <c r="D42" s="1061"/>
      <c r="E42" s="1061"/>
      <c r="F42" s="1061"/>
      <c r="G42" s="1061"/>
      <c r="H42" s="1061"/>
      <c r="J42" s="1043"/>
    </row>
    <row r="43" spans="1:10" s="636" customFormat="1" ht="12" customHeight="1">
      <c r="A43" s="1063" t="s">
        <v>678</v>
      </c>
      <c r="B43" s="1065">
        <v>2.76640398841417</v>
      </c>
      <c r="C43" s="1065">
        <v>2.7620057317346225</v>
      </c>
      <c r="D43" s="1065">
        <v>2.6921386982396704</v>
      </c>
      <c r="E43" s="1065">
        <v>2.6681627117924758</v>
      </c>
      <c r="F43" s="1065">
        <v>2.5103868818871575</v>
      </c>
      <c r="G43" s="1065">
        <v>2.4581720686623112</v>
      </c>
      <c r="H43" s="1065">
        <v>2.3269787069203334</v>
      </c>
    </row>
    <row r="44" spans="1:10" s="636" customFormat="1" ht="12" customHeight="1">
      <c r="A44" s="1064" t="s">
        <v>677</v>
      </c>
      <c r="B44" s="1066">
        <v>-9.2099384078928578E-2</v>
      </c>
      <c r="C44" s="1066">
        <v>-2.1380153479581276E-2</v>
      </c>
      <c r="D44" s="1066">
        <v>-9.9958121927970253E-2</v>
      </c>
      <c r="E44" s="1066">
        <v>-0.17959950241116621</v>
      </c>
      <c r="F44" s="1066">
        <v>-1.313914068777965E-2</v>
      </c>
      <c r="G44" s="1066">
        <v>5.4824663276199087E-2</v>
      </c>
      <c r="H44" s="1066">
        <v>0.14846295636555842</v>
      </c>
    </row>
    <row r="45" spans="1:10" ht="7.5" customHeight="1"/>
    <row r="46" spans="1:10" ht="12.75" customHeight="1">
      <c r="A46" s="1493" t="s">
        <v>1083</v>
      </c>
      <c r="B46" s="1493"/>
      <c r="C46" s="1493"/>
      <c r="D46" s="1493"/>
      <c r="E46" s="1493"/>
      <c r="F46" s="1493"/>
      <c r="G46" s="1493"/>
      <c r="H46" s="1493"/>
      <c r="I46" s="1493"/>
      <c r="J46" s="1493"/>
    </row>
  </sheetData>
  <mergeCells count="5">
    <mergeCell ref="A28:J28"/>
    <mergeCell ref="A29:J29"/>
    <mergeCell ref="A30:J30"/>
    <mergeCell ref="A31:J31"/>
    <mergeCell ref="A46:J46"/>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- 3Q13&amp;C&amp;8CHAPTER 2 SEGMENTAL REPORTING&amp;R&amp;8Small and medium-sized enterprises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showGridLines="0" zoomScale="150" zoomScaleNormal="150" zoomScaleSheetLayoutView="100" workbookViewId="0"/>
  </sheetViews>
  <sheetFormatPr baseColWidth="10" defaultColWidth="10.85546875" defaultRowHeight="22.5" customHeight="1"/>
  <cols>
    <col min="1" max="1" width="35.28515625" style="1102" customWidth="1"/>
    <col min="2" max="2" width="6.42578125" style="1110" customWidth="1"/>
    <col min="3" max="10" width="6.42578125" style="1102" customWidth="1"/>
    <col min="11" max="16384" width="10.85546875" style="1102"/>
  </cols>
  <sheetData>
    <row r="1" spans="1:10" s="756" customFormat="1" ht="22.5" customHeight="1">
      <c r="A1" s="935"/>
      <c r="B1" s="936"/>
      <c r="C1" s="936"/>
      <c r="D1" s="936"/>
      <c r="E1" s="936"/>
      <c r="F1" s="936"/>
      <c r="G1" s="936"/>
      <c r="H1" s="936"/>
      <c r="I1" s="936"/>
      <c r="J1" s="1042"/>
    </row>
    <row r="2" spans="1:10" s="737" customFormat="1" ht="18.75" customHeight="1">
      <c r="A2" s="937" t="s">
        <v>1119</v>
      </c>
    </row>
    <row r="3" spans="1:10" s="737" customFormat="1" ht="12" customHeight="1"/>
    <row r="4" spans="1:10" s="1085" customFormat="1" ht="13.5" customHeight="1">
      <c r="A4" s="1084" t="s">
        <v>1</v>
      </c>
      <c r="B4" s="1023" t="s">
        <v>784</v>
      </c>
      <c r="C4" s="1023" t="s">
        <v>367</v>
      </c>
      <c r="D4" s="1023" t="s">
        <v>331</v>
      </c>
      <c r="E4" s="1023" t="s">
        <v>246</v>
      </c>
      <c r="F4" s="1023" t="s">
        <v>239</v>
      </c>
      <c r="G4" s="1023" t="s">
        <v>234</v>
      </c>
      <c r="H4" s="1023" t="s">
        <v>516</v>
      </c>
    </row>
    <row r="5" spans="1:10" s="1085" customFormat="1" ht="12" customHeight="1">
      <c r="A5" s="1086" t="s">
        <v>1013</v>
      </c>
      <c r="B5" s="1087">
        <v>2736.5888637205417</v>
      </c>
      <c r="C5" s="1087">
        <v>2536.7456520638516</v>
      </c>
      <c r="D5" s="1087">
        <v>2488.7816914696068</v>
      </c>
      <c r="E5" s="1087">
        <v>2638.3765461505473</v>
      </c>
      <c r="F5" s="1087">
        <v>2531.8758729842875</v>
      </c>
      <c r="G5" s="1087">
        <v>2545.6547419391509</v>
      </c>
      <c r="H5" s="1087">
        <v>2573.9947288148605</v>
      </c>
    </row>
    <row r="6" spans="1:10" s="1085" customFormat="1" ht="12" customHeight="1">
      <c r="A6" s="1088" t="s">
        <v>1120</v>
      </c>
      <c r="B6" s="1089">
        <v>225.53863925481878</v>
      </c>
      <c r="C6" s="1089">
        <v>244.58226983307387</v>
      </c>
      <c r="D6" s="1089">
        <v>241.2340909121074</v>
      </c>
      <c r="E6" s="1089">
        <v>237.48435982208343</v>
      </c>
      <c r="F6" s="1089">
        <v>251.62744491382443</v>
      </c>
      <c r="G6" s="1089">
        <v>284.65985276579818</v>
      </c>
      <c r="H6" s="1089">
        <v>320.00786144957226</v>
      </c>
    </row>
    <row r="7" spans="1:10" s="1085" customFormat="1" ht="12" customHeight="1">
      <c r="A7" s="1086" t="s">
        <v>14</v>
      </c>
      <c r="B7" s="1090">
        <v>2962.1275029753606</v>
      </c>
      <c r="C7" s="1090">
        <v>2781.3279218969255</v>
      </c>
      <c r="D7" s="1090">
        <v>2730.0157823817144</v>
      </c>
      <c r="E7" s="1090">
        <v>2875.8609059726305</v>
      </c>
      <c r="F7" s="1090">
        <v>2783.5033178981121</v>
      </c>
      <c r="G7" s="1090">
        <v>2830.3145947049488</v>
      </c>
      <c r="H7" s="1090">
        <v>2894.0025902644329</v>
      </c>
    </row>
    <row r="8" spans="1:10" s="1085" customFormat="1" ht="12" customHeight="1">
      <c r="A8" s="1088" t="s">
        <v>4</v>
      </c>
      <c r="B8" s="1089">
        <v>1208.8889287942598</v>
      </c>
      <c r="C8" s="1089">
        <v>1435.4886783081602</v>
      </c>
      <c r="D8" s="1089">
        <v>1224.8954760565803</v>
      </c>
      <c r="E8" s="1089">
        <v>1294.277498206739</v>
      </c>
      <c r="F8" s="1089">
        <v>1234.485491912626</v>
      </c>
      <c r="G8" s="1089">
        <v>1360.9597834010497</v>
      </c>
      <c r="H8" s="1089">
        <v>1326.6799688803926</v>
      </c>
    </row>
    <row r="9" spans="1:10" s="1085" customFormat="1" ht="12" customHeight="1">
      <c r="A9" s="1091" t="s">
        <v>123</v>
      </c>
      <c r="B9" s="1092">
        <v>4171.0164317696199</v>
      </c>
      <c r="C9" s="1092">
        <v>4216.8166002050857</v>
      </c>
      <c r="D9" s="1092">
        <v>3954.9112584382947</v>
      </c>
      <c r="E9" s="1092">
        <v>4170.1384041793699</v>
      </c>
      <c r="F9" s="1092">
        <v>4017.9888098107381</v>
      </c>
      <c r="G9" s="1092">
        <v>4191.274378105998</v>
      </c>
      <c r="H9" s="1092">
        <v>4220.6825591448251</v>
      </c>
    </row>
    <row r="10" spans="1:10" s="1085" customFormat="1" ht="12" customHeight="1">
      <c r="A10" s="1091" t="s">
        <v>1065</v>
      </c>
      <c r="B10" s="1093">
        <v>1369.6762123765993</v>
      </c>
      <c r="C10" s="1093">
        <v>1546.7087974229512</v>
      </c>
      <c r="D10" s="1093">
        <v>1479.1649446954493</v>
      </c>
      <c r="E10" s="1093">
        <v>1683.3343699347297</v>
      </c>
      <c r="F10" s="1093">
        <v>1457.0296325241798</v>
      </c>
      <c r="G10" s="1093">
        <v>1472.4379263455789</v>
      </c>
      <c r="H10" s="1093">
        <v>1521.3371087610126</v>
      </c>
    </row>
    <row r="11" spans="1:10" s="1085" customFormat="1" ht="12" customHeight="1">
      <c r="A11" s="1086" t="s">
        <v>284</v>
      </c>
      <c r="B11" s="1087">
        <v>2801.3402193930201</v>
      </c>
      <c r="C11" s="1087">
        <v>2670.1078027821345</v>
      </c>
      <c r="D11" s="1087">
        <v>2475.7463137428454</v>
      </c>
      <c r="E11" s="1087">
        <v>2486.8040342446402</v>
      </c>
      <c r="F11" s="1087">
        <v>2560.9591772865583</v>
      </c>
      <c r="G11" s="1087">
        <v>2718.8364517604191</v>
      </c>
      <c r="H11" s="1087">
        <v>2699.3454503838125</v>
      </c>
    </row>
    <row r="12" spans="1:10" s="1085" customFormat="1" ht="12" customHeight="1">
      <c r="A12" s="1094" t="s">
        <v>32</v>
      </c>
      <c r="B12" s="1095">
        <v>1.5780261960000004</v>
      </c>
      <c r="C12" s="1095">
        <v>-5.7768127610000004</v>
      </c>
      <c r="D12" s="1095">
        <v>0.82976487300000001</v>
      </c>
      <c r="E12" s="1095">
        <v>-6.1138653642634253</v>
      </c>
      <c r="F12" s="1095">
        <v>-0.6782809357151045</v>
      </c>
      <c r="G12" s="1095">
        <v>1.872738601993114</v>
      </c>
      <c r="H12" s="1095">
        <v>2.3129950818689622</v>
      </c>
    </row>
    <row r="13" spans="1:10" s="1085" customFormat="1" ht="12" customHeight="1">
      <c r="A13" s="1094" t="s">
        <v>1066</v>
      </c>
      <c r="B13" s="1095">
        <v>303.95242672199993</v>
      </c>
      <c r="C13" s="1095">
        <v>573.39860476000013</v>
      </c>
      <c r="D13" s="1095">
        <v>569.31516932</v>
      </c>
      <c r="E13" s="1095">
        <v>805.08179936999977</v>
      </c>
      <c r="F13" s="1095">
        <v>310.09772863380658</v>
      </c>
      <c r="G13" s="1095">
        <v>455.81967229499992</v>
      </c>
      <c r="H13" s="1095">
        <v>499.8630019499999</v>
      </c>
    </row>
    <row r="14" spans="1:10" s="1085" customFormat="1" ht="12" customHeight="1">
      <c r="A14" s="1088" t="s">
        <v>1067</v>
      </c>
      <c r="B14" s="1089">
        <v>-15.709999999999997</v>
      </c>
      <c r="C14" s="1089">
        <v>-1.8859999999999992</v>
      </c>
      <c r="D14" s="1089">
        <v>-26.388000000000002</v>
      </c>
      <c r="E14" s="1089">
        <v>-2.3929999999999865</v>
      </c>
      <c r="F14" s="1089">
        <v>-62.813000000000031</v>
      </c>
      <c r="G14" s="1089">
        <v>35.527000000000001</v>
      </c>
      <c r="H14" s="1089">
        <v>-118.645</v>
      </c>
    </row>
    <row r="15" spans="1:10" s="1085" customFormat="1" ht="12" customHeight="1">
      <c r="A15" s="1086" t="s">
        <v>9</v>
      </c>
      <c r="B15" s="1090">
        <v>2483.2558188670191</v>
      </c>
      <c r="C15" s="1090">
        <v>2089.0463852611342</v>
      </c>
      <c r="D15" s="1090">
        <v>1880.8729092958454</v>
      </c>
      <c r="E15" s="1090">
        <v>1673.2153695103771</v>
      </c>
      <c r="F15" s="1090">
        <v>2187.3701677170366</v>
      </c>
      <c r="G15" s="1090">
        <v>2300.4165180674127</v>
      </c>
      <c r="H15" s="1090">
        <v>2083.1504435156817</v>
      </c>
    </row>
    <row r="16" spans="1:10" s="1085" customFormat="1" ht="12" customHeight="1">
      <c r="A16" s="1094" t="s">
        <v>12</v>
      </c>
      <c r="B16" s="1096">
        <v>744.97674566010596</v>
      </c>
      <c r="C16" s="1096">
        <v>626.71391557834022</v>
      </c>
      <c r="D16" s="1096">
        <v>564.26187278875364</v>
      </c>
      <c r="E16" s="1096">
        <v>488.57888789703009</v>
      </c>
      <c r="F16" s="1096">
        <v>638.71208897337465</v>
      </c>
      <c r="G16" s="1096">
        <v>671.72162327568446</v>
      </c>
      <c r="H16" s="1096">
        <v>608.27992950657904</v>
      </c>
    </row>
    <row r="17" spans="1:10" s="1099" customFormat="1" ht="12" customHeight="1">
      <c r="A17" s="1097" t="s">
        <v>10</v>
      </c>
      <c r="B17" s="1098">
        <v>1738.2790732069134</v>
      </c>
      <c r="C17" s="1098">
        <v>1462.332469682794</v>
      </c>
      <c r="D17" s="1098">
        <v>1316.6110365070917</v>
      </c>
      <c r="E17" s="1098">
        <v>1184.6364816133469</v>
      </c>
      <c r="F17" s="1098">
        <v>1548.6580787436619</v>
      </c>
      <c r="G17" s="1098">
        <v>1628.6948947917281</v>
      </c>
      <c r="H17" s="1098">
        <v>1474.8705140091026</v>
      </c>
    </row>
    <row r="18" spans="1:10" ht="12" customHeight="1">
      <c r="A18" s="1100"/>
      <c r="B18" s="1101"/>
      <c r="C18" s="1101"/>
      <c r="D18" s="1101"/>
      <c r="E18" s="1101"/>
      <c r="F18" s="1101"/>
      <c r="G18" s="1101"/>
      <c r="H18" s="1101"/>
    </row>
    <row r="19" spans="1:10" ht="12" customHeight="1">
      <c r="A19" s="1103" t="s">
        <v>1121</v>
      </c>
      <c r="B19" s="1104">
        <v>467.26388039148679</v>
      </c>
      <c r="C19" s="1104">
        <v>456.83987875360765</v>
      </c>
      <c r="D19" s="1104">
        <v>453.5249887996298</v>
      </c>
      <c r="E19" s="1104">
        <v>464.55060951402066</v>
      </c>
      <c r="F19" s="1104">
        <v>480.7269092782052</v>
      </c>
      <c r="G19" s="1104">
        <v>483.57785324700546</v>
      </c>
      <c r="H19" s="1104">
        <v>478.49677810442574</v>
      </c>
    </row>
    <row r="20" spans="1:10" s="1107" customFormat="1" ht="12" customHeight="1">
      <c r="A20" s="1105" t="s">
        <v>1069</v>
      </c>
      <c r="B20" s="1106">
        <v>354.92654804521476</v>
      </c>
      <c r="C20" s="1106">
        <v>339.05660979766333</v>
      </c>
      <c r="D20" s="1106">
        <v>331.16994137134401</v>
      </c>
      <c r="E20" s="1106">
        <v>326.88168294568339</v>
      </c>
      <c r="F20" s="1106">
        <v>311.30653145045864</v>
      </c>
      <c r="G20" s="1106">
        <v>303.64086796491608</v>
      </c>
      <c r="H20" s="1106">
        <v>275.73928174816604</v>
      </c>
    </row>
    <row r="21" spans="1:10" s="1107" customFormat="1" ht="12" customHeight="1">
      <c r="A21" s="1105" t="s">
        <v>1039</v>
      </c>
      <c r="B21" s="1106">
        <v>179.38788096831487</v>
      </c>
      <c r="C21" s="1106">
        <v>173.22400638831499</v>
      </c>
      <c r="D21" s="1106">
        <v>166.35175186650997</v>
      </c>
      <c r="E21" s="1106">
        <v>192.84243792529506</v>
      </c>
      <c r="F21" s="1106">
        <v>219.99590485885503</v>
      </c>
      <c r="G21" s="1106">
        <v>216.99933450325994</v>
      </c>
      <c r="H21" s="1106">
        <v>219.9197117390257</v>
      </c>
    </row>
    <row r="22" spans="1:10" s="1107" customFormat="1" ht="12" customHeight="1">
      <c r="A22" s="1105" t="s">
        <v>1070</v>
      </c>
      <c r="B22" s="1106">
        <v>54.505687103045105</v>
      </c>
      <c r="C22" s="1106">
        <v>54.775367414794609</v>
      </c>
      <c r="D22" s="1106">
        <v>52.595377064150476</v>
      </c>
      <c r="E22" s="1106">
        <v>52.378505500981611</v>
      </c>
      <c r="F22" s="1106">
        <v>48.647802221420235</v>
      </c>
      <c r="G22" s="1106">
        <v>51.151907826427433</v>
      </c>
      <c r="H22" s="1106">
        <v>49.986533611231195</v>
      </c>
    </row>
    <row r="23" spans="1:10" s="1107" customFormat="1" ht="12" customHeight="1">
      <c r="A23" s="1105" t="s">
        <v>40</v>
      </c>
      <c r="B23" s="1106">
        <v>32.837948130439095</v>
      </c>
      <c r="C23" s="1106">
        <v>36.679536818075675</v>
      </c>
      <c r="D23" s="1106">
        <v>37.40071136967908</v>
      </c>
      <c r="E23" s="1106">
        <v>40.36639091517128</v>
      </c>
      <c r="F23" s="1106">
        <v>36.262660288315018</v>
      </c>
      <c r="G23" s="1106">
        <v>35.131031603112589</v>
      </c>
      <c r="H23" s="1106">
        <v>36.044812360142501</v>
      </c>
    </row>
    <row r="24" spans="1:10" s="1107" customFormat="1" ht="12" customHeight="1">
      <c r="A24" s="1105" t="s">
        <v>1071</v>
      </c>
      <c r="B24" s="1106">
        <v>75.958481478997982</v>
      </c>
      <c r="C24" s="1106">
        <v>74.217822385101016</v>
      </c>
      <c r="D24" s="1106">
        <v>73.021321768370512</v>
      </c>
      <c r="E24" s="1106">
        <v>70.365139179914848</v>
      </c>
      <c r="F24" s="1106">
        <v>64.757459056717792</v>
      </c>
      <c r="G24" s="1106">
        <v>62.790482633996916</v>
      </c>
      <c r="H24" s="1106">
        <v>57.626152226251669</v>
      </c>
    </row>
    <row r="25" spans="1:10" s="1107" customFormat="1" ht="12" customHeight="1">
      <c r="A25" s="1108" t="s">
        <v>1122</v>
      </c>
      <c r="B25" s="1109">
        <v>12.652685703297223</v>
      </c>
      <c r="C25" s="1109">
        <v>10.708096984349734</v>
      </c>
      <c r="D25" s="1109">
        <v>10.152202535023958</v>
      </c>
      <c r="E25" s="1109">
        <v>8.9975705003142359</v>
      </c>
      <c r="F25" s="1109">
        <v>12.664427895345309</v>
      </c>
      <c r="G25" s="1109">
        <v>12.806120728845642</v>
      </c>
      <c r="H25" s="1109">
        <v>11.866989695151087</v>
      </c>
    </row>
    <row r="26" spans="1:10" ht="7.5" customHeight="1"/>
    <row r="27" spans="1:10" ht="12.75" customHeight="1">
      <c r="A27" s="1493" t="s">
        <v>1073</v>
      </c>
      <c r="B27" s="1493"/>
      <c r="C27" s="1493"/>
      <c r="D27" s="1493"/>
      <c r="E27" s="1493"/>
      <c r="F27" s="1493"/>
      <c r="G27" s="1493"/>
      <c r="H27" s="1493"/>
      <c r="I27" s="1493"/>
      <c r="J27" s="1493"/>
    </row>
    <row r="28" spans="1:10" ht="12.75" customHeight="1">
      <c r="A28" s="1493" t="s">
        <v>1074</v>
      </c>
      <c r="B28" s="1493"/>
      <c r="C28" s="1493"/>
      <c r="D28" s="1493"/>
      <c r="E28" s="1493"/>
      <c r="F28" s="1493"/>
      <c r="G28" s="1493"/>
      <c r="H28" s="1493"/>
      <c r="I28" s="1493"/>
      <c r="J28" s="1493"/>
    </row>
    <row r="29" spans="1:10" ht="21.75" customHeight="1">
      <c r="A29" s="1493" t="s">
        <v>1123</v>
      </c>
      <c r="B29" s="1493"/>
      <c r="C29" s="1493"/>
      <c r="D29" s="1493"/>
      <c r="E29" s="1493"/>
      <c r="F29" s="1493"/>
      <c r="G29" s="1493"/>
      <c r="H29" s="1493"/>
      <c r="I29" s="1493"/>
      <c r="J29" s="1493"/>
    </row>
    <row r="30" spans="1:10" ht="21.75" customHeight="1">
      <c r="A30" s="1493" t="s">
        <v>1124</v>
      </c>
      <c r="B30" s="1493"/>
      <c r="C30" s="1493"/>
      <c r="D30" s="1493"/>
      <c r="E30" s="1493"/>
      <c r="F30" s="1493"/>
      <c r="G30" s="1493"/>
      <c r="H30" s="1493"/>
      <c r="I30" s="1493"/>
      <c r="J30" s="1493"/>
    </row>
    <row r="31" spans="1:10" s="756" customFormat="1" ht="22.5" customHeight="1">
      <c r="A31" s="935"/>
      <c r="B31" s="936"/>
      <c r="C31" s="936"/>
      <c r="D31" s="936"/>
      <c r="E31" s="936"/>
      <c r="F31" s="936"/>
      <c r="G31" s="936"/>
      <c r="H31" s="936"/>
      <c r="I31" s="936"/>
      <c r="J31" s="1042"/>
    </row>
    <row r="32" spans="1:10" s="737" customFormat="1" ht="18.75" customHeight="1">
      <c r="A32" s="937" t="s">
        <v>1125</v>
      </c>
    </row>
    <row r="33" spans="1:8" s="737" customFormat="1" ht="12" customHeight="1"/>
    <row r="34" spans="1:8" s="1085" customFormat="1" ht="13.5" customHeight="1">
      <c r="A34" s="1111" t="s">
        <v>11</v>
      </c>
      <c r="B34" s="1112" t="s">
        <v>784</v>
      </c>
      <c r="C34" s="1112" t="s">
        <v>367</v>
      </c>
      <c r="D34" s="1112" t="s">
        <v>331</v>
      </c>
      <c r="E34" s="1112" t="s">
        <v>246</v>
      </c>
      <c r="F34" s="1112" t="s">
        <v>239</v>
      </c>
      <c r="G34" s="1112" t="s">
        <v>234</v>
      </c>
      <c r="H34" s="1112" t="s">
        <v>516</v>
      </c>
    </row>
    <row r="35" spans="1:8" s="1116" customFormat="1" ht="13.5" customHeight="1">
      <c r="A35" s="1113" t="s">
        <v>1126</v>
      </c>
      <c r="B35" s="1114"/>
      <c r="C35" s="1114"/>
      <c r="D35" s="1115"/>
      <c r="E35" s="1115"/>
      <c r="F35" s="1115"/>
      <c r="G35" s="1115"/>
      <c r="H35" s="1115"/>
    </row>
    <row r="36" spans="1:8" s="1116" customFormat="1" ht="11.1" customHeight="1">
      <c r="A36" s="1117" t="s">
        <v>608</v>
      </c>
      <c r="B36" s="1118">
        <v>149.50393273514962</v>
      </c>
      <c r="C36" s="1118">
        <v>146.032908975536</v>
      </c>
      <c r="D36" s="1118">
        <v>145.42888227199199</v>
      </c>
      <c r="E36" s="1118">
        <v>149.5876156670767</v>
      </c>
      <c r="F36" s="1118">
        <v>153.15560651501002</v>
      </c>
      <c r="G36" s="1118">
        <v>155.96066535833998</v>
      </c>
      <c r="H36" s="1118">
        <v>150.49657875878398</v>
      </c>
    </row>
    <row r="37" spans="1:8" s="1116" customFormat="1" ht="11.1" customHeight="1">
      <c r="A37" s="1117" t="s">
        <v>609</v>
      </c>
      <c r="B37" s="1118">
        <v>73.731425363233171</v>
      </c>
      <c r="C37" s="1118">
        <v>70.770917985211923</v>
      </c>
      <c r="D37" s="1118">
        <v>69.419590987661991</v>
      </c>
      <c r="E37" s="1118">
        <v>69.666748184834191</v>
      </c>
      <c r="F37" s="1118">
        <v>71.721187343313247</v>
      </c>
      <c r="G37" s="1118">
        <v>71.410103270987364</v>
      </c>
      <c r="H37" s="1118">
        <v>72.820136857122662</v>
      </c>
    </row>
    <row r="38" spans="1:8" s="1116" customFormat="1" ht="11.1" customHeight="1">
      <c r="A38" s="1117" t="s">
        <v>610</v>
      </c>
      <c r="B38" s="1118">
        <v>49.843335905299107</v>
      </c>
      <c r="C38" s="1118">
        <v>48.573439328960795</v>
      </c>
      <c r="D38" s="1118">
        <v>47.702187606638006</v>
      </c>
      <c r="E38" s="1118">
        <v>51.358171428337243</v>
      </c>
      <c r="F38" s="1118">
        <v>53.890694361984458</v>
      </c>
      <c r="G38" s="1118">
        <v>51.693459762534665</v>
      </c>
      <c r="H38" s="1118">
        <v>48.61159120993733</v>
      </c>
    </row>
    <row r="39" spans="1:8" s="1116" customFormat="1" ht="11.1" customHeight="1">
      <c r="A39" s="1117" t="s">
        <v>1127</v>
      </c>
      <c r="B39" s="1118">
        <v>131.91704580014425</v>
      </c>
      <c r="C39" s="1118">
        <v>132.79168684441527</v>
      </c>
      <c r="D39" s="1118">
        <v>132.61014605376502</v>
      </c>
      <c r="E39" s="1118">
        <v>136.16416724302246</v>
      </c>
      <c r="F39" s="1118">
        <v>143.609305306484</v>
      </c>
      <c r="G39" s="1118">
        <v>144.76182140160162</v>
      </c>
      <c r="H39" s="1118">
        <v>145.24471655019636</v>
      </c>
    </row>
    <row r="40" spans="1:8" s="1116" customFormat="1" ht="11.1" customHeight="1">
      <c r="A40" s="1117" t="s">
        <v>611</v>
      </c>
      <c r="B40" s="1118">
        <v>55.236233619958945</v>
      </c>
      <c r="C40" s="1118">
        <v>53.237124895272665</v>
      </c>
      <c r="D40" s="1118">
        <v>53.324442573668001</v>
      </c>
      <c r="E40" s="1118">
        <v>53.132852613573384</v>
      </c>
      <c r="F40" s="1118">
        <v>53.311242873780628</v>
      </c>
      <c r="G40" s="1118">
        <v>54.223792558634997</v>
      </c>
      <c r="H40" s="1118">
        <v>54.926740213454998</v>
      </c>
    </row>
    <row r="41" spans="1:8" s="1116" customFormat="1" ht="11.1" customHeight="1">
      <c r="A41" s="1119" t="s">
        <v>16</v>
      </c>
      <c r="B41" s="1120">
        <v>7.2372788109947432</v>
      </c>
      <c r="C41" s="1120">
        <v>5.4338007242110393</v>
      </c>
      <c r="D41" s="1120">
        <v>5.0397393059047886</v>
      </c>
      <c r="E41" s="1120">
        <v>4.6410543771766584</v>
      </c>
      <c r="F41" s="1120">
        <v>5.038872877632798</v>
      </c>
      <c r="G41" s="1120">
        <v>5.5280108949067994</v>
      </c>
      <c r="H41" s="1120">
        <v>6.4970145149304699</v>
      </c>
    </row>
    <row r="42" spans="1:8" s="1123" customFormat="1" ht="11.1" customHeight="1">
      <c r="A42" s="1121" t="s">
        <v>706</v>
      </c>
      <c r="B42" s="1122">
        <v>467.46925223477984</v>
      </c>
      <c r="C42" s="1122">
        <v>456.83987875360765</v>
      </c>
      <c r="D42" s="1122">
        <v>453.5249887996298</v>
      </c>
      <c r="E42" s="1122">
        <v>464.55060951402066</v>
      </c>
      <c r="F42" s="1122">
        <v>480.7269092782052</v>
      </c>
      <c r="G42" s="1122">
        <v>483.57785324700546</v>
      </c>
      <c r="H42" s="1122">
        <v>478.59677810442577</v>
      </c>
    </row>
    <row r="43" spans="1:8" s="1116" customFormat="1" ht="13.5" customHeight="1">
      <c r="A43" s="1113" t="s">
        <v>1128</v>
      </c>
      <c r="B43" s="1118"/>
      <c r="C43" s="1118"/>
      <c r="D43" s="1118"/>
      <c r="E43" s="1118"/>
      <c r="F43" s="1118"/>
      <c r="G43" s="1118"/>
      <c r="H43" s="1118"/>
    </row>
    <row r="44" spans="1:8" s="1116" customFormat="1" ht="11.1" customHeight="1">
      <c r="A44" s="1117" t="s">
        <v>608</v>
      </c>
      <c r="B44" s="1118">
        <v>14.04284378058901</v>
      </c>
      <c r="C44" s="1118">
        <v>14.793076081169822</v>
      </c>
      <c r="D44" s="1118">
        <v>14.854264284832</v>
      </c>
      <c r="E44" s="1118">
        <v>15.856241205740014</v>
      </c>
      <c r="F44" s="1118">
        <v>16.545343312076348</v>
      </c>
      <c r="G44" s="1118">
        <v>15.483588028338998</v>
      </c>
      <c r="H44" s="1118">
        <v>16.427588543820999</v>
      </c>
    </row>
    <row r="45" spans="1:8" s="1116" customFormat="1" ht="11.1" customHeight="1">
      <c r="A45" s="1117" t="s">
        <v>609</v>
      </c>
      <c r="B45" s="1118">
        <v>14.070739496022037</v>
      </c>
      <c r="C45" s="1118">
        <v>12.64686451664123</v>
      </c>
      <c r="D45" s="1118">
        <v>12.959280182444999</v>
      </c>
      <c r="E45" s="1118">
        <v>12.348658978329373</v>
      </c>
      <c r="F45" s="1118">
        <v>11.541477737363062</v>
      </c>
      <c r="G45" s="1118">
        <v>10.586874976318668</v>
      </c>
      <c r="H45" s="1118">
        <v>10.412032743803334</v>
      </c>
    </row>
    <row r="46" spans="1:8" s="1116" customFormat="1" ht="11.1" customHeight="1">
      <c r="A46" s="1117" t="s">
        <v>610</v>
      </c>
      <c r="B46" s="1118">
        <v>32.074032190978642</v>
      </c>
      <c r="C46" s="1118">
        <v>30.836838347153293</v>
      </c>
      <c r="D46" s="1118">
        <v>31.640366550747</v>
      </c>
      <c r="E46" s="1118">
        <v>32.633153352972208</v>
      </c>
      <c r="F46" s="1118">
        <v>34.753454089623759</v>
      </c>
      <c r="G46" s="1118">
        <v>37.987889830373014</v>
      </c>
      <c r="H46" s="1118">
        <v>38.050911580764996</v>
      </c>
    </row>
    <row r="47" spans="1:8" s="1116" customFormat="1" ht="11.1" customHeight="1">
      <c r="A47" s="1117" t="s">
        <v>1127</v>
      </c>
      <c r="B47" s="1118">
        <v>9.0964557398993637</v>
      </c>
      <c r="C47" s="1118">
        <v>9.5182114550414347</v>
      </c>
      <c r="D47" s="1118">
        <v>9.0588394726470014</v>
      </c>
      <c r="E47" s="1118">
        <v>9.6835791063958521</v>
      </c>
      <c r="F47" s="1118">
        <v>9.7119531317573422</v>
      </c>
      <c r="G47" s="1118">
        <v>9.3093671612320001</v>
      </c>
      <c r="H47" s="1118">
        <v>8.4927555547600004</v>
      </c>
    </row>
    <row r="48" spans="1:8" s="1100" customFormat="1" ht="11.1" customHeight="1">
      <c r="A48" s="1117" t="s">
        <v>611</v>
      </c>
      <c r="B48" s="1118">
        <v>1E-4</v>
      </c>
      <c r="C48" s="1118">
        <v>0.1</v>
      </c>
      <c r="D48" s="1118">
        <v>0.1</v>
      </c>
      <c r="E48" s="1118">
        <v>0.1</v>
      </c>
      <c r="F48" s="1118">
        <v>0.1</v>
      </c>
      <c r="G48" s="1118">
        <v>0.1</v>
      </c>
      <c r="H48" s="1118">
        <v>0.1</v>
      </c>
    </row>
    <row r="49" spans="1:8" s="1100" customFormat="1" ht="11.1" customHeight="1">
      <c r="A49" s="1119" t="s">
        <v>16</v>
      </c>
      <c r="B49" s="1120">
        <v>6.8374247751476416</v>
      </c>
      <c r="C49" s="1120">
        <v>6.2125495409411871</v>
      </c>
      <c r="D49" s="1120">
        <v>4.5352578535319994</v>
      </c>
      <c r="E49" s="1120">
        <v>4.1533173832389334</v>
      </c>
      <c r="F49" s="1120">
        <v>3.8715242504427612</v>
      </c>
      <c r="G49" s="1120">
        <v>3.8457522494449994</v>
      </c>
      <c r="H49" s="1120">
        <v>1.7734031537130002</v>
      </c>
    </row>
    <row r="50" spans="1:8" s="1123" customFormat="1" ht="11.1" customHeight="1">
      <c r="A50" s="1121" t="s">
        <v>706</v>
      </c>
      <c r="B50" s="1122">
        <v>76.121495982636688</v>
      </c>
      <c r="C50" s="1122">
        <v>74.107539940946964</v>
      </c>
      <c r="D50" s="1122">
        <v>73.148008344203006</v>
      </c>
      <c r="E50" s="1122">
        <v>74.774950026676365</v>
      </c>
      <c r="F50" s="1122">
        <v>76.523752521263262</v>
      </c>
      <c r="G50" s="1122">
        <v>77.313472245707686</v>
      </c>
      <c r="H50" s="1122">
        <v>75.256691576862323</v>
      </c>
    </row>
    <row r="51" spans="1:8" s="1125" customFormat="1" ht="13.5" customHeight="1">
      <c r="A51" s="1124" t="s">
        <v>1129</v>
      </c>
      <c r="B51" s="1118"/>
      <c r="C51" s="1118"/>
      <c r="D51" s="1118"/>
      <c r="E51" s="1118"/>
      <c r="F51" s="1118"/>
      <c r="G51" s="1118"/>
      <c r="H51" s="1118"/>
    </row>
    <row r="52" spans="1:8" s="1125" customFormat="1" ht="11.1" customHeight="1">
      <c r="A52" s="1126" t="s">
        <v>608</v>
      </c>
      <c r="B52" s="1118">
        <v>163.54677651573863</v>
      </c>
      <c r="C52" s="1118">
        <v>160.82598505670583</v>
      </c>
      <c r="D52" s="1118">
        <v>160.28314655682399</v>
      </c>
      <c r="E52" s="1118">
        <v>165.44385687281672</v>
      </c>
      <c r="F52" s="1118">
        <v>169.70094982708636</v>
      </c>
      <c r="G52" s="1118">
        <v>171.44425338667898</v>
      </c>
      <c r="H52" s="1118">
        <v>166.92416730260499</v>
      </c>
    </row>
    <row r="53" spans="1:8" s="1125" customFormat="1" ht="11.1" customHeight="1">
      <c r="A53" s="1126" t="s">
        <v>609</v>
      </c>
      <c r="B53" s="1118">
        <v>87.802164859255214</v>
      </c>
      <c r="C53" s="1118">
        <v>83.417782501853154</v>
      </c>
      <c r="D53" s="1118">
        <v>82.37887117010699</v>
      </c>
      <c r="E53" s="1118">
        <v>82.015407163163559</v>
      </c>
      <c r="F53" s="1118">
        <v>83.262665080676314</v>
      </c>
      <c r="G53" s="1118">
        <v>81.996978247306032</v>
      </c>
      <c r="H53" s="1118">
        <v>83.232169600925999</v>
      </c>
    </row>
    <row r="54" spans="1:8" s="1125" customFormat="1" ht="11.1" customHeight="1">
      <c r="A54" s="1126" t="s">
        <v>610</v>
      </c>
      <c r="B54" s="1118">
        <v>81.917368096277755</v>
      </c>
      <c r="C54" s="1118">
        <v>79.410277676114092</v>
      </c>
      <c r="D54" s="1118">
        <v>79.34255415738501</v>
      </c>
      <c r="E54" s="1118">
        <v>83.991324781309459</v>
      </c>
      <c r="F54" s="1118">
        <v>88.644148451608217</v>
      </c>
      <c r="G54" s="1118">
        <v>89.681349592907679</v>
      </c>
      <c r="H54" s="1118">
        <v>86.66250279070232</v>
      </c>
    </row>
    <row r="55" spans="1:8" s="1125" customFormat="1" ht="11.1" customHeight="1">
      <c r="A55" s="1126" t="s">
        <v>1127</v>
      </c>
      <c r="B55" s="1118">
        <v>141.01350154004362</v>
      </c>
      <c r="C55" s="1118">
        <v>142.30989829945671</v>
      </c>
      <c r="D55" s="1118">
        <v>141.66898552641203</v>
      </c>
      <c r="E55" s="1118">
        <v>145.84774634941832</v>
      </c>
      <c r="F55" s="1118">
        <v>153.32125843824136</v>
      </c>
      <c r="G55" s="1118">
        <v>154.07118856283361</v>
      </c>
      <c r="H55" s="1118">
        <v>153.73747210495637</v>
      </c>
    </row>
    <row r="56" spans="1:8" s="1100" customFormat="1" ht="11.1" customHeight="1">
      <c r="A56" s="1117" t="s">
        <v>611</v>
      </c>
      <c r="B56" s="1118">
        <v>55.236233619958945</v>
      </c>
      <c r="C56" s="1118">
        <v>53.337124895272666</v>
      </c>
      <c r="D56" s="1118">
        <v>53.424442573668003</v>
      </c>
      <c r="E56" s="1118">
        <v>53.232852613573385</v>
      </c>
      <c r="F56" s="1118">
        <v>53.41124287378063</v>
      </c>
      <c r="G56" s="1118">
        <v>54.323792558634999</v>
      </c>
      <c r="H56" s="1118">
        <v>55.026740213455</v>
      </c>
    </row>
    <row r="57" spans="1:8" s="1100" customFormat="1" ht="11.1" customHeight="1">
      <c r="A57" s="1119" t="s">
        <v>16</v>
      </c>
      <c r="B57" s="1118">
        <v>14.074703586142384</v>
      </c>
      <c r="C57" s="1118">
        <v>11.646350265152225</v>
      </c>
      <c r="D57" s="1118">
        <v>9.5749971594367871</v>
      </c>
      <c r="E57" s="1118">
        <v>8.7943717604155918</v>
      </c>
      <c r="F57" s="1118">
        <v>8.9103971280755587</v>
      </c>
      <c r="G57" s="1118">
        <v>9.3737631443517984</v>
      </c>
      <c r="H57" s="1118">
        <v>8.2704176686434696</v>
      </c>
    </row>
    <row r="58" spans="1:8" s="1127" customFormat="1" ht="11.1" customHeight="1">
      <c r="A58" s="1121" t="s">
        <v>706</v>
      </c>
      <c r="B58" s="1122">
        <v>543.5907482174166</v>
      </c>
      <c r="C58" s="1122">
        <v>530.9474186945547</v>
      </c>
      <c r="D58" s="1122">
        <v>526.67299714383273</v>
      </c>
      <c r="E58" s="1122">
        <v>539.3255595406971</v>
      </c>
      <c r="F58" s="1122">
        <v>557.2506617994685</v>
      </c>
      <c r="G58" s="1122">
        <v>560.89132549271301</v>
      </c>
      <c r="H58" s="1122">
        <v>553.85346968128817</v>
      </c>
    </row>
    <row r="59" spans="1:8" s="1116" customFormat="1" ht="13.5" customHeight="1">
      <c r="A59" s="1113" t="s">
        <v>1130</v>
      </c>
      <c r="B59" s="1118"/>
      <c r="C59" s="1118"/>
      <c r="D59" s="1118"/>
      <c r="E59" s="1118"/>
      <c r="F59" s="1118"/>
      <c r="G59" s="1118"/>
      <c r="H59" s="1118"/>
    </row>
    <row r="60" spans="1:8" s="1116" customFormat="1" ht="11.1" customHeight="1">
      <c r="A60" s="1117" t="s">
        <v>608</v>
      </c>
      <c r="B60" s="1118">
        <v>123.54623687431953</v>
      </c>
      <c r="C60" s="1118">
        <v>119.89785664921362</v>
      </c>
      <c r="D60" s="1118">
        <v>116.67871328659299</v>
      </c>
      <c r="E60" s="1118">
        <v>118.24790462076211</v>
      </c>
      <c r="F60" s="1118">
        <v>113.60394461631721</v>
      </c>
      <c r="G60" s="1118">
        <v>104.87262287998398</v>
      </c>
      <c r="H60" s="1118">
        <v>87.337097752914005</v>
      </c>
    </row>
    <row r="61" spans="1:8" s="1116" customFormat="1" ht="11.1" customHeight="1">
      <c r="A61" s="1117" t="s">
        <v>609</v>
      </c>
      <c r="B61" s="1118">
        <v>58.368262756353666</v>
      </c>
      <c r="C61" s="1118">
        <v>51.211512847003988</v>
      </c>
      <c r="D61" s="1118">
        <v>50.269609205335001</v>
      </c>
      <c r="E61" s="1118">
        <v>49.901503831279037</v>
      </c>
      <c r="F61" s="1118">
        <v>40.037506784966325</v>
      </c>
      <c r="G61" s="1118">
        <v>33.593307589969342</v>
      </c>
      <c r="H61" s="1118">
        <v>32.735192865096664</v>
      </c>
    </row>
    <row r="62" spans="1:8" s="1116" customFormat="1" ht="11.1" customHeight="1">
      <c r="A62" s="1117" t="s">
        <v>610</v>
      </c>
      <c r="B62" s="1118">
        <v>70.795663778373552</v>
      </c>
      <c r="C62" s="1118">
        <v>64.937342167692066</v>
      </c>
      <c r="D62" s="1118">
        <v>65.302044212270999</v>
      </c>
      <c r="E62" s="1118">
        <v>59.672063722163152</v>
      </c>
      <c r="F62" s="1118">
        <v>56.890776142713271</v>
      </c>
      <c r="G62" s="1118">
        <v>58.595380344418679</v>
      </c>
      <c r="H62" s="1118">
        <v>58.053965873995331</v>
      </c>
    </row>
    <row r="63" spans="1:8" s="1116" customFormat="1" ht="11.1" customHeight="1">
      <c r="A63" s="1117" t="s">
        <v>1127</v>
      </c>
      <c r="B63" s="1118">
        <v>67.648499007833891</v>
      </c>
      <c r="C63" s="1118">
        <v>67.337709573131363</v>
      </c>
      <c r="D63" s="1118">
        <v>64.671227441132004</v>
      </c>
      <c r="E63" s="1118">
        <v>66.090812046984269</v>
      </c>
      <c r="F63" s="1118">
        <v>68.14916853180182</v>
      </c>
      <c r="G63" s="1118">
        <v>70.641416320124009</v>
      </c>
      <c r="H63" s="1118">
        <v>63.006703837823999</v>
      </c>
    </row>
    <row r="64" spans="1:8" s="1100" customFormat="1" ht="11.1" customHeight="1">
      <c r="A64" s="1117" t="s">
        <v>611</v>
      </c>
      <c r="B64" s="1118">
        <v>32.506169169056363</v>
      </c>
      <c r="C64" s="1118">
        <v>32</v>
      </c>
      <c r="D64" s="1118">
        <v>31.317339834805001</v>
      </c>
      <c r="E64" s="1118">
        <v>29.622848656133673</v>
      </c>
      <c r="F64" s="1118">
        <v>29.626336276621437</v>
      </c>
      <c r="G64" s="1118">
        <v>29.272843755981</v>
      </c>
      <c r="H64" s="1118">
        <v>27.945035348792999</v>
      </c>
    </row>
    <row r="65" spans="1:10" s="1100" customFormat="1" ht="11.1" customHeight="1">
      <c r="A65" s="1119" t="s">
        <v>16</v>
      </c>
      <c r="B65" s="1120">
        <v>2.0626855773669317</v>
      </c>
      <c r="C65" s="1120">
        <v>3.6338671712263073</v>
      </c>
      <c r="D65" s="1120">
        <v>3.120952539868</v>
      </c>
      <c r="E65" s="1120">
        <v>3.3213192750328284</v>
      </c>
      <c r="F65" s="1120">
        <v>3.02776099140813</v>
      </c>
      <c r="G65" s="1120">
        <v>6.6412722892119982</v>
      </c>
      <c r="H65" s="1120">
        <v>6.65282586929</v>
      </c>
    </row>
    <row r="66" spans="1:10" s="1123" customFormat="1" ht="11.1" customHeight="1">
      <c r="A66" s="1121" t="s">
        <v>706</v>
      </c>
      <c r="B66" s="1122">
        <v>354.92751716330395</v>
      </c>
      <c r="C66" s="1122">
        <v>339.01828840826732</v>
      </c>
      <c r="D66" s="1122">
        <v>331.35988652000401</v>
      </c>
      <c r="E66" s="1122">
        <v>326.85645215235502</v>
      </c>
      <c r="F66" s="1122">
        <v>311.33549334382815</v>
      </c>
      <c r="G66" s="1122">
        <v>303.616843179689</v>
      </c>
      <c r="H66" s="1122">
        <v>275.73082154791297</v>
      </c>
      <c r="I66" s="1128"/>
    </row>
    <row r="67" spans="1:10" ht="7.5" customHeight="1">
      <c r="C67" s="1110"/>
    </row>
    <row r="68" spans="1:10" ht="7.5" customHeight="1">
      <c r="C68" s="1110"/>
    </row>
    <row r="69" spans="1:10" s="1085" customFormat="1" ht="12" customHeight="1">
      <c r="A69" s="1129" t="s">
        <v>1131</v>
      </c>
      <c r="B69" s="1090">
        <v>11.385982079999994</v>
      </c>
      <c r="C69" s="1090">
        <v>12.37001792</v>
      </c>
      <c r="D69" s="1090">
        <v>16.736000000000001</v>
      </c>
      <c r="E69" s="1090">
        <v>16.989999999999995</v>
      </c>
      <c r="F69" s="1090">
        <v>17.292052999999996</v>
      </c>
      <c r="G69" s="1090">
        <v>17.214947000000002</v>
      </c>
      <c r="H69" s="1090">
        <v>15.945</v>
      </c>
    </row>
    <row r="70" spans="1:10" s="1085" customFormat="1" ht="12" customHeight="1">
      <c r="A70" s="1130" t="s">
        <v>1132</v>
      </c>
      <c r="B70" s="1095">
        <v>0.54</v>
      </c>
      <c r="C70" s="1095">
        <v>9.0830520940927002</v>
      </c>
      <c r="D70" s="1095">
        <v>0.70993061999999996</v>
      </c>
      <c r="E70" s="1095">
        <v>4.146683263998912</v>
      </c>
      <c r="F70" s="1095">
        <v>0.56123026086956518</v>
      </c>
      <c r="G70" s="1095">
        <v>3.0117492679078013</v>
      </c>
      <c r="H70" s="1095">
        <v>5.8170282221862273</v>
      </c>
    </row>
    <row r="71" spans="1:10" s="1085" customFormat="1" ht="12" customHeight="1">
      <c r="A71" s="1131" t="s">
        <v>1133</v>
      </c>
      <c r="B71" s="1132">
        <v>11.054366666</v>
      </c>
      <c r="C71" s="1132">
        <v>14.291633334</v>
      </c>
      <c r="D71" s="1132">
        <v>19.081</v>
      </c>
      <c r="E71" s="1132">
        <v>15.667000000000005</v>
      </c>
      <c r="F71" s="1132">
        <v>12.9785</v>
      </c>
      <c r="G71" s="1132">
        <v>9.52</v>
      </c>
      <c r="H71" s="1132">
        <v>19.0365</v>
      </c>
    </row>
    <row r="72" spans="1:10" ht="7.5" customHeight="1"/>
    <row r="73" spans="1:10" ht="12.75" customHeight="1">
      <c r="A73" s="1493" t="s">
        <v>1134</v>
      </c>
      <c r="B73" s="1493"/>
      <c r="C73" s="1493"/>
      <c r="D73" s="1493"/>
      <c r="E73" s="1493"/>
      <c r="F73" s="1493"/>
      <c r="G73" s="1493"/>
      <c r="H73" s="1493"/>
      <c r="I73" s="1493"/>
      <c r="J73" s="1493"/>
    </row>
    <row r="74" spans="1:10" ht="12.75" customHeight="1">
      <c r="A74" s="1493" t="s">
        <v>1135</v>
      </c>
      <c r="B74" s="1493"/>
      <c r="C74" s="1493"/>
      <c r="D74" s="1493"/>
      <c r="E74" s="1493"/>
      <c r="F74" s="1493"/>
      <c r="G74" s="1493"/>
      <c r="H74" s="1493"/>
      <c r="I74" s="1493"/>
      <c r="J74" s="1493"/>
    </row>
    <row r="76" spans="1:10" s="737" customFormat="1" ht="18.75" customHeight="1">
      <c r="A76" s="937" t="s">
        <v>1136</v>
      </c>
    </row>
    <row r="77" spans="1:10" s="737" customFormat="1" ht="12" customHeight="1"/>
    <row r="78" spans="1:10" s="728" customFormat="1" ht="13.5" customHeight="1">
      <c r="A78" s="734"/>
      <c r="B78" s="1061" t="s">
        <v>784</v>
      </c>
      <c r="C78" s="1061" t="s">
        <v>367</v>
      </c>
      <c r="D78" s="1061" t="s">
        <v>331</v>
      </c>
      <c r="E78" s="1061" t="s">
        <v>246</v>
      </c>
      <c r="F78" s="1061" t="s">
        <v>239</v>
      </c>
      <c r="G78" s="1061" t="s">
        <v>234</v>
      </c>
      <c r="H78" s="1061" t="s">
        <v>516</v>
      </c>
      <c r="J78" s="1043"/>
    </row>
    <row r="79" spans="1:10" s="728" customFormat="1" ht="13.5" customHeight="1">
      <c r="A79" s="1062" t="s">
        <v>1078</v>
      </c>
      <c r="B79" s="1061"/>
      <c r="C79" s="1061"/>
      <c r="D79" s="1061"/>
      <c r="E79" s="1061"/>
      <c r="F79" s="1061"/>
      <c r="G79" s="1061"/>
      <c r="H79" s="1061"/>
      <c r="J79" s="1043"/>
    </row>
    <row r="80" spans="1:10" s="636" customFormat="1" ht="12" customHeight="1">
      <c r="A80" s="1063" t="s">
        <v>1079</v>
      </c>
      <c r="B80" s="1050">
        <v>454.21913553876499</v>
      </c>
      <c r="C80" s="1050">
        <v>444.55541691510757</v>
      </c>
      <c r="D80" s="1050">
        <v>441.13674034459063</v>
      </c>
      <c r="E80" s="1050">
        <v>451.85124543578144</v>
      </c>
      <c r="F80" s="1050">
        <v>469.71272894270965</v>
      </c>
      <c r="G80" s="1050">
        <v>472.83738093614312</v>
      </c>
      <c r="H80" s="1050">
        <v>469.99807517026341</v>
      </c>
    </row>
    <row r="81" spans="1:10" s="636" customFormat="1" ht="12" customHeight="1">
      <c r="A81" s="1063" t="s">
        <v>1080</v>
      </c>
      <c r="B81" s="1050">
        <v>354.249286473474</v>
      </c>
      <c r="C81" s="1050">
        <v>338.4365207614145</v>
      </c>
      <c r="D81" s="1050">
        <v>330.67564618249708</v>
      </c>
      <c r="E81" s="1050">
        <v>325.90844074784201</v>
      </c>
      <c r="F81" s="1050">
        <v>310.49196329430384</v>
      </c>
      <c r="G81" s="1050">
        <v>302.90928180184801</v>
      </c>
      <c r="H81" s="1050">
        <v>275.23178031331992</v>
      </c>
    </row>
    <row r="82" spans="1:10" s="728" customFormat="1" ht="13.5" customHeight="1">
      <c r="A82" s="1062" t="s">
        <v>1081</v>
      </c>
      <c r="B82" s="1061"/>
      <c r="C82" s="1061"/>
      <c r="D82" s="1061"/>
      <c r="E82" s="1061"/>
      <c r="F82" s="1061"/>
      <c r="G82" s="1061"/>
      <c r="H82" s="1061"/>
      <c r="J82" s="1043"/>
    </row>
    <row r="83" spans="1:10" s="636" customFormat="1" ht="12" customHeight="1">
      <c r="A83" s="1063" t="s">
        <v>678</v>
      </c>
      <c r="B83" s="1050">
        <v>2456.3536309838064</v>
      </c>
      <c r="C83" s="1050">
        <v>2371.3835952690879</v>
      </c>
      <c r="D83" s="1050">
        <v>2311.617424640106</v>
      </c>
      <c r="E83" s="1050">
        <v>2352.4297551793406</v>
      </c>
      <c r="F83" s="1050">
        <v>2324.384174607173</v>
      </c>
      <c r="G83" s="1050">
        <v>2252.3085839726709</v>
      </c>
      <c r="H83" s="1050">
        <v>2161.257591663787</v>
      </c>
    </row>
    <row r="84" spans="1:10" s="636" customFormat="1" ht="12" customHeight="1">
      <c r="A84" s="1064" t="s">
        <v>677</v>
      </c>
      <c r="B84" s="1046">
        <v>-168.31982098500004</v>
      </c>
      <c r="C84" s="1046">
        <v>-163.89913963200001</v>
      </c>
      <c r="D84" s="1046">
        <v>-141.79997120499996</v>
      </c>
      <c r="E84" s="1046">
        <v>-128.27368323399995</v>
      </c>
      <c r="F84" s="1046">
        <v>-126.60352134000003</v>
      </c>
      <c r="G84" s="1046">
        <v>-93.870620349000006</v>
      </c>
      <c r="H84" s="1046">
        <v>-13.507670558999983</v>
      </c>
    </row>
    <row r="85" spans="1:10" s="728" customFormat="1" ht="13.5" customHeight="1">
      <c r="A85" s="1062" t="s">
        <v>1082</v>
      </c>
      <c r="B85" s="1061"/>
      <c r="C85" s="1061"/>
      <c r="D85" s="1061"/>
      <c r="E85" s="1061"/>
      <c r="F85" s="1061"/>
      <c r="G85" s="1061"/>
      <c r="H85" s="1061"/>
      <c r="J85" s="1043"/>
    </row>
    <row r="86" spans="1:10" s="636" customFormat="1" ht="12" customHeight="1">
      <c r="A86" s="1063" t="s">
        <v>678</v>
      </c>
      <c r="B86" s="1065">
        <v>2.1455097932871325</v>
      </c>
      <c r="C86" s="1065">
        <v>2.1395743206701856</v>
      </c>
      <c r="D86" s="1065">
        <v>2.1251671038542566</v>
      </c>
      <c r="E86" s="1065">
        <v>2.0711637597468848</v>
      </c>
      <c r="F86" s="1065">
        <v>1.9686514837464006</v>
      </c>
      <c r="G86" s="1065">
        <v>1.9158247610448356</v>
      </c>
      <c r="H86" s="1065">
        <v>1.849482155933492</v>
      </c>
    </row>
    <row r="87" spans="1:10" s="636" customFormat="1" ht="12" customHeight="1">
      <c r="A87" s="1064" t="s">
        <v>677</v>
      </c>
      <c r="B87" s="1066">
        <v>-0.18850866314314391</v>
      </c>
      <c r="C87" s="1066">
        <v>-0.19424548110100304</v>
      </c>
      <c r="D87" s="1066">
        <v>-0.17390989255999667</v>
      </c>
      <c r="E87" s="1066">
        <v>-0.15657961279979671</v>
      </c>
      <c r="F87" s="1066">
        <v>-0.16221412932955195</v>
      </c>
      <c r="G87" s="1066">
        <v>-0.12463981615462585</v>
      </c>
      <c r="H87" s="1066">
        <v>-1.9738837591564393E-2</v>
      </c>
    </row>
    <row r="88" spans="1:10" s="635" customFormat="1" ht="7.5" customHeight="1"/>
    <row r="89" spans="1:10" s="635" customFormat="1" ht="12.75" customHeight="1">
      <c r="A89" s="1493" t="s">
        <v>1083</v>
      </c>
      <c r="B89" s="1493"/>
      <c r="C89" s="1493"/>
      <c r="D89" s="1493"/>
      <c r="E89" s="1493"/>
      <c r="F89" s="1493"/>
      <c r="G89" s="1493"/>
      <c r="H89" s="1493"/>
      <c r="I89" s="1493"/>
      <c r="J89" s="1493"/>
    </row>
  </sheetData>
  <mergeCells count="7">
    <mergeCell ref="A89:J89"/>
    <mergeCell ref="A27:J27"/>
    <mergeCell ref="A28:J28"/>
    <mergeCell ref="A29:J29"/>
    <mergeCell ref="A30:J30"/>
    <mergeCell ref="A73:J73"/>
    <mergeCell ref="A74:J74"/>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- 3Q13&amp;C&amp;8CHAPTER 2 SEGMENTAL REPORTING&amp;R&amp;8Large corporates and international customers </oddHeader>
  </headerFooter>
  <rowBreaks count="1" manualBreakCount="1">
    <brk id="30"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showGridLines="0" zoomScale="150" zoomScaleNormal="150" zoomScaleSheetLayoutView="90" workbookViewId="0"/>
  </sheetViews>
  <sheetFormatPr baseColWidth="10" defaultColWidth="10.85546875" defaultRowHeight="22.5" customHeight="1"/>
  <cols>
    <col min="1" max="1" width="35.28515625" style="1102" customWidth="1"/>
    <col min="2" max="10" width="6.42578125" style="1102" customWidth="1"/>
    <col min="11" max="16384" width="10.85546875" style="1102"/>
  </cols>
  <sheetData>
    <row r="1" spans="1:10" s="756" customFormat="1" ht="22.5" customHeight="1">
      <c r="A1" s="935"/>
      <c r="B1" s="936"/>
      <c r="C1" s="936"/>
      <c r="D1" s="936"/>
      <c r="E1" s="936"/>
      <c r="F1" s="936"/>
      <c r="G1" s="936"/>
      <c r="H1" s="936"/>
      <c r="I1" s="936"/>
      <c r="J1" s="1042"/>
    </row>
    <row r="2" spans="1:10" s="737" customFormat="1" ht="18.75" customHeight="1">
      <c r="A2" s="937" t="s">
        <v>1137</v>
      </c>
    </row>
    <row r="3" spans="1:10" s="737" customFormat="1" ht="12" customHeight="1"/>
    <row r="4" spans="1:10" s="1085" customFormat="1" ht="13.5" customHeight="1">
      <c r="A4" s="1084" t="s">
        <v>1</v>
      </c>
      <c r="B4" s="1023" t="s">
        <v>784</v>
      </c>
      <c r="C4" s="1023" t="s">
        <v>367</v>
      </c>
      <c r="D4" s="1023" t="s">
        <v>331</v>
      </c>
      <c r="E4" s="1023" t="s">
        <v>246</v>
      </c>
      <c r="F4" s="1023" t="s">
        <v>239</v>
      </c>
      <c r="G4" s="1023" t="s">
        <v>234</v>
      </c>
      <c r="H4" s="1023" t="s">
        <v>516</v>
      </c>
    </row>
    <row r="5" spans="1:10" s="1085" customFormat="1" ht="12" customHeight="1">
      <c r="A5" s="1086" t="s">
        <v>1013</v>
      </c>
      <c r="B5" s="1133">
        <v>104.96799999999996</v>
      </c>
      <c r="C5" s="1133">
        <v>104.16999999999999</v>
      </c>
      <c r="D5" s="1133">
        <v>116.57300000000001</v>
      </c>
      <c r="E5" s="1133">
        <v>79.020999999999901</v>
      </c>
      <c r="F5" s="1133">
        <v>110.72300000000001</v>
      </c>
      <c r="G5" s="1133">
        <v>169.40600000000001</v>
      </c>
      <c r="H5" s="1133">
        <v>193.3</v>
      </c>
    </row>
    <row r="6" spans="1:10" s="1085" customFormat="1" ht="12" customHeight="1">
      <c r="A6" s="1088" t="s">
        <v>1064</v>
      </c>
      <c r="B6" s="1134">
        <v>34.792635793843395</v>
      </c>
      <c r="C6" s="1134">
        <v>37.669168258513885</v>
      </c>
      <c r="D6" s="1134">
        <v>38.982195947642715</v>
      </c>
      <c r="E6" s="1134">
        <v>39.71017921635768</v>
      </c>
      <c r="F6" s="1134">
        <v>35.018556272913337</v>
      </c>
      <c r="G6" s="1134">
        <v>35.12740998920254</v>
      </c>
      <c r="H6" s="1134">
        <v>45.295303326051602</v>
      </c>
    </row>
    <row r="7" spans="1:10" s="1085" customFormat="1" ht="12" customHeight="1">
      <c r="A7" s="1086" t="s">
        <v>14</v>
      </c>
      <c r="B7" s="1133">
        <v>139.76063579384342</v>
      </c>
      <c r="C7" s="1133">
        <v>141.83916825851387</v>
      </c>
      <c r="D7" s="1133">
        <v>155.55519594764272</v>
      </c>
      <c r="E7" s="1133">
        <v>118.73117921635759</v>
      </c>
      <c r="F7" s="1133">
        <v>145.74155627291336</v>
      </c>
      <c r="G7" s="1133">
        <v>204.53340998920254</v>
      </c>
      <c r="H7" s="1133">
        <v>238.59530332605161</v>
      </c>
    </row>
    <row r="8" spans="1:10" s="1085" customFormat="1" ht="12" customHeight="1">
      <c r="A8" s="1088" t="s">
        <v>4</v>
      </c>
      <c r="B8" s="1134">
        <v>524.82861123999919</v>
      </c>
      <c r="C8" s="1134">
        <v>340.66100000000006</v>
      </c>
      <c r="D8" s="1134">
        <v>597.20299999999997</v>
      </c>
      <c r="E8" s="1134">
        <v>662.06500000000051</v>
      </c>
      <c r="F8" s="1134">
        <v>1015.5879999999993</v>
      </c>
      <c r="G8" s="1134">
        <v>732.4680000000003</v>
      </c>
      <c r="H8" s="1134">
        <v>1366.5540000000001</v>
      </c>
    </row>
    <row r="9" spans="1:10" s="1085" customFormat="1" ht="12" customHeight="1">
      <c r="A9" s="1086" t="s">
        <v>123</v>
      </c>
      <c r="B9" s="1133">
        <v>664.58924703384264</v>
      </c>
      <c r="C9" s="1133">
        <v>482.5001682585139</v>
      </c>
      <c r="D9" s="1133">
        <v>752.75819594764266</v>
      </c>
      <c r="E9" s="1133">
        <v>780.79617921635804</v>
      </c>
      <c r="F9" s="1133">
        <v>1161.3295562729127</v>
      </c>
      <c r="G9" s="1133">
        <v>937.00140998920278</v>
      </c>
      <c r="H9" s="1133">
        <v>1605.1493033260517</v>
      </c>
    </row>
    <row r="10" spans="1:10" s="1085" customFormat="1" ht="12" customHeight="1">
      <c r="A10" s="1088" t="s">
        <v>175</v>
      </c>
      <c r="B10" s="1134">
        <v>216.06145681499913</v>
      </c>
      <c r="C10" s="1134">
        <v>158.86800000000005</v>
      </c>
      <c r="D10" s="1134">
        <v>185.50400000000002</v>
      </c>
      <c r="E10" s="1134">
        <v>159.33699999999976</v>
      </c>
      <c r="F10" s="1134">
        <v>220.43299999999999</v>
      </c>
      <c r="G10" s="1134">
        <v>214.73400000000015</v>
      </c>
      <c r="H10" s="1134">
        <v>181.55099999999993</v>
      </c>
    </row>
    <row r="11" spans="1:10" s="1085" customFormat="1" ht="12" customHeight="1">
      <c r="A11" s="1086" t="s">
        <v>284</v>
      </c>
      <c r="B11" s="1133">
        <v>448.52779021884362</v>
      </c>
      <c r="C11" s="1133">
        <v>323.63216825851384</v>
      </c>
      <c r="D11" s="1133">
        <v>567.25419594764264</v>
      </c>
      <c r="E11" s="1133">
        <v>621.45917921635828</v>
      </c>
      <c r="F11" s="1133">
        <v>940.89655627291268</v>
      </c>
      <c r="G11" s="1133">
        <v>722.26740998920263</v>
      </c>
      <c r="H11" s="1133">
        <v>1423.5983033260518</v>
      </c>
    </row>
    <row r="12" spans="1:10" s="1085" customFormat="1" ht="12" customHeight="1">
      <c r="A12" s="1094" t="s">
        <v>32</v>
      </c>
      <c r="B12" s="1135">
        <v>0</v>
      </c>
      <c r="C12" s="1135">
        <v>0</v>
      </c>
      <c r="D12" s="1135">
        <v>0</v>
      </c>
      <c r="E12" s="1135">
        <v>-2.99</v>
      </c>
      <c r="F12" s="1135">
        <v>0</v>
      </c>
      <c r="G12" s="1135">
        <v>0</v>
      </c>
      <c r="H12" s="1135">
        <v>0</v>
      </c>
    </row>
    <row r="13" spans="1:10" s="1085" customFormat="1" ht="12" customHeight="1">
      <c r="A13" s="1088" t="s">
        <v>1138</v>
      </c>
      <c r="B13" s="1136">
        <v>0</v>
      </c>
      <c r="C13" s="1136">
        <v>0</v>
      </c>
      <c r="D13" s="1136">
        <v>0</v>
      </c>
      <c r="E13" s="1136">
        <v>4.7899999999999999E-4</v>
      </c>
      <c r="F13" s="1136">
        <v>0</v>
      </c>
      <c r="G13" s="1136">
        <v>0</v>
      </c>
      <c r="H13" s="1136">
        <v>0</v>
      </c>
    </row>
    <row r="14" spans="1:10" s="1085" customFormat="1" ht="12" customHeight="1">
      <c r="A14" s="1086" t="s">
        <v>9</v>
      </c>
      <c r="B14" s="1133">
        <v>448.52779021884362</v>
      </c>
      <c r="C14" s="1133">
        <v>323.63216825851384</v>
      </c>
      <c r="D14" s="1133">
        <v>567.25419594764264</v>
      </c>
      <c r="E14" s="1133">
        <v>618.46870021635823</v>
      </c>
      <c r="F14" s="1133">
        <v>940.89655627291268</v>
      </c>
      <c r="G14" s="1133">
        <v>722.26740998920263</v>
      </c>
      <c r="H14" s="1133">
        <v>1423.5983033260518</v>
      </c>
    </row>
    <row r="15" spans="1:10" s="1085" customFormat="1" ht="12" customHeight="1">
      <c r="A15" s="1094" t="s">
        <v>12</v>
      </c>
      <c r="B15" s="1137">
        <v>130.07305916346462</v>
      </c>
      <c r="C15" s="1137">
        <v>93.853328794969002</v>
      </c>
      <c r="D15" s="1137">
        <v>164.50371682481637</v>
      </c>
      <c r="E15" s="1137">
        <v>179.35592306274384</v>
      </c>
      <c r="F15" s="1137">
        <v>272.86000131914466</v>
      </c>
      <c r="G15" s="1137">
        <v>209.45754889686884</v>
      </c>
      <c r="H15" s="1137">
        <v>412.84350796455499</v>
      </c>
    </row>
    <row r="16" spans="1:10" s="1099" customFormat="1" ht="12" customHeight="1">
      <c r="A16" s="1097" t="s">
        <v>10</v>
      </c>
      <c r="B16" s="1138">
        <v>318.45473105537894</v>
      </c>
      <c r="C16" s="1138">
        <v>229.77883946354484</v>
      </c>
      <c r="D16" s="1138">
        <v>402.75047912282628</v>
      </c>
      <c r="E16" s="1138">
        <v>439.11277715361439</v>
      </c>
      <c r="F16" s="1138">
        <v>668.03655495376802</v>
      </c>
      <c r="G16" s="1138">
        <v>512.80986109233379</v>
      </c>
      <c r="H16" s="1138">
        <v>1010.7547953614968</v>
      </c>
    </row>
    <row r="17" spans="1:10" ht="12" customHeight="1">
      <c r="A17" s="1100"/>
      <c r="B17" s="1139"/>
      <c r="C17" s="1139"/>
      <c r="D17" s="1139"/>
      <c r="E17" s="1139"/>
      <c r="F17" s="1139"/>
      <c r="G17" s="1139"/>
      <c r="H17" s="1139"/>
    </row>
    <row r="18" spans="1:10" s="1107" customFormat="1" ht="12" customHeight="1">
      <c r="A18" s="1140" t="s">
        <v>1139</v>
      </c>
      <c r="B18" s="1141">
        <v>8.1084965607496375</v>
      </c>
      <c r="C18" s="1141">
        <v>8.1388208935338557</v>
      </c>
      <c r="D18" s="1141">
        <v>8.3207611233272463</v>
      </c>
      <c r="E18" s="1141">
        <v>7.873481748311173</v>
      </c>
      <c r="F18" s="1141">
        <v>6.3012568007844569</v>
      </c>
      <c r="G18" s="1141">
        <v>5.9372376270065521</v>
      </c>
      <c r="H18" s="1141">
        <v>6.6568754901470601</v>
      </c>
    </row>
    <row r="19" spans="1:10" s="1107" customFormat="1" ht="12" customHeight="1">
      <c r="A19" s="1142" t="s">
        <v>40</v>
      </c>
      <c r="B19" s="1143">
        <v>32.510525528258611</v>
      </c>
      <c r="C19" s="1143">
        <v>32.925998880663968</v>
      </c>
      <c r="D19" s="1143">
        <v>24.643238824715841</v>
      </c>
      <c r="E19" s="1143">
        <v>20.406990228860685</v>
      </c>
      <c r="F19" s="1143">
        <v>18.981089287647322</v>
      </c>
      <c r="G19" s="1143">
        <v>22.917148011812976</v>
      </c>
      <c r="H19" s="1143">
        <v>11.310536635053552</v>
      </c>
    </row>
    <row r="20" spans="1:10" s="1107" customFormat="1" ht="12" customHeight="1">
      <c r="A20" s="1144" t="s">
        <v>1072</v>
      </c>
      <c r="B20" s="1145">
        <v>15.581612711453506</v>
      </c>
      <c r="C20" s="1145">
        <v>11.324003957112668</v>
      </c>
      <c r="D20" s="1145">
        <v>19.630138624338933</v>
      </c>
      <c r="E20" s="1145">
        <v>22.187200459962195</v>
      </c>
      <c r="F20" s="1145">
        <v>42.176089152260474</v>
      </c>
      <c r="G20" s="1145">
        <v>34.738545437111782</v>
      </c>
      <c r="H20" s="1145">
        <v>61.068193006912111</v>
      </c>
    </row>
    <row r="21" spans="1:10" ht="7.5" customHeight="1">
      <c r="A21" s="1146"/>
      <c r="B21" s="1146"/>
      <c r="C21" s="1146"/>
      <c r="D21" s="1146"/>
      <c r="E21" s="1146"/>
      <c r="F21" s="1146"/>
      <c r="G21" s="1146"/>
      <c r="H21" s="1146"/>
      <c r="I21" s="1146"/>
      <c r="J21" s="1146"/>
    </row>
    <row r="22" spans="1:10" ht="21.75" customHeight="1">
      <c r="A22" s="1503" t="s">
        <v>1140</v>
      </c>
      <c r="B22" s="1503"/>
      <c r="C22" s="1503"/>
      <c r="D22" s="1503"/>
      <c r="E22" s="1503"/>
      <c r="F22" s="1503"/>
      <c r="G22" s="1503"/>
      <c r="H22" s="1503"/>
      <c r="I22" s="1503"/>
      <c r="J22" s="1503"/>
    </row>
    <row r="23" spans="1:10" ht="12.75">
      <c r="A23" s="1146"/>
      <c r="B23" s="1146"/>
      <c r="C23" s="1146"/>
      <c r="D23" s="1146"/>
      <c r="E23" s="1146"/>
      <c r="F23" s="1146"/>
      <c r="G23" s="1146"/>
      <c r="H23" s="1146"/>
      <c r="I23" s="1146"/>
      <c r="J23" s="1146"/>
    </row>
    <row r="24" spans="1:10" ht="12.75">
      <c r="A24" s="1146"/>
      <c r="B24" s="1146"/>
      <c r="C24" s="1146"/>
      <c r="D24" s="1146"/>
      <c r="E24" s="1146"/>
      <c r="F24" s="1146"/>
      <c r="G24" s="1146"/>
      <c r="H24" s="1146"/>
      <c r="I24" s="1146"/>
      <c r="J24" s="1146"/>
    </row>
    <row r="25" spans="1:10" ht="12.75"/>
  </sheetData>
  <mergeCells count="1">
    <mergeCell ref="A22:J22"/>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- 3Q13&amp;C&amp;8CHAPTER 2 SEGMENTAL REPORTING&amp;R&amp;8Trading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showGridLines="0" zoomScale="150" zoomScaleNormal="150" zoomScaleSheetLayoutView="110" workbookViewId="0"/>
  </sheetViews>
  <sheetFormatPr baseColWidth="10" defaultColWidth="10.85546875" defaultRowHeight="22.5" customHeight="1"/>
  <cols>
    <col min="1" max="1" width="35.28515625" style="1184" customWidth="1"/>
    <col min="2" max="10" width="6.42578125" style="1182" customWidth="1"/>
    <col min="11" max="16384" width="10.85546875" style="1182"/>
  </cols>
  <sheetData>
    <row r="1" spans="1:10" s="756" customFormat="1" ht="22.5" customHeight="1">
      <c r="A1" s="935"/>
      <c r="B1" s="936"/>
      <c r="C1" s="936"/>
      <c r="D1" s="936"/>
      <c r="E1" s="936"/>
      <c r="F1" s="936"/>
      <c r="G1" s="936"/>
      <c r="H1" s="936"/>
      <c r="I1" s="936"/>
      <c r="J1" s="1042"/>
    </row>
    <row r="2" spans="1:10" s="737" customFormat="1" ht="18.75" customHeight="1">
      <c r="A2" s="937" t="s">
        <v>1141</v>
      </c>
    </row>
    <row r="3" spans="1:10" s="737" customFormat="1" ht="12" customHeight="1"/>
    <row r="4" spans="1:10" s="1085" customFormat="1" ht="13.5" customHeight="1">
      <c r="A4" s="1084" t="s">
        <v>1</v>
      </c>
      <c r="B4" s="1023" t="s">
        <v>784</v>
      </c>
      <c r="C4" s="1023" t="s">
        <v>367</v>
      </c>
      <c r="D4" s="1023" t="s">
        <v>331</v>
      </c>
      <c r="E4" s="1023" t="s">
        <v>246</v>
      </c>
      <c r="F4" s="1023" t="s">
        <v>239</v>
      </c>
      <c r="G4" s="1023" t="s">
        <v>234</v>
      </c>
      <c r="H4" s="1023" t="s">
        <v>516</v>
      </c>
    </row>
    <row r="5" spans="1:10" s="1085" customFormat="1" ht="12" customHeight="1">
      <c r="A5" s="1086" t="s">
        <v>1013</v>
      </c>
      <c r="B5" s="1147">
        <v>0</v>
      </c>
      <c r="C5" s="1147">
        <v>0</v>
      </c>
      <c r="D5" s="1147">
        <v>0</v>
      </c>
      <c r="E5" s="1147">
        <v>0</v>
      </c>
      <c r="F5" s="1147">
        <v>0</v>
      </c>
      <c r="G5" s="1147">
        <v>0</v>
      </c>
      <c r="H5" s="1147">
        <v>0</v>
      </c>
    </row>
    <row r="6" spans="1:10" s="1085" customFormat="1" ht="12" customHeight="1">
      <c r="A6" s="1088" t="s">
        <v>1064</v>
      </c>
      <c r="B6" s="1136">
        <v>0</v>
      </c>
      <c r="C6" s="1136">
        <v>0</v>
      </c>
      <c r="D6" s="1136">
        <v>0</v>
      </c>
      <c r="E6" s="1136">
        <v>0</v>
      </c>
      <c r="F6" s="1136">
        <v>0</v>
      </c>
      <c r="G6" s="1136">
        <v>0</v>
      </c>
      <c r="H6" s="1136">
        <v>0</v>
      </c>
    </row>
    <row r="7" spans="1:10" s="1085" customFormat="1" ht="12" customHeight="1">
      <c r="A7" s="1086" t="s">
        <v>14</v>
      </c>
      <c r="B7" s="1147">
        <v>0</v>
      </c>
      <c r="C7" s="1147">
        <v>0</v>
      </c>
      <c r="D7" s="1147">
        <v>0</v>
      </c>
      <c r="E7" s="1147">
        <v>0</v>
      </c>
      <c r="F7" s="1147">
        <v>0</v>
      </c>
      <c r="G7" s="1147">
        <v>0</v>
      </c>
      <c r="H7" s="1147">
        <v>0</v>
      </c>
    </row>
    <row r="8" spans="1:10" s="1085" customFormat="1" ht="12" customHeight="1">
      <c r="A8" s="1088" t="s">
        <v>4</v>
      </c>
      <c r="B8" s="1136">
        <v>639.60930587561211</v>
      </c>
      <c r="C8" s="1136">
        <v>596.93525117817444</v>
      </c>
      <c r="D8" s="1136">
        <v>586.18223994621349</v>
      </c>
      <c r="E8" s="1136">
        <v>637.1965917816425</v>
      </c>
      <c r="F8" s="1136">
        <v>509.52152671948227</v>
      </c>
      <c r="G8" s="1136">
        <v>474.45668243619355</v>
      </c>
      <c r="H8" s="1136">
        <v>521.07734063808346</v>
      </c>
    </row>
    <row r="9" spans="1:10" s="1085" customFormat="1" ht="12" customHeight="1">
      <c r="A9" s="1086" t="s">
        <v>123</v>
      </c>
      <c r="B9" s="1133">
        <v>639.60930587561211</v>
      </c>
      <c r="C9" s="1133">
        <v>596.93525117817444</v>
      </c>
      <c r="D9" s="1133">
        <v>586.18223994621349</v>
      </c>
      <c r="E9" s="1133">
        <v>637.1965917816425</v>
      </c>
      <c r="F9" s="1133">
        <v>509.52152671948227</v>
      </c>
      <c r="G9" s="1133">
        <v>474.45668243619355</v>
      </c>
      <c r="H9" s="1133">
        <v>521.07734063808346</v>
      </c>
    </row>
    <row r="10" spans="1:10" s="1085" customFormat="1" ht="12" customHeight="1">
      <c r="A10" s="1088" t="s">
        <v>175</v>
      </c>
      <c r="B10" s="1134">
        <v>175.82660937583546</v>
      </c>
      <c r="C10" s="1134">
        <v>221.25397443020682</v>
      </c>
      <c r="D10" s="1134">
        <v>227.47335119395774</v>
      </c>
      <c r="E10" s="1134">
        <v>212.56401186408041</v>
      </c>
      <c r="F10" s="1134">
        <v>222.81603417092882</v>
      </c>
      <c r="G10" s="1134">
        <v>215.27139617765911</v>
      </c>
      <c r="H10" s="1134">
        <v>213.95879625181996</v>
      </c>
    </row>
    <row r="11" spans="1:10" s="1085" customFormat="1" ht="12" customHeight="1">
      <c r="A11" s="1086" t="s">
        <v>1142</v>
      </c>
      <c r="B11" s="1133">
        <v>463.78269649977665</v>
      </c>
      <c r="C11" s="1133">
        <v>375.68127674796762</v>
      </c>
      <c r="D11" s="1133">
        <v>358.70888875225575</v>
      </c>
      <c r="E11" s="1133">
        <v>424.63257991756211</v>
      </c>
      <c r="F11" s="1133">
        <v>286.70549254855348</v>
      </c>
      <c r="G11" s="1133">
        <v>259.18528625853446</v>
      </c>
      <c r="H11" s="1133">
        <v>307.11854438626347</v>
      </c>
    </row>
    <row r="12" spans="1:10" s="1085" customFormat="1" ht="12" customHeight="1">
      <c r="A12" s="1094" t="s">
        <v>12</v>
      </c>
      <c r="B12" s="1137">
        <v>-15.360683999999997</v>
      </c>
      <c r="C12" s="1137">
        <v>81.233310000000003</v>
      </c>
      <c r="D12" s="1137">
        <v>14.475540000000001</v>
      </c>
      <c r="E12" s="1137">
        <v>-72.020000000000053</v>
      </c>
      <c r="F12" s="1137">
        <v>-96.909999999999982</v>
      </c>
      <c r="G12" s="1137">
        <v>-63.112999999999985</v>
      </c>
      <c r="H12" s="1137">
        <v>-96.206000000000003</v>
      </c>
    </row>
    <row r="13" spans="1:10" s="1099" customFormat="1" ht="12" customHeight="1">
      <c r="A13" s="1097" t="s">
        <v>10</v>
      </c>
      <c r="B13" s="1138">
        <v>479.14338049977664</v>
      </c>
      <c r="C13" s="1138">
        <v>294.4479667479676</v>
      </c>
      <c r="D13" s="1138">
        <v>344.23334875225572</v>
      </c>
      <c r="E13" s="1138">
        <v>496.65257991756215</v>
      </c>
      <c r="F13" s="1138">
        <v>383.61549254855345</v>
      </c>
      <c r="G13" s="1138">
        <v>322.29828625853446</v>
      </c>
      <c r="H13" s="1138">
        <v>403.32454438626348</v>
      </c>
    </row>
    <row r="14" spans="1:10" s="1102" customFormat="1" ht="12" customHeight="1">
      <c r="A14" s="1100"/>
      <c r="B14" s="1139"/>
      <c r="C14" s="1139"/>
      <c r="D14" s="1139"/>
      <c r="E14" s="1139"/>
      <c r="F14" s="1139"/>
      <c r="G14" s="1139"/>
      <c r="H14" s="1139"/>
    </row>
    <row r="15" spans="1:10" s="1107" customFormat="1" ht="12" customHeight="1">
      <c r="A15" s="1140" t="s">
        <v>1039</v>
      </c>
      <c r="B15" s="1141">
        <v>234.14066596044555</v>
      </c>
      <c r="C15" s="1141">
        <v>234.61320641683815</v>
      </c>
      <c r="D15" s="1141">
        <v>232.02046652024757</v>
      </c>
      <c r="E15" s="1141">
        <v>228.14942795619433</v>
      </c>
      <c r="F15" s="1141">
        <v>227.78822520416341</v>
      </c>
      <c r="G15" s="1141">
        <v>227.2896940298202</v>
      </c>
      <c r="H15" s="1141">
        <v>113.75084467772257</v>
      </c>
    </row>
    <row r="16" spans="1:10" s="1107" customFormat="1" ht="12" customHeight="1">
      <c r="A16" s="1142" t="s">
        <v>1139</v>
      </c>
      <c r="B16" s="1143">
        <v>16.579843243967687</v>
      </c>
      <c r="C16" s="1143">
        <v>16.89295822660409</v>
      </c>
      <c r="D16" s="1143">
        <v>16.405678632599997</v>
      </c>
      <c r="E16" s="1143">
        <v>16.047996101423529</v>
      </c>
      <c r="F16" s="1143">
        <v>16.976607702526312</v>
      </c>
      <c r="G16" s="1143">
        <v>16.585511431157137</v>
      </c>
      <c r="H16" s="1143">
        <v>16.3287302769</v>
      </c>
    </row>
    <row r="17" spans="1:10" s="1107" customFormat="1" ht="12" customHeight="1">
      <c r="A17" s="1142" t="s">
        <v>40</v>
      </c>
      <c r="B17" s="1143">
        <v>27.489689058718806</v>
      </c>
      <c r="C17" s="1143">
        <v>37.064987198111794</v>
      </c>
      <c r="D17" s="1143">
        <v>38.805909782396363</v>
      </c>
      <c r="E17" s="1143">
        <v>33.359251227276317</v>
      </c>
      <c r="F17" s="1143">
        <v>43.730445621309435</v>
      </c>
      <c r="G17" s="1143">
        <v>45.372191845271246</v>
      </c>
      <c r="H17" s="1143">
        <v>41.060852116466521</v>
      </c>
    </row>
    <row r="18" spans="1:10" s="1107" customFormat="1" ht="12" customHeight="1">
      <c r="A18" s="1144" t="s">
        <v>1072</v>
      </c>
      <c r="B18" s="1145">
        <v>11.46542372782846</v>
      </c>
      <c r="C18" s="1145">
        <v>6.9912418126636906</v>
      </c>
      <c r="D18" s="1145">
        <v>8.509599030945143</v>
      </c>
      <c r="E18" s="1145">
        <v>12.311901822305318</v>
      </c>
      <c r="F18" s="1145">
        <v>8.9895609871328599</v>
      </c>
      <c r="G18" s="1145">
        <v>7.8157169239765079</v>
      </c>
      <c r="H18" s="1145">
        <v>9.9344065688971455</v>
      </c>
    </row>
    <row r="19" spans="1:10" s="1102" customFormat="1" ht="7.5" customHeight="1">
      <c r="A19" s="1146"/>
      <c r="B19" s="1146"/>
      <c r="C19" s="1146"/>
      <c r="D19" s="1146"/>
      <c r="E19" s="1146"/>
      <c r="F19" s="1146"/>
      <c r="G19" s="1146"/>
      <c r="H19" s="1146"/>
      <c r="I19" s="1146"/>
      <c r="J19" s="1146"/>
    </row>
    <row r="20" spans="1:10" s="737" customFormat="1" ht="12" customHeight="1">
      <c r="A20" s="1148" t="s">
        <v>1143</v>
      </c>
      <c r="B20" s="1149"/>
      <c r="C20" s="1149"/>
      <c r="D20" s="1149"/>
      <c r="E20" s="1149"/>
      <c r="F20" s="1149"/>
      <c r="G20" s="1149"/>
      <c r="H20" s="1149"/>
    </row>
    <row r="21" spans="1:10" s="1153" customFormat="1" ht="12" customHeight="1">
      <c r="A21" s="1150" t="s">
        <v>1144</v>
      </c>
      <c r="B21" s="1151">
        <v>173.81683170400001</v>
      </c>
      <c r="C21" s="1151">
        <v>169.09734045600001</v>
      </c>
      <c r="D21" s="1152">
        <v>167.36582783999998</v>
      </c>
      <c r="E21" s="1152">
        <v>132.38999999999993</v>
      </c>
      <c r="F21" s="1152">
        <v>133.53000000000003</v>
      </c>
      <c r="G21" s="1152">
        <v>132.74</v>
      </c>
      <c r="H21" s="1151">
        <v>129.13999999999999</v>
      </c>
    </row>
    <row r="22" spans="1:10" s="1156" customFormat="1" ht="12" customHeight="1">
      <c r="A22" s="1150" t="s">
        <v>1145</v>
      </c>
      <c r="B22" s="1154">
        <v>51.820804139925023</v>
      </c>
      <c r="C22" s="1154">
        <v>5.5168927209071867</v>
      </c>
      <c r="D22" s="1155">
        <v>-7.0176968608322099</v>
      </c>
      <c r="E22" s="1155">
        <v>6.5999999999999979</v>
      </c>
      <c r="F22" s="1155">
        <v>-14.739999999999995</v>
      </c>
      <c r="G22" s="1152">
        <v>-15.95</v>
      </c>
      <c r="H22" s="1154">
        <v>-16.3</v>
      </c>
    </row>
    <row r="23" spans="1:10" s="1156" customFormat="1" ht="12" customHeight="1">
      <c r="A23" s="1150" t="s">
        <v>1146</v>
      </c>
      <c r="B23" s="1154">
        <v>71.361611002077183</v>
      </c>
      <c r="C23" s="1154">
        <v>22.966467964143614</v>
      </c>
      <c r="D23" s="1155">
        <v>7.2819210337792128</v>
      </c>
      <c r="E23" s="1155">
        <v>75.140000000000015</v>
      </c>
      <c r="F23" s="1155">
        <v>8.2099999999999937</v>
      </c>
      <c r="G23" s="1152">
        <v>20.770000000000003</v>
      </c>
      <c r="H23" s="1154">
        <v>-83.95</v>
      </c>
    </row>
    <row r="24" spans="1:10" s="1158" customFormat="1" ht="12" customHeight="1">
      <c r="A24" s="1150" t="s">
        <v>1147</v>
      </c>
      <c r="B24" s="1151">
        <v>64.681674066488625</v>
      </c>
      <c r="C24" s="1151">
        <v>25.710706952983045</v>
      </c>
      <c r="D24" s="1152">
        <v>21.257618980528335</v>
      </c>
      <c r="E24" s="1152">
        <v>85.710000000000022</v>
      </c>
      <c r="F24" s="1157">
        <v>11.200000000000017</v>
      </c>
      <c r="G24" s="1152">
        <v>80.629999999999981</v>
      </c>
      <c r="H24" s="1151">
        <v>81.510000000000005</v>
      </c>
    </row>
    <row r="25" spans="1:10" s="1158" customFormat="1" ht="12" customHeight="1">
      <c r="A25" s="1159" t="s">
        <v>1148</v>
      </c>
      <c r="B25" s="1160">
        <v>102.15424551847033</v>
      </c>
      <c r="C25" s="1160">
        <v>152.38986865393375</v>
      </c>
      <c r="D25" s="1161">
        <v>169.82121775878036</v>
      </c>
      <c r="E25" s="1161">
        <v>124.83873168390554</v>
      </c>
      <c r="F25" s="1161">
        <v>148.51163283987628</v>
      </c>
      <c r="G25" s="1161">
        <v>41.001751783193953</v>
      </c>
      <c r="H25" s="1160">
        <v>196.70946899239092</v>
      </c>
    </row>
    <row r="26" spans="1:10" s="1102" customFormat="1" ht="7.5" customHeight="1">
      <c r="A26" s="1146"/>
      <c r="B26" s="1146"/>
      <c r="C26" s="1146"/>
      <c r="D26" s="1146"/>
      <c r="E26" s="1146"/>
      <c r="F26" s="1146"/>
      <c r="G26" s="1146"/>
      <c r="H26" s="1146"/>
      <c r="I26" s="1146"/>
      <c r="J26" s="1146"/>
    </row>
    <row r="27" spans="1:10" s="1102" customFormat="1" ht="21.75" customHeight="1">
      <c r="A27" s="1503" t="s">
        <v>1597</v>
      </c>
      <c r="B27" s="1503"/>
      <c r="C27" s="1503"/>
      <c r="D27" s="1503"/>
      <c r="E27" s="1503"/>
      <c r="F27" s="1503"/>
      <c r="G27" s="1503"/>
      <c r="H27" s="1503"/>
      <c r="I27" s="1503"/>
      <c r="J27" s="1503"/>
    </row>
    <row r="29" spans="1:10" s="737" customFormat="1" ht="18.75" customHeight="1">
      <c r="A29" s="937" t="s">
        <v>1149</v>
      </c>
    </row>
    <row r="30" spans="1:10" s="737" customFormat="1" ht="7.5" customHeight="1">
      <c r="A30" s="937"/>
    </row>
    <row r="31" spans="1:10" s="1102" customFormat="1" ht="14.25" customHeight="1">
      <c r="A31" s="1493" t="s">
        <v>1150</v>
      </c>
      <c r="B31" s="1493"/>
      <c r="C31" s="1493"/>
      <c r="D31" s="1493"/>
      <c r="E31" s="1493"/>
      <c r="F31" s="1493"/>
      <c r="G31" s="1493"/>
      <c r="H31" s="1493"/>
      <c r="I31" s="1493"/>
      <c r="J31" s="1493"/>
    </row>
    <row r="32" spans="1:10" s="737" customFormat="1" ht="7.5" customHeight="1"/>
    <row r="33" spans="1:14" s="737" customFormat="1" ht="11.1" customHeight="1">
      <c r="B33" s="1061" t="s">
        <v>1151</v>
      </c>
    </row>
    <row r="34" spans="1:14" s="737" customFormat="1" ht="11.1" customHeight="1">
      <c r="B34" s="1072" t="s">
        <v>1152</v>
      </c>
    </row>
    <row r="35" spans="1:14" s="737" customFormat="1" ht="11.1" customHeight="1">
      <c r="B35" s="1072" t="s">
        <v>1153</v>
      </c>
    </row>
    <row r="36" spans="1:14" s="737" customFormat="1" ht="11.1" customHeight="1">
      <c r="B36" s="1072" t="s">
        <v>6</v>
      </c>
    </row>
    <row r="37" spans="1:14" s="1085" customFormat="1" ht="13.5" customHeight="1">
      <c r="A37" s="1084" t="s">
        <v>1</v>
      </c>
      <c r="B37" s="1074" t="s">
        <v>235</v>
      </c>
      <c r="C37" s="1023" t="s">
        <v>784</v>
      </c>
      <c r="D37" s="1023" t="s">
        <v>367</v>
      </c>
      <c r="E37" s="1023" t="s">
        <v>331</v>
      </c>
      <c r="F37" s="1023" t="s">
        <v>246</v>
      </c>
      <c r="G37" s="1023" t="s">
        <v>239</v>
      </c>
      <c r="H37" s="1023" t="s">
        <v>234</v>
      </c>
      <c r="I37" s="1023" t="s">
        <v>516</v>
      </c>
    </row>
    <row r="38" spans="1:14" s="1164" customFormat="1" ht="12" customHeight="1">
      <c r="A38" s="1162" t="s">
        <v>1154</v>
      </c>
      <c r="B38" s="1163">
        <v>1208.0000000000002</v>
      </c>
      <c r="C38" s="1163">
        <v>106.7</v>
      </c>
      <c r="D38" s="1163">
        <v>188</v>
      </c>
      <c r="E38" s="1163">
        <v>53.3</v>
      </c>
      <c r="F38" s="1163">
        <v>328.4</v>
      </c>
      <c r="G38" s="1163">
        <v>154.6</v>
      </c>
      <c r="H38" s="1163">
        <v>435.90000000000003</v>
      </c>
      <c r="I38" s="1163">
        <v>66.2</v>
      </c>
    </row>
    <row r="39" spans="1:14" s="1164" customFormat="1" ht="12" customHeight="1">
      <c r="A39" s="1165" t="s">
        <v>1155</v>
      </c>
      <c r="B39" s="1166">
        <v>3360</v>
      </c>
      <c r="C39" s="1166">
        <v>259.60000000000002</v>
      </c>
      <c r="D39" s="1166">
        <v>46</v>
      </c>
      <c r="E39" s="1166">
        <v>361</v>
      </c>
      <c r="F39" s="1166">
        <v>600.20000000000005</v>
      </c>
      <c r="G39" s="1166">
        <v>508.4</v>
      </c>
      <c r="H39" s="1166">
        <v>562</v>
      </c>
      <c r="I39" s="1166">
        <v>667.19999999999993</v>
      </c>
    </row>
    <row r="40" spans="1:14" s="1164" customFormat="1" ht="12" customHeight="1">
      <c r="A40" s="1167" t="s">
        <v>1156</v>
      </c>
      <c r="B40" s="1168">
        <v>4568</v>
      </c>
      <c r="C40" s="1168">
        <v>366.3</v>
      </c>
      <c r="D40" s="1168">
        <v>234</v>
      </c>
      <c r="E40" s="1168">
        <v>414.3</v>
      </c>
      <c r="F40" s="1168">
        <v>928.6</v>
      </c>
      <c r="G40" s="1168">
        <v>663</v>
      </c>
      <c r="H40" s="1168">
        <v>997.90000000000009</v>
      </c>
      <c r="I40" s="1168">
        <v>733.4</v>
      </c>
    </row>
    <row r="41" spans="1:14" s="1164" customFormat="1" ht="12" customHeight="1">
      <c r="A41" s="1165" t="s">
        <v>1157</v>
      </c>
      <c r="B41" s="1166">
        <v>1878.5</v>
      </c>
      <c r="C41" s="1166">
        <v>0</v>
      </c>
      <c r="D41" s="1166">
        <v>54</v>
      </c>
      <c r="E41" s="1166">
        <v>18</v>
      </c>
      <c r="F41" s="1166">
        <v>110</v>
      </c>
      <c r="G41" s="1166">
        <v>100</v>
      </c>
      <c r="H41" s="1166">
        <v>82.5</v>
      </c>
      <c r="I41" s="1166">
        <v>117.5</v>
      </c>
      <c r="N41" s="1169"/>
    </row>
    <row r="42" spans="1:14" s="1156" customFormat="1" ht="12" customHeight="1">
      <c r="A42" s="1170" t="s">
        <v>53</v>
      </c>
      <c r="B42" s="1171">
        <v>6446.5</v>
      </c>
      <c r="C42" s="1171">
        <v>366.3</v>
      </c>
      <c r="D42" s="1171">
        <v>288</v>
      </c>
      <c r="E42" s="1171">
        <v>432.3</v>
      </c>
      <c r="F42" s="1171">
        <v>1038.5999999999999</v>
      </c>
      <c r="G42" s="1171">
        <v>763</v>
      </c>
      <c r="H42" s="1171">
        <v>1080.4000000000001</v>
      </c>
      <c r="I42" s="1171">
        <v>850.9</v>
      </c>
      <c r="J42" s="1172"/>
    </row>
    <row r="43" spans="1:14" s="1176" customFormat="1" ht="9" customHeight="1">
      <c r="A43" s="1173"/>
      <c r="B43" s="1174"/>
      <c r="C43" s="1174"/>
      <c r="D43" s="1174"/>
      <c r="E43" s="1174"/>
      <c r="F43" s="1174"/>
      <c r="G43" s="1174"/>
      <c r="H43" s="1174"/>
      <c r="I43" s="1174"/>
      <c r="J43" s="1175"/>
    </row>
    <row r="44" spans="1:14" s="1179" customFormat="1" ht="12" customHeight="1">
      <c r="A44" s="1177" t="s">
        <v>1158</v>
      </c>
      <c r="B44" s="1178">
        <v>226.4</v>
      </c>
      <c r="C44" s="1178">
        <v>28.500000000000007</v>
      </c>
      <c r="D44" s="1178">
        <v>29</v>
      </c>
      <c r="E44" s="1178">
        <v>12.100000000000001</v>
      </c>
      <c r="F44" s="1178">
        <v>62.2</v>
      </c>
      <c r="G44" s="1178">
        <v>23.7</v>
      </c>
      <c r="H44" s="1178">
        <v>74.900000000000006</v>
      </c>
      <c r="I44" s="1178">
        <v>25</v>
      </c>
    </row>
    <row r="45" spans="1:14" s="1179" customFormat="1" ht="12" customHeight="1">
      <c r="A45" s="1180" t="s">
        <v>1159</v>
      </c>
      <c r="B45" s="1181">
        <v>490.04999999999995</v>
      </c>
      <c r="C45" s="1181">
        <v>0</v>
      </c>
      <c r="D45" s="1181">
        <v>19</v>
      </c>
      <c r="E45" s="1181">
        <v>6</v>
      </c>
      <c r="F45" s="1181">
        <v>38.5</v>
      </c>
      <c r="G45" s="1181">
        <v>35</v>
      </c>
      <c r="H45" s="1181">
        <v>28.874999999999996</v>
      </c>
      <c r="I45" s="1181">
        <v>41</v>
      </c>
    </row>
    <row r="46" spans="1:14" ht="7.5" customHeight="1">
      <c r="A46" s="1182"/>
      <c r="B46" s="1183"/>
      <c r="C46" s="1183"/>
    </row>
    <row r="47" spans="1:14" s="1102" customFormat="1" ht="30.75" customHeight="1">
      <c r="A47" s="1493" t="s">
        <v>1160</v>
      </c>
      <c r="B47" s="1493"/>
      <c r="C47" s="1493"/>
      <c r="D47" s="1493"/>
      <c r="E47" s="1493"/>
      <c r="F47" s="1493"/>
      <c r="G47" s="1493"/>
      <c r="H47" s="1493"/>
      <c r="I47" s="1493"/>
      <c r="J47" s="1493"/>
    </row>
    <row r="48" spans="1:14" s="1102" customFormat="1" ht="21.75" customHeight="1">
      <c r="A48" s="1493" t="s">
        <v>1161</v>
      </c>
      <c r="B48" s="1493"/>
      <c r="C48" s="1493"/>
      <c r="D48" s="1493"/>
      <c r="E48" s="1493"/>
      <c r="F48" s="1493"/>
      <c r="G48" s="1493"/>
      <c r="H48" s="1493"/>
      <c r="I48" s="1493"/>
      <c r="J48" s="1493"/>
    </row>
  </sheetData>
  <mergeCells count="4">
    <mergeCell ref="A27:J27"/>
    <mergeCell ref="A31:J31"/>
    <mergeCell ref="A47:J47"/>
    <mergeCell ref="A48:J48"/>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- 3Q13&amp;C&amp;8CHAPTER 2 SEGMENTAL REPORTING&amp;R&amp;8Traditional pension products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showGridLines="0" zoomScale="150" zoomScaleNormal="150" zoomScaleSheetLayoutView="90" workbookViewId="0"/>
  </sheetViews>
  <sheetFormatPr baseColWidth="10" defaultColWidth="10.85546875" defaultRowHeight="22.5" customHeight="1"/>
  <cols>
    <col min="1" max="1" width="35.28515625" style="1102" customWidth="1"/>
    <col min="2" max="10" width="6.42578125" style="1102" customWidth="1"/>
    <col min="11" max="16384" width="10.85546875" style="1102"/>
  </cols>
  <sheetData>
    <row r="1" spans="1:10" s="756" customFormat="1" ht="22.5" customHeight="1">
      <c r="A1" s="935"/>
      <c r="B1" s="936"/>
      <c r="C1" s="936"/>
      <c r="D1" s="936"/>
      <c r="E1" s="936"/>
      <c r="F1" s="936"/>
      <c r="G1" s="936"/>
      <c r="H1" s="936"/>
      <c r="I1" s="936"/>
      <c r="J1" s="1042"/>
    </row>
    <row r="2" spans="1:10" s="737" customFormat="1" ht="18.75" customHeight="1">
      <c r="A2" s="937" t="s">
        <v>1162</v>
      </c>
    </row>
    <row r="3" spans="1:10" s="737" customFormat="1" ht="12" customHeight="1"/>
    <row r="4" spans="1:10" s="1085" customFormat="1" ht="13.5" customHeight="1">
      <c r="A4" s="1084" t="s">
        <v>1</v>
      </c>
      <c r="B4" s="1023" t="s">
        <v>784</v>
      </c>
      <c r="C4" s="1023" t="s">
        <v>367</v>
      </c>
      <c r="D4" s="1023" t="s">
        <v>331</v>
      </c>
      <c r="E4" s="1023" t="s">
        <v>246</v>
      </c>
      <c r="F4" s="1023" t="s">
        <v>239</v>
      </c>
      <c r="G4" s="1023" t="s">
        <v>234</v>
      </c>
      <c r="H4" s="1023" t="s">
        <v>516</v>
      </c>
    </row>
    <row r="5" spans="1:10" s="1085" customFormat="1" ht="12" customHeight="1">
      <c r="A5" s="1086" t="s">
        <v>1013</v>
      </c>
      <c r="B5" s="1133">
        <v>104.96847732599997</v>
      </c>
      <c r="C5" s="1133">
        <v>104.16999999999999</v>
      </c>
      <c r="D5" s="1133">
        <v>116.57300000000001</v>
      </c>
      <c r="E5" s="1133">
        <v>79.020999999999901</v>
      </c>
      <c r="F5" s="1133">
        <v>110.72300000000001</v>
      </c>
      <c r="G5" s="1133">
        <v>169.40600000000001</v>
      </c>
      <c r="H5" s="1133">
        <v>193.3</v>
      </c>
    </row>
    <row r="6" spans="1:10" s="1085" customFormat="1" ht="12" customHeight="1">
      <c r="A6" s="1088" t="s">
        <v>1064</v>
      </c>
      <c r="B6" s="1134">
        <v>62.169487564677326</v>
      </c>
      <c r="C6" s="1134">
        <v>67.3341066055917</v>
      </c>
      <c r="D6" s="1134">
        <v>69.278405829730985</v>
      </c>
      <c r="E6" s="1134">
        <v>70.96375299516717</v>
      </c>
      <c r="F6" s="1134">
        <v>70.542989222303959</v>
      </c>
      <c r="G6" s="1134">
        <v>74.117916957909529</v>
      </c>
      <c r="H6" s="1134">
        <v>85.350471302523943</v>
      </c>
    </row>
    <row r="7" spans="1:10" s="1085" customFormat="1" ht="12" customHeight="1">
      <c r="A7" s="1086" t="s">
        <v>14</v>
      </c>
      <c r="B7" s="1133">
        <v>167.13796489067727</v>
      </c>
      <c r="C7" s="1133">
        <v>171.50410660559169</v>
      </c>
      <c r="D7" s="1133">
        <v>185.85140582973099</v>
      </c>
      <c r="E7" s="1133">
        <v>149.98475299516707</v>
      </c>
      <c r="F7" s="1133">
        <v>181.26598922230397</v>
      </c>
      <c r="G7" s="1133">
        <v>243.52391695790953</v>
      </c>
      <c r="H7" s="1133">
        <v>278.65047130252395</v>
      </c>
    </row>
    <row r="8" spans="1:10" s="1085" customFormat="1" ht="12" customHeight="1">
      <c r="A8" s="1088" t="s">
        <v>4</v>
      </c>
      <c r="B8" s="1134">
        <v>1271.3530870659995</v>
      </c>
      <c r="C8" s="1134">
        <v>1177.0170000000001</v>
      </c>
      <c r="D8" s="1134">
        <v>1316.432</v>
      </c>
      <c r="E8" s="1134">
        <v>1449.5630000000001</v>
      </c>
      <c r="F8" s="1134">
        <v>1679.2549999999997</v>
      </c>
      <c r="G8" s="1134">
        <v>1558.4580000000001</v>
      </c>
      <c r="H8" s="1134">
        <v>2150.259</v>
      </c>
    </row>
    <row r="9" spans="1:10" s="1085" customFormat="1" ht="12" customHeight="1">
      <c r="A9" s="1086" t="s">
        <v>123</v>
      </c>
      <c r="B9" s="1133">
        <v>1438.4910519566777</v>
      </c>
      <c r="C9" s="1133">
        <v>1348.5211066055917</v>
      </c>
      <c r="D9" s="1133">
        <v>1502.283405829731</v>
      </c>
      <c r="E9" s="1133">
        <v>1599.547752995167</v>
      </c>
      <c r="F9" s="1133">
        <v>1860.5209892223036</v>
      </c>
      <c r="G9" s="1133">
        <v>1801.9819169579096</v>
      </c>
      <c r="H9" s="1133">
        <v>2428.9094713025243</v>
      </c>
    </row>
    <row r="10" spans="1:10" s="1085" customFormat="1" ht="12" customHeight="1">
      <c r="A10" s="1088" t="s">
        <v>175</v>
      </c>
      <c r="B10" s="1134">
        <v>540.873691409</v>
      </c>
      <c r="C10" s="1134">
        <v>533.70100000000002</v>
      </c>
      <c r="D10" s="1134">
        <v>500.81700000000001</v>
      </c>
      <c r="E10" s="1134">
        <v>512.66299999999978</v>
      </c>
      <c r="F10" s="1134">
        <v>541.17399999999998</v>
      </c>
      <c r="G10" s="1134">
        <v>570.96900000000016</v>
      </c>
      <c r="H10" s="1134">
        <v>545.08399999999995</v>
      </c>
    </row>
    <row r="11" spans="1:10" s="1085" customFormat="1" ht="12" customHeight="1">
      <c r="A11" s="1086" t="s">
        <v>284</v>
      </c>
      <c r="B11" s="1133">
        <v>897.61736054767766</v>
      </c>
      <c r="C11" s="1133">
        <v>814.82010660559172</v>
      </c>
      <c r="D11" s="1133">
        <v>1001.466405829731</v>
      </c>
      <c r="E11" s="1133">
        <v>1086.8847529951672</v>
      </c>
      <c r="F11" s="1133">
        <v>1319.3469892223036</v>
      </c>
      <c r="G11" s="1133">
        <v>1231.0129169579093</v>
      </c>
      <c r="H11" s="1133">
        <v>1883.8254713025242</v>
      </c>
    </row>
    <row r="12" spans="1:10" s="1085" customFormat="1" ht="12" customHeight="1">
      <c r="A12" s="1094" t="s">
        <v>32</v>
      </c>
      <c r="B12" s="1135">
        <v>0</v>
      </c>
      <c r="C12" s="1135">
        <v>0</v>
      </c>
      <c r="D12" s="1135">
        <v>0</v>
      </c>
      <c r="E12" s="1135">
        <v>-2.99</v>
      </c>
      <c r="F12" s="1135">
        <v>0</v>
      </c>
      <c r="G12" s="1135">
        <v>0</v>
      </c>
      <c r="H12" s="1135">
        <v>0</v>
      </c>
    </row>
    <row r="13" spans="1:10" s="1085" customFormat="1" ht="12" customHeight="1">
      <c r="A13" s="1088" t="s">
        <v>1138</v>
      </c>
      <c r="B13" s="1136">
        <v>0</v>
      </c>
      <c r="C13" s="1136">
        <v>0</v>
      </c>
      <c r="D13" s="1136">
        <v>0</v>
      </c>
      <c r="E13" s="1136">
        <v>4.7899999999999999E-4</v>
      </c>
      <c r="F13" s="1136">
        <v>0</v>
      </c>
      <c r="G13" s="1136">
        <v>0</v>
      </c>
      <c r="H13" s="1136">
        <v>0</v>
      </c>
    </row>
    <row r="14" spans="1:10" s="1085" customFormat="1" ht="12" customHeight="1">
      <c r="A14" s="1086" t="s">
        <v>9</v>
      </c>
      <c r="B14" s="1133">
        <v>897.61677863467753</v>
      </c>
      <c r="C14" s="1133">
        <v>814.82010660559172</v>
      </c>
      <c r="D14" s="1133">
        <v>1001.466405829731</v>
      </c>
      <c r="E14" s="1133">
        <v>1083.8942739951672</v>
      </c>
      <c r="F14" s="1133">
        <v>1319.3469892223036</v>
      </c>
      <c r="G14" s="1133">
        <v>1231.0129169579093</v>
      </c>
      <c r="H14" s="1133">
        <v>1883.8254713025242</v>
      </c>
    </row>
    <row r="15" spans="1:10" s="1085" customFormat="1" ht="12" customHeight="1">
      <c r="A15" s="1094" t="s">
        <v>12</v>
      </c>
      <c r="B15" s="1137">
        <v>260.3088658040565</v>
      </c>
      <c r="C15" s="1137">
        <v>236.29783091562157</v>
      </c>
      <c r="D15" s="1137">
        <v>290.42525769062195</v>
      </c>
      <c r="E15" s="1137">
        <v>314.32933945859838</v>
      </c>
      <c r="F15" s="1137">
        <v>382.61062687446804</v>
      </c>
      <c r="G15" s="1137">
        <v>356.99374591779377</v>
      </c>
      <c r="H15" s="1137">
        <v>546.30938667773194</v>
      </c>
    </row>
    <row r="16" spans="1:10" s="1099" customFormat="1" ht="12" customHeight="1">
      <c r="A16" s="1097" t="s">
        <v>10</v>
      </c>
      <c r="B16" s="1138">
        <v>637.30791283062104</v>
      </c>
      <c r="C16" s="1138">
        <v>578.52227568997012</v>
      </c>
      <c r="D16" s="1138">
        <v>711.04114813910905</v>
      </c>
      <c r="E16" s="1138">
        <v>769.56493453656879</v>
      </c>
      <c r="F16" s="1138">
        <v>936.73636234783555</v>
      </c>
      <c r="G16" s="1138">
        <v>874.01917104011545</v>
      </c>
      <c r="H16" s="1138">
        <v>1337.5160846247923</v>
      </c>
    </row>
    <row r="17" spans="1:10" ht="12" customHeight="1">
      <c r="A17" s="1100"/>
      <c r="B17" s="1139"/>
      <c r="C17" s="1139"/>
      <c r="D17" s="1139"/>
      <c r="E17" s="1139"/>
      <c r="F17" s="1139"/>
      <c r="G17" s="1139"/>
      <c r="H17" s="1139"/>
    </row>
    <row r="18" spans="1:10" s="1107" customFormat="1" ht="12" customHeight="1">
      <c r="A18" s="1140" t="s">
        <v>1139</v>
      </c>
      <c r="B18" s="1141">
        <v>14.486216148714899</v>
      </c>
      <c r="C18" s="1141">
        <v>14.547262637475148</v>
      </c>
      <c r="D18" s="1141">
        <v>14.787495981199891</v>
      </c>
      <c r="E18" s="1141">
        <v>14.287397740702954</v>
      </c>
      <c r="F18" s="1141">
        <v>12.674254157980661</v>
      </c>
      <c r="G18" s="1141">
        <v>12.428954899071826</v>
      </c>
      <c r="H18" s="1141">
        <v>12.543628561142452</v>
      </c>
    </row>
    <row r="19" spans="1:10" s="1107" customFormat="1" ht="12" customHeight="1">
      <c r="A19" s="1142" t="s">
        <v>40</v>
      </c>
      <c r="B19" s="1143">
        <v>37.600073401449926</v>
      </c>
      <c r="C19" s="1143">
        <v>39.576762824528338</v>
      </c>
      <c r="D19" s="1143">
        <v>33.33705198743057</v>
      </c>
      <c r="E19" s="1143">
        <v>32.050496713213711</v>
      </c>
      <c r="F19" s="1143">
        <v>29.087228960862753</v>
      </c>
      <c r="G19" s="1143">
        <v>31.685612082273565</v>
      </c>
      <c r="H19" s="1143">
        <v>22.441511568880905</v>
      </c>
    </row>
    <row r="20" spans="1:10" s="1107" customFormat="1" ht="12" customHeight="1">
      <c r="A20" s="1144" t="s">
        <v>1072</v>
      </c>
      <c r="B20" s="1145">
        <v>17.4541774442636</v>
      </c>
      <c r="C20" s="1145">
        <v>15.95108680053065</v>
      </c>
      <c r="D20" s="1145">
        <v>19.500711156441355</v>
      </c>
      <c r="E20" s="1145">
        <v>21.428185322610879</v>
      </c>
      <c r="F20" s="1145">
        <v>29.402768549348718</v>
      </c>
      <c r="G20" s="1145">
        <v>28.283036870407422</v>
      </c>
      <c r="H20" s="1145">
        <v>42.885998020281441</v>
      </c>
    </row>
    <row r="21" spans="1:10" ht="7.5" customHeight="1">
      <c r="A21" s="1146"/>
      <c r="B21" s="1146"/>
      <c r="C21" s="1146"/>
      <c r="D21" s="1146"/>
      <c r="E21" s="1146"/>
      <c r="F21" s="1146"/>
      <c r="G21" s="1146"/>
      <c r="H21" s="1146"/>
      <c r="I21" s="1146"/>
      <c r="J21" s="1146"/>
    </row>
    <row r="22" spans="1:10" ht="21.75" customHeight="1">
      <c r="A22" s="1503" t="s">
        <v>1140</v>
      </c>
      <c r="B22" s="1503"/>
      <c r="C22" s="1503"/>
      <c r="D22" s="1503"/>
      <c r="E22" s="1503"/>
      <c r="F22" s="1503"/>
      <c r="G22" s="1503"/>
      <c r="H22" s="1503"/>
      <c r="I22" s="1503"/>
      <c r="J22" s="1503"/>
    </row>
    <row r="24" spans="1:10" s="737" customFormat="1" ht="18.75" customHeight="1">
      <c r="A24" s="937" t="s">
        <v>1163</v>
      </c>
    </row>
    <row r="25" spans="1:10" s="737" customFormat="1" ht="12" customHeight="1"/>
    <row r="26" spans="1:10" s="1085" customFormat="1" ht="13.5" customHeight="1">
      <c r="A26" s="1084" t="s">
        <v>1</v>
      </c>
      <c r="B26" s="1023" t="s">
        <v>784</v>
      </c>
      <c r="C26" s="1023" t="s">
        <v>367</v>
      </c>
      <c r="D26" s="1023" t="s">
        <v>331</v>
      </c>
      <c r="E26" s="1023" t="s">
        <v>246</v>
      </c>
      <c r="F26" s="1023" t="s">
        <v>239</v>
      </c>
      <c r="G26" s="1023" t="s">
        <v>234</v>
      </c>
      <c r="H26" s="1023" t="s">
        <v>516</v>
      </c>
    </row>
    <row r="27" spans="1:10" s="1085" customFormat="1" ht="12" customHeight="1">
      <c r="A27" s="1086" t="s">
        <v>1164</v>
      </c>
      <c r="B27" s="1133">
        <v>373.4895866599997</v>
      </c>
      <c r="C27" s="1133">
        <v>343.43091784000023</v>
      </c>
      <c r="D27" s="1133">
        <v>405.73314150000004</v>
      </c>
      <c r="E27" s="1133">
        <v>360.74856633000019</v>
      </c>
      <c r="F27" s="1133">
        <v>358.16551566999993</v>
      </c>
      <c r="G27" s="1133">
        <v>419.3638503799998</v>
      </c>
      <c r="H27" s="1133">
        <v>415.34440713000004</v>
      </c>
    </row>
    <row r="28" spans="1:10" s="1085" customFormat="1" ht="12" customHeight="1">
      <c r="A28" s="1094" t="s">
        <v>1165</v>
      </c>
      <c r="B28" s="1137">
        <v>92.989307947800398</v>
      </c>
      <c r="C28" s="1137">
        <v>95.209620540225117</v>
      </c>
      <c r="D28" s="1137">
        <v>96.637244511974487</v>
      </c>
      <c r="E28" s="1137">
        <v>80.677849219769115</v>
      </c>
      <c r="F28" s="1137">
        <v>70.300464144400181</v>
      </c>
      <c r="G28" s="1137">
        <v>106.67009533599986</v>
      </c>
      <c r="H28" s="1137">
        <v>109.8441643</v>
      </c>
    </row>
    <row r="29" spans="1:10" s="1085" customFormat="1" ht="12" customHeight="1">
      <c r="A29" s="1094" t="s">
        <v>1166</v>
      </c>
      <c r="B29" s="1137">
        <v>223.99833745829855</v>
      </c>
      <c r="C29" s="1137">
        <v>344.292810255625</v>
      </c>
      <c r="D29" s="1137">
        <v>168.17465228607645</v>
      </c>
      <c r="E29" s="1137">
        <v>290.47060301808534</v>
      </c>
      <c r="F29" s="1137">
        <v>176.67459819162272</v>
      </c>
      <c r="G29" s="1137">
        <v>240.28388506443846</v>
      </c>
      <c r="H29" s="1137">
        <v>212.14966965656149</v>
      </c>
    </row>
    <row r="30" spans="1:10" s="1085" customFormat="1" ht="12" customHeight="1">
      <c r="A30" s="1094" t="s">
        <v>1167</v>
      </c>
      <c r="B30" s="1137">
        <v>56.049860453000008</v>
      </c>
      <c r="C30" s="1137">
        <v>53.421165931999973</v>
      </c>
      <c r="D30" s="1137">
        <v>48.682470615000014</v>
      </c>
      <c r="E30" s="1137">
        <v>55.60093622200003</v>
      </c>
      <c r="F30" s="1137">
        <v>58.525863656000006</v>
      </c>
      <c r="G30" s="1137">
        <v>59.673525964000007</v>
      </c>
      <c r="H30" s="1137">
        <v>46.366623709999999</v>
      </c>
    </row>
    <row r="31" spans="1:10" s="1085" customFormat="1" ht="12" customHeight="1">
      <c r="A31" s="1088" t="s">
        <v>1168</v>
      </c>
      <c r="B31" s="1134">
        <v>27.37685177083393</v>
      </c>
      <c r="C31" s="1134">
        <v>29.664938347077815</v>
      </c>
      <c r="D31" s="1134">
        <v>30.29620988208827</v>
      </c>
      <c r="E31" s="1134">
        <v>31.253573778809489</v>
      </c>
      <c r="F31" s="1134">
        <v>35.524432949390622</v>
      </c>
      <c r="G31" s="1134">
        <v>38.990506968706988</v>
      </c>
      <c r="H31" s="1134">
        <v>40.05516797647234</v>
      </c>
    </row>
    <row r="32" spans="1:10" s="1085" customFormat="1" ht="12" customHeight="1">
      <c r="A32" s="1094" t="s">
        <v>1169</v>
      </c>
      <c r="B32" s="1137">
        <v>773.90394428993261</v>
      </c>
      <c r="C32" s="1137">
        <v>866.01945291492814</v>
      </c>
      <c r="D32" s="1137">
        <v>749.5237187951393</v>
      </c>
      <c r="E32" s="1137">
        <v>818.75152856866418</v>
      </c>
      <c r="F32" s="1137">
        <v>699.19087461141339</v>
      </c>
      <c r="G32" s="1137">
        <v>864.981863713145</v>
      </c>
      <c r="H32" s="1137">
        <v>823.76003277303391</v>
      </c>
    </row>
    <row r="33" spans="1:8" s="1085" customFormat="1" ht="12" customHeight="1">
      <c r="A33" s="1094" t="s">
        <v>1170</v>
      </c>
      <c r="B33" s="1137">
        <v>323.80403595059596</v>
      </c>
      <c r="C33" s="1137">
        <v>194.703374313301</v>
      </c>
      <c r="D33" s="1137">
        <v>379.17433518778802</v>
      </c>
      <c r="E33" s="1137">
        <v>398.88713876003499</v>
      </c>
      <c r="F33" s="1137">
        <v>713.58877081842195</v>
      </c>
      <c r="G33" s="1137">
        <v>274.03234280440097</v>
      </c>
      <c r="H33" s="1137">
        <v>781.19807321797703</v>
      </c>
    </row>
    <row r="34" spans="1:8" s="1085" customFormat="1" ht="12" customHeight="1">
      <c r="A34" s="1094" t="s">
        <v>1171</v>
      </c>
      <c r="B34" s="1137">
        <v>305.99257528940331</v>
      </c>
      <c r="C34" s="1137">
        <v>250.12762568669905</v>
      </c>
      <c r="D34" s="1137">
        <v>334.60166481221194</v>
      </c>
      <c r="E34" s="1137">
        <v>342.19886123996537</v>
      </c>
      <c r="F34" s="1137">
        <v>412.7222291815774</v>
      </c>
      <c r="G34" s="1137">
        <v>627.84165719559928</v>
      </c>
      <c r="H34" s="1137">
        <v>778.65592678202313</v>
      </c>
    </row>
    <row r="35" spans="1:8" s="1085" customFormat="1" ht="12" customHeight="1">
      <c r="A35" s="1088" t="s">
        <v>1172</v>
      </c>
      <c r="B35" s="1134">
        <v>34.792635793843395</v>
      </c>
      <c r="C35" s="1134">
        <v>37.669168258513885</v>
      </c>
      <c r="D35" s="1134">
        <v>38.982195947642715</v>
      </c>
      <c r="E35" s="1134">
        <v>39.71017921635768</v>
      </c>
      <c r="F35" s="1134">
        <v>35.018556272913337</v>
      </c>
      <c r="G35" s="1134">
        <v>35.12740998920254</v>
      </c>
      <c r="H35" s="1134">
        <v>45.295303326051602</v>
      </c>
    </row>
    <row r="36" spans="1:8" s="1085" customFormat="1" ht="12" customHeight="1">
      <c r="A36" s="1086" t="s">
        <v>1173</v>
      </c>
      <c r="B36" s="1133">
        <v>664.58924703384264</v>
      </c>
      <c r="C36" s="1133">
        <v>482.5001682585139</v>
      </c>
      <c r="D36" s="1133">
        <v>752.75819594764266</v>
      </c>
      <c r="E36" s="1133">
        <v>780.79617921635804</v>
      </c>
      <c r="F36" s="1133">
        <v>1161.3295562729127</v>
      </c>
      <c r="G36" s="1133">
        <v>937.00140998920278</v>
      </c>
      <c r="H36" s="1133">
        <v>1605.1493033260519</v>
      </c>
    </row>
    <row r="37" spans="1:8" s="1085" customFormat="1" ht="12" customHeight="1">
      <c r="A37" s="1091" t="s">
        <v>123</v>
      </c>
      <c r="B37" s="1185">
        <v>1438.4931913237751</v>
      </c>
      <c r="C37" s="1185">
        <v>1348.5196211734419</v>
      </c>
      <c r="D37" s="1185">
        <v>1502.281914742782</v>
      </c>
      <c r="E37" s="1185">
        <v>1599.5477077850223</v>
      </c>
      <c r="F37" s="1185">
        <v>1860.5204308843261</v>
      </c>
      <c r="G37" s="1185">
        <v>1801.9832737023478</v>
      </c>
      <c r="H37" s="1185">
        <v>2428.909336099086</v>
      </c>
    </row>
    <row r="39" spans="1:8" s="737" customFormat="1" ht="18.75" customHeight="1">
      <c r="A39" s="937" t="s">
        <v>1174</v>
      </c>
    </row>
    <row r="40" spans="1:8" s="737" customFormat="1" ht="12" customHeight="1"/>
    <row r="41" spans="1:8" s="1085" customFormat="1" ht="13.5" customHeight="1">
      <c r="A41" s="1084"/>
      <c r="B41" s="1061" t="s">
        <v>6</v>
      </c>
      <c r="C41" s="1620" t="s">
        <v>1175</v>
      </c>
      <c r="D41" s="1621"/>
      <c r="E41" s="1622"/>
    </row>
    <row r="42" spans="1:8" s="1085" customFormat="1" ht="13.5" customHeight="1">
      <c r="A42" s="1084"/>
      <c r="B42" s="1072" t="s">
        <v>235</v>
      </c>
      <c r="C42" s="1623"/>
      <c r="D42" s="1624"/>
      <c r="E42" s="1625"/>
    </row>
    <row r="43" spans="1:8" s="1085" customFormat="1" ht="13.5" customHeight="1">
      <c r="A43" s="1084" t="s">
        <v>1600</v>
      </c>
      <c r="B43" s="1074" t="s">
        <v>1176</v>
      </c>
      <c r="C43" s="1023" t="s">
        <v>1177</v>
      </c>
      <c r="D43" s="1023" t="s">
        <v>1178</v>
      </c>
      <c r="E43" s="1023" t="s">
        <v>1179</v>
      </c>
    </row>
    <row r="44" spans="1:8" s="1085" customFormat="1" ht="12" customHeight="1">
      <c r="A44" s="1186" t="s">
        <v>278</v>
      </c>
      <c r="B44" s="1133">
        <v>49660</v>
      </c>
      <c r="C44" s="1133">
        <v>49787</v>
      </c>
      <c r="D44" s="1133">
        <v>70810</v>
      </c>
      <c r="E44" s="1133">
        <v>9490</v>
      </c>
    </row>
    <row r="45" spans="1:8" s="1085" customFormat="1" ht="12" customHeight="1">
      <c r="A45" s="1187" t="s">
        <v>1180</v>
      </c>
      <c r="B45" s="1137">
        <v>33930</v>
      </c>
      <c r="C45" s="1137">
        <v>44137</v>
      </c>
      <c r="D45" s="1137">
        <v>58740</v>
      </c>
      <c r="E45" s="1137">
        <v>20820</v>
      </c>
    </row>
    <row r="46" spans="1:8" s="1085" customFormat="1" ht="12" customHeight="1">
      <c r="A46" s="1187" t="s">
        <v>1181</v>
      </c>
      <c r="B46" s="1137">
        <v>3123</v>
      </c>
      <c r="C46" s="1137">
        <v>2616</v>
      </c>
      <c r="D46" s="1137">
        <v>5638</v>
      </c>
      <c r="E46" s="1137">
        <v>917</v>
      </c>
    </row>
    <row r="47" spans="1:8" s="1085" customFormat="1" ht="12" customHeight="1">
      <c r="A47" s="1188" t="s">
        <v>1182</v>
      </c>
      <c r="B47" s="1137">
        <v>-25150</v>
      </c>
      <c r="C47" s="1137">
        <v>-13363</v>
      </c>
      <c r="D47" s="1137"/>
      <c r="E47" s="1137"/>
    </row>
    <row r="48" spans="1:8" s="1085" customFormat="1" ht="12" customHeight="1">
      <c r="A48" s="1189" t="s">
        <v>53</v>
      </c>
      <c r="B48" s="1185">
        <v>61563</v>
      </c>
      <c r="C48" s="1185">
        <v>83177</v>
      </c>
      <c r="D48" s="1185"/>
      <c r="E48" s="1185"/>
    </row>
    <row r="49" spans="1:10" ht="7.5" customHeight="1"/>
    <row r="50" spans="1:10" ht="12" customHeight="1">
      <c r="A50" s="1503" t="s">
        <v>1183</v>
      </c>
      <c r="B50" s="1503"/>
      <c r="C50" s="1503"/>
      <c r="D50" s="1503"/>
      <c r="E50" s="1503"/>
      <c r="F50" s="1503"/>
      <c r="G50" s="1503"/>
      <c r="H50" s="1503"/>
      <c r="I50" s="1503"/>
      <c r="J50" s="1503"/>
    </row>
    <row r="51" spans="1:10" ht="12" customHeight="1">
      <c r="A51" s="1503" t="s">
        <v>1184</v>
      </c>
      <c r="B51" s="1503"/>
      <c r="C51" s="1503"/>
      <c r="D51" s="1503"/>
      <c r="E51" s="1503"/>
      <c r="F51" s="1503"/>
      <c r="G51" s="1503"/>
      <c r="H51" s="1503"/>
      <c r="I51" s="1503"/>
      <c r="J51" s="1503"/>
    </row>
  </sheetData>
  <mergeCells count="4">
    <mergeCell ref="A22:J22"/>
    <mergeCell ref="C41:E42"/>
    <mergeCell ref="A50:J50"/>
    <mergeCell ref="A51:J51"/>
  </mergeCells>
  <pageMargins left="0.70866141732283472" right="0.70866141732283472" top="0.6692913385826772" bottom="0.59055118110236227" header="0.51181102362204722" footer="0.51181102362204722"/>
  <pageSetup paperSize="9" scale="95" fitToHeight="0" orientation="portrait" verticalDpi="0" r:id="rId1"/>
  <headerFooter scaleWithDoc="0">
    <oddHeader xml:space="preserve">&amp;L&amp;8FACT BOOK DNB - 3Q13&amp;C&amp;8CHAPTER 2 SEGMENTAL REPORTING&amp;R&amp;8Main subsidiaries and product units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pageSetUpPr fitToPage="1"/>
  </sheetPr>
  <dimension ref="A1:C166"/>
  <sheetViews>
    <sheetView showGridLines="0" tabSelected="1" zoomScale="150" zoomScaleNormal="150" zoomScaleSheetLayoutView="90" workbookViewId="0"/>
  </sheetViews>
  <sheetFormatPr baseColWidth="10" defaultColWidth="11.42578125" defaultRowHeight="12.75"/>
  <cols>
    <col min="1" max="1" width="3.7109375" style="329" customWidth="1"/>
    <col min="2" max="2" width="5.7109375" customWidth="1"/>
    <col min="3" max="3" width="83.42578125" style="339" customWidth="1"/>
  </cols>
  <sheetData>
    <row r="1" spans="1:3" s="745" customFormat="1" ht="24" customHeight="1">
      <c r="A1" s="768" t="s">
        <v>0</v>
      </c>
      <c r="B1" s="747"/>
    </row>
    <row r="2" spans="1:3" s="797" customFormat="1" ht="20.25">
      <c r="A2" s="618" t="s">
        <v>709</v>
      </c>
      <c r="B2" s="341"/>
      <c r="C2" s="323"/>
    </row>
    <row r="3" spans="1:3" ht="10.5" customHeight="1">
      <c r="A3"/>
      <c r="B3" s="339"/>
      <c r="C3"/>
    </row>
    <row r="4" spans="1:3" s="720" customFormat="1" ht="11.1" customHeight="1">
      <c r="A4" s="719">
        <v>1</v>
      </c>
      <c r="B4" s="719" t="s">
        <v>954</v>
      </c>
    </row>
    <row r="5" spans="1:3" s="716" customFormat="1" ht="9.9499999999999993" customHeight="1">
      <c r="A5" s="717"/>
      <c r="B5" s="875" t="s">
        <v>475</v>
      </c>
      <c r="C5" s="876" t="s">
        <v>439</v>
      </c>
    </row>
    <row r="6" spans="1:3" s="716" customFormat="1" ht="9.9499999999999993" customHeight="1">
      <c r="A6" s="717"/>
      <c r="B6" s="875" t="s">
        <v>476</v>
      </c>
      <c r="C6" s="876" t="s">
        <v>440</v>
      </c>
    </row>
    <row r="7" spans="1:3" s="716" customFormat="1" ht="9.9499999999999993" customHeight="1">
      <c r="A7" s="717"/>
      <c r="B7" s="875" t="s">
        <v>883</v>
      </c>
      <c r="C7" s="876" t="s">
        <v>179</v>
      </c>
    </row>
    <row r="8" spans="1:3" s="716" customFormat="1" ht="9.9499999999999993" customHeight="1">
      <c r="A8" s="717"/>
      <c r="B8" s="875" t="s">
        <v>477</v>
      </c>
      <c r="C8" s="876" t="s">
        <v>887</v>
      </c>
    </row>
    <row r="9" spans="1:3" s="716" customFormat="1" ht="9.9499999999999993" customHeight="1">
      <c r="A9" s="717"/>
      <c r="B9" s="875" t="s">
        <v>884</v>
      </c>
      <c r="C9" s="876" t="s">
        <v>886</v>
      </c>
    </row>
    <row r="10" spans="1:3" s="716" customFormat="1" ht="9.9499999999999993" customHeight="1">
      <c r="A10" s="717"/>
      <c r="B10" s="875" t="s">
        <v>478</v>
      </c>
      <c r="C10" s="876" t="s">
        <v>441</v>
      </c>
    </row>
    <row r="11" spans="1:3" s="716" customFormat="1" ht="9.9499999999999993" customHeight="1">
      <c r="A11" s="717"/>
      <c r="B11" s="875" t="s">
        <v>885</v>
      </c>
      <c r="C11" s="876" t="s">
        <v>430</v>
      </c>
    </row>
    <row r="12" spans="1:3" s="309" customFormat="1" ht="8.25" customHeight="1">
      <c r="A12" s="342"/>
      <c r="B12" s="342"/>
    </row>
    <row r="13" spans="1:3" s="720" customFormat="1" ht="11.1" customHeight="1">
      <c r="A13" s="719">
        <v>2</v>
      </c>
      <c r="B13" s="719" t="s">
        <v>426</v>
      </c>
    </row>
    <row r="14" spans="1:3" s="716" customFormat="1" ht="9.9499999999999993" customHeight="1">
      <c r="A14" s="717"/>
      <c r="B14" s="875" t="s">
        <v>479</v>
      </c>
      <c r="C14" s="876" t="s">
        <v>14</v>
      </c>
    </row>
    <row r="15" spans="1:3" s="716" customFormat="1" ht="9.9499999999999993" customHeight="1">
      <c r="A15" s="717"/>
      <c r="B15" s="875" t="s">
        <v>480</v>
      </c>
      <c r="C15" s="876" t="s">
        <v>938</v>
      </c>
    </row>
    <row r="16" spans="1:3" s="716" customFormat="1" ht="9.9499999999999993" customHeight="1">
      <c r="A16" s="717"/>
      <c r="B16" s="875" t="s">
        <v>481</v>
      </c>
      <c r="C16" s="876" t="s">
        <v>141</v>
      </c>
    </row>
    <row r="17" spans="1:3" s="716" customFormat="1" ht="9.9499999999999993" customHeight="1">
      <c r="A17" s="717"/>
      <c r="B17" s="875" t="s">
        <v>482</v>
      </c>
      <c r="C17" s="876" t="s">
        <v>780</v>
      </c>
    </row>
    <row r="18" spans="1:3" s="716" customFormat="1" ht="9.9499999999999993" customHeight="1">
      <c r="A18" s="717"/>
      <c r="B18" s="875" t="s">
        <v>522</v>
      </c>
      <c r="C18" s="876" t="s">
        <v>699</v>
      </c>
    </row>
    <row r="19" spans="1:3" s="309" customFormat="1" ht="8.25" customHeight="1">
      <c r="A19" s="342"/>
      <c r="B19" s="342"/>
    </row>
    <row r="20" spans="1:3" s="720" customFormat="1" ht="11.1" customHeight="1">
      <c r="A20" s="719">
        <v>3</v>
      </c>
      <c r="B20" s="719" t="s">
        <v>4</v>
      </c>
    </row>
    <row r="21" spans="1:3" s="716" customFormat="1" ht="9.9499999999999993" customHeight="1">
      <c r="A21" s="717"/>
      <c r="B21" s="875" t="s">
        <v>483</v>
      </c>
      <c r="C21" s="876" t="s">
        <v>4</v>
      </c>
    </row>
    <row r="22" spans="1:3" s="309" customFormat="1" ht="8.25" customHeight="1">
      <c r="A22" s="342"/>
      <c r="B22" s="342"/>
    </row>
    <row r="23" spans="1:3" s="720" customFormat="1" ht="11.1" customHeight="1">
      <c r="A23" s="719">
        <v>4</v>
      </c>
      <c r="B23" s="719" t="s">
        <v>175</v>
      </c>
    </row>
    <row r="24" spans="1:3" s="716" customFormat="1" ht="9.9499999999999993" customHeight="1">
      <c r="A24" s="717"/>
      <c r="B24" s="875" t="s">
        <v>484</v>
      </c>
      <c r="C24" s="876" t="s">
        <v>175</v>
      </c>
    </row>
    <row r="25" spans="1:3" s="716" customFormat="1" ht="9.9499999999999993" customHeight="1">
      <c r="A25" s="717"/>
      <c r="B25" s="875" t="s">
        <v>485</v>
      </c>
      <c r="C25" s="876" t="s">
        <v>727</v>
      </c>
    </row>
    <row r="26" spans="1:3" s="716" customFormat="1" ht="9.9499999999999993" customHeight="1">
      <c r="A26" s="717"/>
      <c r="B26" s="875" t="s">
        <v>486</v>
      </c>
      <c r="C26" s="876" t="s">
        <v>8</v>
      </c>
    </row>
    <row r="27" spans="1:3" s="716" customFormat="1" ht="9.9499999999999993" customHeight="1">
      <c r="A27" s="717"/>
      <c r="B27" s="875" t="s">
        <v>487</v>
      </c>
      <c r="C27" s="876" t="s">
        <v>563</v>
      </c>
    </row>
    <row r="28" spans="1:3" s="716" customFormat="1" ht="9.9499999999999993" customHeight="1">
      <c r="A28" s="717"/>
      <c r="B28" s="875" t="s">
        <v>488</v>
      </c>
      <c r="C28" s="876" t="s">
        <v>1596</v>
      </c>
    </row>
    <row r="29" spans="1:3" s="309" customFormat="1" ht="8.25" customHeight="1">
      <c r="A29" s="342"/>
      <c r="B29" s="342"/>
      <c r="C29" s="877"/>
    </row>
    <row r="30" spans="1:3" s="720" customFormat="1" ht="11.1" customHeight="1">
      <c r="A30" s="719" t="s">
        <v>510</v>
      </c>
      <c r="B30" s="719" t="s">
        <v>289</v>
      </c>
    </row>
    <row r="31" spans="1:3" s="716" customFormat="1" ht="9.9499999999999993" customHeight="1">
      <c r="A31" s="717"/>
      <c r="B31" s="875" t="s">
        <v>489</v>
      </c>
      <c r="C31" s="876" t="s">
        <v>289</v>
      </c>
    </row>
    <row r="32" spans="1:3" s="716" customFormat="1" ht="9.9499999999999993" customHeight="1">
      <c r="A32" s="717"/>
      <c r="B32" s="875" t="s">
        <v>490</v>
      </c>
      <c r="C32" s="876" t="s">
        <v>710</v>
      </c>
    </row>
    <row r="33" spans="1:3" s="716" customFormat="1" ht="9.9499999999999993" customHeight="1">
      <c r="A33" s="717"/>
      <c r="B33" s="875" t="s">
        <v>601</v>
      </c>
      <c r="C33" s="876" t="s">
        <v>292</v>
      </c>
    </row>
    <row r="34" spans="1:3" s="309" customFormat="1" ht="8.25" customHeight="1">
      <c r="A34" s="342"/>
      <c r="B34" s="342"/>
      <c r="C34" s="877"/>
    </row>
    <row r="35" spans="1:3" s="720" customFormat="1" ht="11.1" customHeight="1">
      <c r="A35" s="719" t="s">
        <v>511</v>
      </c>
      <c r="B35" s="719" t="s">
        <v>428</v>
      </c>
    </row>
    <row r="36" spans="1:3" s="716" customFormat="1" ht="9.9499999999999993" customHeight="1">
      <c r="A36" s="717"/>
      <c r="B36" s="875" t="s">
        <v>491</v>
      </c>
      <c r="C36" s="876" t="s">
        <v>546</v>
      </c>
    </row>
    <row r="37" spans="1:3" s="716" customFormat="1" ht="9.9499999999999993" customHeight="1">
      <c r="A37" s="717"/>
      <c r="B37" s="875" t="s">
        <v>492</v>
      </c>
      <c r="C37" s="876" t="s">
        <v>1587</v>
      </c>
    </row>
    <row r="38" spans="1:3" s="309" customFormat="1" ht="8.25" customHeight="1">
      <c r="A38" s="342"/>
      <c r="B38" s="342"/>
      <c r="C38" s="877"/>
    </row>
    <row r="39" spans="1:3" s="720" customFormat="1" ht="11.1" customHeight="1">
      <c r="A39" s="719" t="s">
        <v>512</v>
      </c>
      <c r="B39" s="719" t="s">
        <v>598</v>
      </c>
    </row>
    <row r="40" spans="1:3" s="716" customFormat="1" ht="9.9499999999999993" customHeight="1">
      <c r="A40" s="717"/>
      <c r="B40" s="875" t="s">
        <v>493</v>
      </c>
      <c r="C40" s="876" t="s">
        <v>594</v>
      </c>
    </row>
    <row r="41" spans="1:3" s="716" customFormat="1" ht="9.9499999999999993" customHeight="1">
      <c r="A41" s="717"/>
      <c r="B41" s="875" t="s">
        <v>494</v>
      </c>
      <c r="C41" s="876" t="s">
        <v>344</v>
      </c>
    </row>
    <row r="42" spans="1:3" s="716" customFormat="1" ht="9.9499999999999993" customHeight="1">
      <c r="A42" s="717"/>
      <c r="B42" s="875" t="s">
        <v>495</v>
      </c>
      <c r="C42" s="876" t="s">
        <v>434</v>
      </c>
    </row>
    <row r="43" spans="1:3" s="716" customFormat="1" ht="9.9499999999999993" customHeight="1">
      <c r="A43" s="717"/>
      <c r="B43" s="875" t="s">
        <v>496</v>
      </c>
      <c r="C43" s="876" t="s">
        <v>711</v>
      </c>
    </row>
    <row r="44" spans="1:3" s="716" customFormat="1" ht="9.9499999999999993" customHeight="1">
      <c r="A44" s="717"/>
      <c r="B44" s="875" t="s">
        <v>513</v>
      </c>
      <c r="C44" s="876" t="s">
        <v>297</v>
      </c>
    </row>
    <row r="45" spans="1:3" s="716" customFormat="1" ht="9.9499999999999993" customHeight="1">
      <c r="A45" s="717"/>
      <c r="B45" s="875" t="s">
        <v>514</v>
      </c>
      <c r="C45" s="876" t="s">
        <v>712</v>
      </c>
    </row>
    <row r="46" spans="1:3" s="716" customFormat="1" ht="9.9499999999999993" customHeight="1">
      <c r="A46" s="717"/>
      <c r="B46" s="875" t="s">
        <v>770</v>
      </c>
      <c r="C46" s="876" t="s">
        <v>771</v>
      </c>
    </row>
    <row r="47" spans="1:3" s="309" customFormat="1" ht="8.25" customHeight="1">
      <c r="A47" s="342"/>
      <c r="B47" s="342"/>
      <c r="C47" s="877"/>
    </row>
    <row r="48" spans="1:3" s="720" customFormat="1" ht="11.1" customHeight="1">
      <c r="A48" s="719" t="s">
        <v>515</v>
      </c>
      <c r="B48" s="719" t="s">
        <v>599</v>
      </c>
    </row>
    <row r="49" spans="1:3" s="716" customFormat="1" ht="9.9499999999999993" customHeight="1">
      <c r="A49" s="717"/>
      <c r="B49" s="875" t="s">
        <v>497</v>
      </c>
      <c r="C49" s="876" t="s">
        <v>700</v>
      </c>
    </row>
    <row r="50" spans="1:3" s="716" customFormat="1" ht="9.9499999999999993" customHeight="1">
      <c r="A50" s="717"/>
      <c r="B50" s="875" t="s">
        <v>498</v>
      </c>
      <c r="C50" s="876" t="s">
        <v>888</v>
      </c>
    </row>
    <row r="51" spans="1:3" s="716" customFormat="1" ht="9.9499999999999993" customHeight="1">
      <c r="A51" s="717"/>
      <c r="B51" s="875" t="s">
        <v>499</v>
      </c>
      <c r="C51" s="876" t="s">
        <v>946</v>
      </c>
    </row>
    <row r="52" spans="1:3" s="716" customFormat="1" ht="9.9499999999999993" customHeight="1">
      <c r="A52" s="717"/>
      <c r="B52" s="875" t="s">
        <v>500</v>
      </c>
      <c r="C52" s="876" t="s">
        <v>701</v>
      </c>
    </row>
    <row r="53" spans="1:3" s="716" customFormat="1" ht="9.9499999999999993" customHeight="1">
      <c r="A53" s="717"/>
      <c r="B53" s="875" t="s">
        <v>501</v>
      </c>
      <c r="C53" s="876" t="s">
        <v>889</v>
      </c>
    </row>
    <row r="54" spans="1:3" s="716" customFormat="1" ht="9.9499999999999993" customHeight="1">
      <c r="A54" s="717"/>
      <c r="B54" s="875" t="s">
        <v>602</v>
      </c>
      <c r="C54" s="876" t="s">
        <v>433</v>
      </c>
    </row>
    <row r="55" spans="1:3" s="716" customFormat="1" ht="9.9499999999999993" customHeight="1">
      <c r="A55" s="717"/>
      <c r="B55" s="875" t="s">
        <v>649</v>
      </c>
      <c r="C55" s="876" t="s">
        <v>432</v>
      </c>
    </row>
    <row r="56" spans="1:3" s="309" customFormat="1" ht="8.25" customHeight="1">
      <c r="A56" s="342"/>
      <c r="B56" s="342"/>
      <c r="C56" s="877"/>
    </row>
    <row r="57" spans="1:3" s="720" customFormat="1" ht="11.1" customHeight="1">
      <c r="A57" s="719" t="s">
        <v>603</v>
      </c>
      <c r="B57" s="719" t="s">
        <v>427</v>
      </c>
    </row>
    <row r="58" spans="1:3" s="716" customFormat="1" ht="9.9499999999999993" customHeight="1">
      <c r="A58" s="717"/>
      <c r="B58" s="875" t="s">
        <v>502</v>
      </c>
      <c r="C58" s="876" t="s">
        <v>543</v>
      </c>
    </row>
    <row r="59" spans="1:3" s="716" customFormat="1" ht="9.9499999999999993" customHeight="1">
      <c r="A59" s="717"/>
      <c r="B59" s="875" t="s">
        <v>503</v>
      </c>
      <c r="C59" s="876" t="s">
        <v>219</v>
      </c>
    </row>
    <row r="60" spans="1:3" s="716" customFormat="1" ht="9.9499999999999993" customHeight="1">
      <c r="A60" s="717"/>
      <c r="B60" s="875" t="s">
        <v>504</v>
      </c>
      <c r="C60" s="876" t="s">
        <v>431</v>
      </c>
    </row>
    <row r="61" spans="1:3" s="716" customFormat="1" ht="9.9499999999999993" customHeight="1">
      <c r="A61" s="717"/>
      <c r="B61" s="875" t="s">
        <v>604</v>
      </c>
      <c r="C61" s="876" t="s">
        <v>370</v>
      </c>
    </row>
    <row r="62" spans="1:3" s="716" customFormat="1" ht="9.9499999999999993" customHeight="1">
      <c r="A62" s="717"/>
      <c r="B62" s="875" t="s">
        <v>605</v>
      </c>
      <c r="C62" s="876" t="s">
        <v>1592</v>
      </c>
    </row>
    <row r="63" spans="1:3" s="309" customFormat="1" ht="8.25" customHeight="1">
      <c r="A63" s="718"/>
      <c r="B63" s="342"/>
      <c r="C63" s="877"/>
    </row>
    <row r="64" spans="1:3" s="720" customFormat="1" ht="11.1" customHeight="1">
      <c r="A64" s="719" t="s">
        <v>606</v>
      </c>
      <c r="B64" s="719" t="s">
        <v>429</v>
      </c>
    </row>
    <row r="65" spans="1:3" s="716" customFormat="1" ht="9.9499999999999993" customHeight="1">
      <c r="A65" s="717"/>
      <c r="B65" s="875" t="s">
        <v>505</v>
      </c>
      <c r="C65" s="876" t="s">
        <v>687</v>
      </c>
    </row>
    <row r="66" spans="1:3" s="716" customFormat="1" ht="9.9499999999999993" customHeight="1">
      <c r="A66" s="717"/>
      <c r="B66" s="875" t="s">
        <v>506</v>
      </c>
      <c r="C66" s="876" t="s">
        <v>435</v>
      </c>
    </row>
    <row r="67" spans="1:3" s="716" customFormat="1" ht="9.9499999999999993" customHeight="1">
      <c r="A67" s="717"/>
      <c r="B67" s="875" t="s">
        <v>600</v>
      </c>
      <c r="C67" s="876" t="s">
        <v>652</v>
      </c>
    </row>
    <row r="68" spans="1:3" s="716" customFormat="1" ht="9.9499999999999993" customHeight="1">
      <c r="A68" s="717"/>
      <c r="B68" s="875" t="s">
        <v>648</v>
      </c>
      <c r="C68" s="876" t="s">
        <v>691</v>
      </c>
    </row>
    <row r="69" spans="1:3" s="309" customFormat="1" ht="8.25" customHeight="1">
      <c r="A69" s="342"/>
      <c r="B69" s="342"/>
      <c r="C69" s="877"/>
    </row>
    <row r="70" spans="1:3" s="720" customFormat="1" ht="11.1" customHeight="1">
      <c r="A70" s="719" t="s">
        <v>607</v>
      </c>
      <c r="B70" s="719" t="s">
        <v>890</v>
      </c>
    </row>
    <row r="71" spans="1:3" s="716" customFormat="1" ht="9.9499999999999993" customHeight="1">
      <c r="A71" s="717"/>
      <c r="B71" s="875" t="s">
        <v>507</v>
      </c>
      <c r="C71" s="876" t="s">
        <v>891</v>
      </c>
    </row>
    <row r="72" spans="1:3" s="716" customFormat="1" ht="9.9499999999999993" customHeight="1">
      <c r="A72" s="717"/>
      <c r="B72" s="875" t="s">
        <v>508</v>
      </c>
      <c r="C72" s="876" t="s">
        <v>892</v>
      </c>
    </row>
    <row r="73" spans="1:3" s="716" customFormat="1" ht="9.9499999999999993" customHeight="1">
      <c r="A73" s="717"/>
      <c r="B73" s="875" t="s">
        <v>509</v>
      </c>
      <c r="C73" s="876" t="s">
        <v>458</v>
      </c>
    </row>
    <row r="74" spans="1:3" s="309" customFormat="1">
      <c r="A74" s="329"/>
      <c r="C74" s="343"/>
    </row>
    <row r="75" spans="1:3" s="309" customFormat="1">
      <c r="A75" s="329"/>
      <c r="C75" s="343"/>
    </row>
    <row r="76" spans="1:3" s="309" customFormat="1">
      <c r="A76" s="329"/>
      <c r="C76" s="343"/>
    </row>
    <row r="77" spans="1:3" s="309" customFormat="1">
      <c r="A77" s="329"/>
      <c r="C77" s="343"/>
    </row>
    <row r="78" spans="1:3" s="309" customFormat="1">
      <c r="A78" s="329"/>
      <c r="C78" s="343"/>
    </row>
    <row r="79" spans="1:3" s="309" customFormat="1">
      <c r="A79" s="329"/>
      <c r="C79" s="343"/>
    </row>
    <row r="80" spans="1:3" s="309" customFormat="1">
      <c r="A80" s="329"/>
      <c r="C80" s="343"/>
    </row>
    <row r="81" spans="1:3" s="309" customFormat="1">
      <c r="A81" s="329"/>
      <c r="C81" s="343"/>
    </row>
    <row r="82" spans="1:3" s="309" customFormat="1">
      <c r="A82" s="329"/>
      <c r="C82" s="343"/>
    </row>
    <row r="83" spans="1:3" s="309" customFormat="1">
      <c r="A83" s="329"/>
      <c r="C83" s="343"/>
    </row>
    <row r="84" spans="1:3" s="309" customFormat="1">
      <c r="A84" s="329"/>
      <c r="C84" s="343"/>
    </row>
    <row r="85" spans="1:3" s="309" customFormat="1">
      <c r="A85" s="329"/>
      <c r="C85" s="343"/>
    </row>
    <row r="86" spans="1:3" s="309" customFormat="1">
      <c r="A86" s="329"/>
      <c r="C86" s="343"/>
    </row>
    <row r="87" spans="1:3" s="309" customFormat="1">
      <c r="A87" s="329"/>
      <c r="C87" s="343"/>
    </row>
    <row r="88" spans="1:3" s="309" customFormat="1">
      <c r="A88" s="329"/>
      <c r="C88" s="343"/>
    </row>
    <row r="89" spans="1:3" s="309" customFormat="1">
      <c r="A89" s="329"/>
      <c r="C89" s="343"/>
    </row>
    <row r="90" spans="1:3" s="309" customFormat="1">
      <c r="A90" s="329"/>
      <c r="C90" s="343"/>
    </row>
    <row r="91" spans="1:3" s="309" customFormat="1">
      <c r="A91" s="329"/>
      <c r="C91" s="343"/>
    </row>
    <row r="92" spans="1:3" s="309" customFormat="1">
      <c r="A92" s="329"/>
      <c r="C92" s="343"/>
    </row>
    <row r="93" spans="1:3" s="309" customFormat="1">
      <c r="A93" s="329"/>
      <c r="C93" s="343"/>
    </row>
    <row r="94" spans="1:3" s="309" customFormat="1">
      <c r="A94" s="329"/>
      <c r="C94" s="343"/>
    </row>
    <row r="95" spans="1:3" s="309" customFormat="1">
      <c r="A95" s="329"/>
      <c r="C95" s="343"/>
    </row>
    <row r="96" spans="1:3" s="309" customFormat="1">
      <c r="A96" s="329"/>
      <c r="C96" s="343"/>
    </row>
    <row r="97" spans="1:3" s="309" customFormat="1">
      <c r="A97" s="329"/>
      <c r="C97" s="343"/>
    </row>
    <row r="98" spans="1:3" s="309" customFormat="1">
      <c r="A98" s="329"/>
      <c r="C98" s="343"/>
    </row>
    <row r="99" spans="1:3" s="309" customFormat="1">
      <c r="A99" s="329"/>
      <c r="C99" s="343"/>
    </row>
    <row r="100" spans="1:3" s="309" customFormat="1">
      <c r="A100" s="329"/>
      <c r="C100" s="343"/>
    </row>
    <row r="101" spans="1:3" s="309" customFormat="1">
      <c r="A101" s="329"/>
      <c r="C101" s="343"/>
    </row>
    <row r="102" spans="1:3" s="309" customFormat="1">
      <c r="A102" s="329"/>
      <c r="C102" s="343"/>
    </row>
    <row r="103" spans="1:3" s="309" customFormat="1">
      <c r="A103" s="329"/>
      <c r="C103" s="343"/>
    </row>
    <row r="104" spans="1:3" s="309" customFormat="1">
      <c r="A104" s="329"/>
      <c r="C104" s="343"/>
    </row>
    <row r="105" spans="1:3" s="309" customFormat="1">
      <c r="A105" s="329"/>
      <c r="C105" s="343"/>
    </row>
    <row r="106" spans="1:3" s="309" customFormat="1">
      <c r="A106" s="329"/>
      <c r="C106" s="343"/>
    </row>
    <row r="107" spans="1:3" s="309" customFormat="1">
      <c r="A107" s="329"/>
      <c r="C107" s="343"/>
    </row>
    <row r="108" spans="1:3" s="309" customFormat="1">
      <c r="A108" s="329"/>
      <c r="C108" s="343"/>
    </row>
    <row r="109" spans="1:3" s="309" customFormat="1">
      <c r="A109" s="329"/>
      <c r="C109" s="343"/>
    </row>
    <row r="110" spans="1:3" s="309" customFormat="1">
      <c r="A110" s="329"/>
      <c r="C110" s="343"/>
    </row>
    <row r="111" spans="1:3" s="309" customFormat="1">
      <c r="A111" s="329"/>
      <c r="C111" s="343"/>
    </row>
    <row r="112" spans="1:3" s="309" customFormat="1">
      <c r="A112" s="329"/>
      <c r="C112" s="343"/>
    </row>
    <row r="113" spans="1:3" s="309" customFormat="1">
      <c r="A113" s="329"/>
      <c r="C113" s="343"/>
    </row>
    <row r="114" spans="1:3" s="309" customFormat="1">
      <c r="A114" s="329"/>
      <c r="C114" s="343"/>
    </row>
    <row r="115" spans="1:3" s="309" customFormat="1">
      <c r="A115" s="329"/>
      <c r="C115" s="343"/>
    </row>
    <row r="116" spans="1:3" s="309" customFormat="1">
      <c r="A116" s="329"/>
      <c r="C116" s="343"/>
    </row>
    <row r="117" spans="1:3" s="309" customFormat="1">
      <c r="A117" s="329"/>
      <c r="C117" s="343"/>
    </row>
    <row r="118" spans="1:3" s="309" customFormat="1">
      <c r="A118" s="329"/>
      <c r="C118" s="343"/>
    </row>
    <row r="119" spans="1:3" s="309" customFormat="1">
      <c r="A119" s="329"/>
      <c r="C119" s="343"/>
    </row>
    <row r="120" spans="1:3" s="309" customFormat="1">
      <c r="A120" s="329"/>
      <c r="C120" s="343"/>
    </row>
    <row r="121" spans="1:3" s="309" customFormat="1">
      <c r="A121" s="329"/>
      <c r="C121" s="343"/>
    </row>
    <row r="122" spans="1:3" s="309" customFormat="1">
      <c r="A122" s="329"/>
      <c r="C122" s="343"/>
    </row>
    <row r="123" spans="1:3" s="309" customFormat="1">
      <c r="A123" s="329"/>
      <c r="C123" s="343"/>
    </row>
    <row r="124" spans="1:3" s="309" customFormat="1">
      <c r="A124" s="329"/>
      <c r="C124" s="343"/>
    </row>
    <row r="125" spans="1:3" s="309" customFormat="1">
      <c r="A125" s="329"/>
      <c r="C125" s="343"/>
    </row>
    <row r="126" spans="1:3" s="309" customFormat="1">
      <c r="A126" s="329"/>
      <c r="C126" s="343"/>
    </row>
    <row r="127" spans="1:3" s="309" customFormat="1">
      <c r="A127" s="329"/>
      <c r="C127" s="343"/>
    </row>
    <row r="128" spans="1:3" s="309" customFormat="1">
      <c r="A128" s="329"/>
      <c r="C128" s="343"/>
    </row>
    <row r="129" spans="1:3" s="309" customFormat="1">
      <c r="A129" s="329"/>
      <c r="C129" s="343"/>
    </row>
    <row r="130" spans="1:3" s="309" customFormat="1">
      <c r="A130" s="329"/>
      <c r="C130" s="343"/>
    </row>
    <row r="131" spans="1:3" s="309" customFormat="1">
      <c r="A131" s="329"/>
      <c r="C131" s="343"/>
    </row>
    <row r="132" spans="1:3" s="309" customFormat="1">
      <c r="A132" s="329"/>
      <c r="C132" s="343"/>
    </row>
    <row r="133" spans="1:3" s="309" customFormat="1">
      <c r="A133" s="329"/>
      <c r="C133" s="343"/>
    </row>
    <row r="134" spans="1:3" s="309" customFormat="1">
      <c r="A134" s="329"/>
      <c r="C134" s="343"/>
    </row>
    <row r="135" spans="1:3" s="309" customFormat="1">
      <c r="A135" s="329"/>
      <c r="C135" s="343"/>
    </row>
    <row r="136" spans="1:3" s="309" customFormat="1">
      <c r="A136" s="329"/>
      <c r="C136" s="343"/>
    </row>
    <row r="137" spans="1:3" s="309" customFormat="1">
      <c r="A137" s="329"/>
      <c r="C137" s="343"/>
    </row>
    <row r="138" spans="1:3" s="309" customFormat="1">
      <c r="A138" s="329"/>
      <c r="C138" s="343"/>
    </row>
    <row r="139" spans="1:3" s="309" customFormat="1">
      <c r="A139" s="329"/>
      <c r="C139" s="343"/>
    </row>
    <row r="140" spans="1:3" s="309" customFormat="1">
      <c r="A140" s="329"/>
      <c r="C140" s="343"/>
    </row>
    <row r="141" spans="1:3" s="309" customFormat="1">
      <c r="A141" s="329"/>
      <c r="C141" s="343"/>
    </row>
    <row r="142" spans="1:3" s="309" customFormat="1">
      <c r="A142" s="329"/>
      <c r="C142" s="343"/>
    </row>
    <row r="143" spans="1:3" s="309" customFormat="1">
      <c r="A143" s="329"/>
      <c r="C143" s="343"/>
    </row>
    <row r="144" spans="1:3" s="309" customFormat="1">
      <c r="A144" s="329"/>
      <c r="C144" s="343"/>
    </row>
    <row r="145" spans="1:3" s="309" customFormat="1">
      <c r="A145" s="329"/>
      <c r="C145" s="343"/>
    </row>
    <row r="146" spans="1:3" s="309" customFormat="1">
      <c r="A146" s="329"/>
      <c r="C146" s="343"/>
    </row>
    <row r="147" spans="1:3" s="309" customFormat="1">
      <c r="A147" s="329"/>
      <c r="C147" s="343"/>
    </row>
    <row r="148" spans="1:3" s="309" customFormat="1">
      <c r="A148" s="329"/>
      <c r="C148" s="343"/>
    </row>
    <row r="149" spans="1:3" s="309" customFormat="1">
      <c r="A149" s="329"/>
      <c r="C149" s="343"/>
    </row>
    <row r="150" spans="1:3" s="309" customFormat="1">
      <c r="A150" s="329"/>
      <c r="C150" s="343"/>
    </row>
    <row r="151" spans="1:3" s="309" customFormat="1">
      <c r="A151" s="329"/>
      <c r="C151" s="343"/>
    </row>
    <row r="152" spans="1:3" s="309" customFormat="1">
      <c r="A152" s="329"/>
      <c r="C152" s="343"/>
    </row>
    <row r="153" spans="1:3" s="309" customFormat="1">
      <c r="A153" s="329"/>
      <c r="C153" s="343"/>
    </row>
    <row r="154" spans="1:3" s="309" customFormat="1">
      <c r="A154" s="329"/>
      <c r="C154" s="343"/>
    </row>
    <row r="155" spans="1:3" s="309" customFormat="1">
      <c r="A155" s="329"/>
      <c r="C155" s="343"/>
    </row>
    <row r="156" spans="1:3" s="309" customFormat="1">
      <c r="A156" s="329"/>
      <c r="C156" s="343"/>
    </row>
    <row r="157" spans="1:3" s="309" customFormat="1">
      <c r="A157" s="329"/>
      <c r="C157" s="343"/>
    </row>
    <row r="158" spans="1:3" s="309" customFormat="1">
      <c r="A158" s="329"/>
      <c r="C158" s="343"/>
    </row>
    <row r="159" spans="1:3" s="309" customFormat="1">
      <c r="A159" s="329"/>
      <c r="C159" s="343"/>
    </row>
    <row r="160" spans="1:3" s="309" customFormat="1">
      <c r="A160" s="329"/>
      <c r="C160" s="343"/>
    </row>
    <row r="161" spans="1:3" s="309" customFormat="1">
      <c r="A161" s="329"/>
      <c r="C161" s="343"/>
    </row>
    <row r="162" spans="1:3" s="309" customFormat="1">
      <c r="A162" s="329"/>
      <c r="C162" s="343"/>
    </row>
    <row r="163" spans="1:3" s="309" customFormat="1">
      <c r="A163" s="329"/>
      <c r="C163" s="343"/>
    </row>
    <row r="164" spans="1:3" s="309" customFormat="1">
      <c r="A164" s="329"/>
      <c r="C164" s="343"/>
    </row>
    <row r="165" spans="1:3" s="309" customFormat="1">
      <c r="A165" s="329"/>
      <c r="C165" s="343"/>
    </row>
    <row r="166" spans="1:3" s="309" customFormat="1">
      <c r="A166" s="329"/>
      <c r="C166" s="343"/>
    </row>
  </sheetData>
  <pageMargins left="0.70866141732283472" right="0.70866141732283472" top="0.6692913385826772" bottom="0.39370078740157483" header="0.51181102362204722" footer="0.51181102362204722"/>
  <pageSetup paperSize="9" scale="96" fitToHeight="0" orientation="portrait" verticalDpi="0" r:id="rId1"/>
  <headerFooter scaleWithDoc="0">
    <oddHeader xml:space="preserve">&amp;L&amp;8FACT BOOK DNB - 3Q13&amp;C&amp;8CHAPTER 1&amp;R&amp;8FINANCIAL RESULTS DNB GROUP </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4"/>
  <sheetViews>
    <sheetView showGridLines="0" zoomScale="150" zoomScaleNormal="150" zoomScaleSheetLayoutView="90" workbookViewId="0"/>
  </sheetViews>
  <sheetFormatPr baseColWidth="10" defaultColWidth="10.85546875" defaultRowHeight="22.5" customHeight="1"/>
  <cols>
    <col min="1" max="1" width="35.28515625" style="1102" customWidth="1"/>
    <col min="2" max="10" width="6.42578125" style="1102" customWidth="1"/>
    <col min="11" max="16384" width="10.85546875" style="1102"/>
  </cols>
  <sheetData>
    <row r="1" spans="1:11" s="756" customFormat="1" ht="22.5" customHeight="1">
      <c r="A1" s="935"/>
      <c r="B1" s="936"/>
      <c r="C1" s="936"/>
      <c r="D1" s="936"/>
      <c r="E1" s="936"/>
      <c r="F1" s="936"/>
      <c r="G1" s="936"/>
      <c r="H1" s="936"/>
      <c r="I1" s="936"/>
      <c r="J1" s="1042"/>
    </row>
    <row r="2" spans="1:11" s="737" customFormat="1" ht="18.75" customHeight="1">
      <c r="A2" s="937" t="s">
        <v>1185</v>
      </c>
    </row>
    <row r="3" spans="1:11" s="737" customFormat="1" ht="12" customHeight="1"/>
    <row r="4" spans="1:11" s="1085" customFormat="1" ht="13.5" customHeight="1">
      <c r="A4" s="1084" t="s">
        <v>1</v>
      </c>
      <c r="B4" s="1023" t="s">
        <v>784</v>
      </c>
      <c r="C4" s="1023" t="s">
        <v>367</v>
      </c>
      <c r="D4" s="1023" t="s">
        <v>331</v>
      </c>
      <c r="E4" s="1023" t="s">
        <v>246</v>
      </c>
      <c r="F4" s="1023" t="s">
        <v>239</v>
      </c>
      <c r="G4" s="1023" t="s">
        <v>234</v>
      </c>
      <c r="H4" s="1023" t="s">
        <v>516</v>
      </c>
    </row>
    <row r="5" spans="1:11" s="1085" customFormat="1" ht="12" customHeight="1">
      <c r="A5" s="1086" t="s">
        <v>1186</v>
      </c>
      <c r="B5" s="1190">
        <v>2584.4594127159698</v>
      </c>
      <c r="C5" s="1190">
        <v>2036.357380784118</v>
      </c>
      <c r="D5" s="1190">
        <v>2807.329567347902</v>
      </c>
      <c r="E5" s="1190">
        <v>2426.5751611127434</v>
      </c>
      <c r="F5" s="1190">
        <v>3348.5594693554895</v>
      </c>
      <c r="G5" s="1190">
        <v>1730.5739037208059</v>
      </c>
      <c r="H5" s="1190">
        <v>3953.5403557371601</v>
      </c>
    </row>
    <row r="6" spans="1:11" s="1085" customFormat="1" ht="12" customHeight="1">
      <c r="A6" s="1088" t="s">
        <v>1187</v>
      </c>
      <c r="B6" s="1191">
        <v>1721.51568917963</v>
      </c>
      <c r="C6" s="1191">
        <v>1722.5623895520619</v>
      </c>
      <c r="D6" s="1191">
        <v>1703.9429745439118</v>
      </c>
      <c r="E6" s="1191">
        <v>1733.7536189475118</v>
      </c>
      <c r="F6" s="1191">
        <v>1701.1845537079093</v>
      </c>
      <c r="G6" s="1191">
        <v>1720.2876980333181</v>
      </c>
      <c r="H6" s="1191">
        <v>1682.0814093825002</v>
      </c>
    </row>
    <row r="7" spans="1:11" s="1085" customFormat="1" ht="12" customHeight="1">
      <c r="A7" s="1086" t="s">
        <v>1188</v>
      </c>
      <c r="B7" s="1190">
        <v>862.9437235363398</v>
      </c>
      <c r="C7" s="1190">
        <v>313.79499123205619</v>
      </c>
      <c r="D7" s="1190">
        <v>1103.3865928039902</v>
      </c>
      <c r="E7" s="1190">
        <v>692.82154216523168</v>
      </c>
      <c r="F7" s="1190">
        <v>1647.3749156475801</v>
      </c>
      <c r="G7" s="1190">
        <v>10.286205687487836</v>
      </c>
      <c r="H7" s="1190">
        <v>2271.4589463546599</v>
      </c>
    </row>
    <row r="8" spans="1:11" s="1085" customFormat="1" ht="12" customHeight="1">
      <c r="A8" s="1192" t="s">
        <v>1189</v>
      </c>
      <c r="B8" s="1191">
        <v>-249.8545313372839</v>
      </c>
      <c r="C8" s="1191">
        <v>-226.32267937009885</v>
      </c>
      <c r="D8" s="1191">
        <v>-623.85026302884216</v>
      </c>
      <c r="E8" s="1191">
        <v>470.89469354540267</v>
      </c>
      <c r="F8" s="1191">
        <v>-992.15521919734601</v>
      </c>
      <c r="G8" s="1191">
        <v>1129.8743955189102</v>
      </c>
      <c r="H8" s="1191">
        <v>-1259.3300255661566</v>
      </c>
    </row>
    <row r="9" spans="1:11" s="1194" customFormat="1" ht="21" customHeight="1">
      <c r="A9" s="1193" t="s">
        <v>1190</v>
      </c>
      <c r="B9" s="1190">
        <v>613.0891921990559</v>
      </c>
      <c r="C9" s="1190">
        <v>87.472311861957337</v>
      </c>
      <c r="D9" s="1190">
        <v>479.53632977514803</v>
      </c>
      <c r="E9" s="1190">
        <v>1163.7162357106345</v>
      </c>
      <c r="F9" s="1190">
        <v>655.2196964502341</v>
      </c>
      <c r="G9" s="1190">
        <v>1140.160601206398</v>
      </c>
      <c r="H9" s="1190">
        <v>1012.1289207885034</v>
      </c>
    </row>
    <row r="10" spans="1:11" s="1085" customFormat="1" ht="12" customHeight="1">
      <c r="A10" s="1195" t="s">
        <v>1191</v>
      </c>
      <c r="B10" s="1196">
        <v>-142.24553093837477</v>
      </c>
      <c r="C10" s="1196">
        <v>154.12717572663951</v>
      </c>
      <c r="D10" s="1196">
        <v>0</v>
      </c>
      <c r="E10" s="1196">
        <v>0</v>
      </c>
      <c r="F10" s="1196">
        <v>0</v>
      </c>
      <c r="G10" s="1196">
        <v>0</v>
      </c>
      <c r="H10" s="1196">
        <v>0</v>
      </c>
    </row>
    <row r="11" spans="1:11" s="1085" customFormat="1" ht="12" customHeight="1">
      <c r="A11" s="1197" t="s">
        <v>1192</v>
      </c>
      <c r="B11" s="1190">
        <v>470.84366126068113</v>
      </c>
      <c r="C11" s="1190">
        <v>241.59948758859684</v>
      </c>
      <c r="D11" s="1190">
        <v>479.53632977514803</v>
      </c>
      <c r="E11" s="1190">
        <v>1163.7162357106345</v>
      </c>
      <c r="F11" s="1190">
        <v>655.2196964502341</v>
      </c>
      <c r="G11" s="1190">
        <v>1140.160601206398</v>
      </c>
      <c r="H11" s="1190">
        <v>1012.1289207885034</v>
      </c>
    </row>
    <row r="12" spans="1:11" s="1200" customFormat="1" ht="12" customHeight="1">
      <c r="A12" s="1198" t="s">
        <v>1193</v>
      </c>
      <c r="B12" s="1199">
        <v>147.080908676364</v>
      </c>
      <c r="C12" s="1199">
        <v>42.439056261736582</v>
      </c>
      <c r="D12" s="1199">
        <v>13.719783537358186</v>
      </c>
      <c r="E12" s="1199">
        <v>43.779076317020525</v>
      </c>
      <c r="F12" s="1199">
        <v>-13.756455407452762</v>
      </c>
      <c r="G12" s="1199">
        <v>77.841238021170653</v>
      </c>
      <c r="H12" s="1199">
        <v>-172.98846274735862</v>
      </c>
    </row>
    <row r="13" spans="1:11" s="1200" customFormat="1" ht="12" customHeight="1">
      <c r="A13" s="1201" t="s">
        <v>1194</v>
      </c>
      <c r="B13" s="1199">
        <v>70.547143365202103</v>
      </c>
      <c r="C13" s="1199">
        <v>24.204444719992118</v>
      </c>
      <c r="D13" s="1199">
        <v>5.8591653962722585</v>
      </c>
      <c r="E13" s="1199">
        <v>19.329843367833583</v>
      </c>
      <c r="F13" s="1199">
        <v>-2.528425770680979</v>
      </c>
      <c r="G13" s="1199">
        <v>5.6410021669008739</v>
      </c>
      <c r="H13" s="1199">
        <v>-2.2652987236541318</v>
      </c>
    </row>
    <row r="14" spans="1:11" s="1200" customFormat="1" ht="12" customHeight="1">
      <c r="A14" s="1201" t="s">
        <v>1144</v>
      </c>
      <c r="B14" s="1199">
        <v>173.81801245650001</v>
      </c>
      <c r="C14" s="1199">
        <v>169.09734045600004</v>
      </c>
      <c r="D14" s="1199">
        <v>167.36582784000001</v>
      </c>
      <c r="E14" s="1199">
        <v>132.34786584250014</v>
      </c>
      <c r="F14" s="1199">
        <v>133.53144348350003</v>
      </c>
      <c r="G14" s="1199">
        <v>132.73249838399994</v>
      </c>
      <c r="H14" s="1199">
        <v>129.14497440000002</v>
      </c>
      <c r="K14" s="1194"/>
    </row>
    <row r="15" spans="1:11" s="1200" customFormat="1" ht="12" customHeight="1">
      <c r="A15" s="1202" t="s">
        <v>1195</v>
      </c>
      <c r="B15" s="1199">
        <v>366.99655206630149</v>
      </c>
      <c r="C15" s="1199">
        <v>233.58656309780184</v>
      </c>
      <c r="D15" s="1199">
        <v>414.03134370059121</v>
      </c>
      <c r="E15" s="1199">
        <v>928.59092264665912</v>
      </c>
      <c r="F15" s="1199">
        <v>662.9276103602632</v>
      </c>
      <c r="G15" s="1199">
        <v>997.93486772552421</v>
      </c>
      <c r="H15" s="1199">
        <v>733.36295348797023</v>
      </c>
      <c r="K15" s="1194"/>
    </row>
    <row r="16" spans="1:11" s="1194" customFormat="1" ht="12" customHeight="1">
      <c r="A16" s="1203" t="s">
        <v>1196</v>
      </c>
      <c r="B16" s="1199">
        <v>133.10872370291</v>
      </c>
      <c r="C16" s="1199">
        <v>20.462357834489644</v>
      </c>
      <c r="D16" s="1199">
        <v>63.562091854712286</v>
      </c>
      <c r="E16" s="1199">
        <v>130.78825035767198</v>
      </c>
      <c r="F16" s="1199">
        <v>-28.706534034463502</v>
      </c>
      <c r="G16" s="1199">
        <v>140.30826029872958</v>
      </c>
      <c r="H16" s="1199">
        <v>122.24810483564799</v>
      </c>
    </row>
    <row r="17" spans="1:8" s="1194" customFormat="1" ht="12" customHeight="1">
      <c r="A17" s="1204" t="s">
        <v>1148</v>
      </c>
      <c r="B17" s="1205">
        <v>102.15533193118443</v>
      </c>
      <c r="C17" s="1205">
        <v>152.38999999999999</v>
      </c>
      <c r="D17" s="1205">
        <v>169.82</v>
      </c>
      <c r="E17" s="1205">
        <v>124.83999999999995</v>
      </c>
      <c r="F17" s="1205">
        <v>148.51000000000002</v>
      </c>
      <c r="G17" s="1205">
        <v>41</v>
      </c>
      <c r="H17" s="1205">
        <v>196.71</v>
      </c>
    </row>
    <row r="18" spans="1:8" s="1208" customFormat="1" ht="12" customHeight="1">
      <c r="A18" s="1206" t="s">
        <v>1197</v>
      </c>
      <c r="B18" s="1207">
        <v>464.33978192072021</v>
      </c>
      <c r="C18" s="1207">
        <v>375.68140809403411</v>
      </c>
      <c r="D18" s="1207">
        <v>358.70767099347495</v>
      </c>
      <c r="E18" s="1207">
        <v>424.63384823365755</v>
      </c>
      <c r="F18" s="1207">
        <v>286.7551824298007</v>
      </c>
      <c r="G18" s="1207">
        <v>259.13221175421563</v>
      </c>
      <c r="H18" s="1207">
        <v>307.11907539387238</v>
      </c>
    </row>
    <row r="19" spans="1:8" s="1194" customFormat="1" ht="12" customHeight="1">
      <c r="A19" s="1203" t="s">
        <v>1192</v>
      </c>
      <c r="B19" s="1209">
        <v>117.37840466137774</v>
      </c>
      <c r="C19" s="1209">
        <v>59.220581128052835</v>
      </c>
      <c r="D19" s="1209">
        <v>92.195488259631645</v>
      </c>
      <c r="E19" s="1209">
        <v>71.692055514680931</v>
      </c>
      <c r="F19" s="1209">
        <v>80.782255738914415</v>
      </c>
      <c r="G19" s="1209">
        <v>48.949511092595024</v>
      </c>
      <c r="H19" s="1209">
        <v>97.463861753216435</v>
      </c>
    </row>
    <row r="20" spans="1:8" s="1194" customFormat="1" ht="12" customHeight="1">
      <c r="A20" s="1203" t="s">
        <v>1193</v>
      </c>
      <c r="B20" s="1209">
        <v>-9.7018749404582039</v>
      </c>
      <c r="C20" s="1209">
        <v>-16.935537837841352</v>
      </c>
      <c r="D20" s="1209">
        <v>-16.03752864006016</v>
      </c>
      <c r="E20" s="1209">
        <v>1.6361042476989338</v>
      </c>
      <c r="F20" s="1209">
        <v>-1.2032964310923115</v>
      </c>
      <c r="G20" s="1209">
        <v>0.25638040109230564</v>
      </c>
      <c r="H20" s="1209">
        <v>0.19957175500000146</v>
      </c>
    </row>
    <row r="21" spans="1:8" s="1194" customFormat="1" ht="12" customHeight="1">
      <c r="A21" s="1203" t="s">
        <v>1194</v>
      </c>
      <c r="B21" s="1209">
        <v>40.131761952913401</v>
      </c>
      <c r="C21" s="1209">
        <v>11.224988839690656</v>
      </c>
      <c r="D21" s="1209">
        <v>7.5898776879782366</v>
      </c>
      <c r="E21" s="1209">
        <v>12.113043229818917</v>
      </c>
      <c r="F21" s="1209">
        <v>-0.72129215562278404</v>
      </c>
      <c r="G21" s="1209">
        <v>-6.010618692907892</v>
      </c>
      <c r="H21" s="1209">
        <v>-13.444013650580635</v>
      </c>
    </row>
    <row r="22" spans="1:8" s="1194" customFormat="1" ht="12" customHeight="1">
      <c r="A22" s="1201" t="s">
        <v>1144</v>
      </c>
      <c r="B22" s="1209">
        <v>27.923712961499994</v>
      </c>
      <c r="C22" s="1209">
        <v>25.039100745999995</v>
      </c>
      <c r="D22" s="1209">
        <v>22.923022790000005</v>
      </c>
      <c r="E22" s="1209">
        <v>13.099121530000001</v>
      </c>
      <c r="F22" s="1209">
        <v>12.861872033999997</v>
      </c>
      <c r="G22" s="1209">
        <v>13.151984916</v>
      </c>
      <c r="H22" s="1209">
        <v>12.851720100000001</v>
      </c>
    </row>
    <row r="23" spans="1:8" s="1194" customFormat="1" ht="12" customHeight="1">
      <c r="A23" s="1203" t="s">
        <v>1196</v>
      </c>
      <c r="B23" s="1209">
        <v>107.46929246249913</v>
      </c>
      <c r="C23" s="1209">
        <v>55.252881879236824</v>
      </c>
      <c r="D23" s="1209">
        <v>83.616893302599763</v>
      </c>
      <c r="E23" s="1209">
        <v>72.272320167386482</v>
      </c>
      <c r="F23" s="1209">
        <v>76.277015424599796</v>
      </c>
      <c r="G23" s="1209">
        <v>48.541387059741027</v>
      </c>
      <c r="H23" s="1209">
        <v>97.647664978777669</v>
      </c>
    </row>
    <row r="24" spans="1:8" s="1194" customFormat="1" ht="12" customHeight="1">
      <c r="A24" s="1203" t="s">
        <v>1198</v>
      </c>
      <c r="B24" s="1209">
        <v>5.3037422103227101</v>
      </c>
      <c r="C24" s="1209">
        <v>7.91</v>
      </c>
      <c r="D24" s="1209">
        <v>8.82</v>
      </c>
      <c r="E24" s="1209">
        <v>6.4899999999999984</v>
      </c>
      <c r="F24" s="1209">
        <v>7.7100000000000009</v>
      </c>
      <c r="G24" s="1209">
        <v>2.129999999999999</v>
      </c>
      <c r="H24" s="1209">
        <v>10.210000000000001</v>
      </c>
    </row>
    <row r="25" spans="1:8" s="1208" customFormat="1" ht="12" customHeight="1">
      <c r="A25" s="1206" t="s">
        <v>1199</v>
      </c>
      <c r="B25" s="1207">
        <v>73.566454383156525</v>
      </c>
      <c r="C25" s="1207">
        <v>31.206250996665307</v>
      </c>
      <c r="D25" s="1207">
        <v>31.873966794949958</v>
      </c>
      <c r="E25" s="1207">
        <v>32.7580043548123</v>
      </c>
      <c r="F25" s="1207">
        <v>23.152523761599532</v>
      </c>
      <c r="G25" s="1207">
        <v>9.9358706570384108</v>
      </c>
      <c r="H25" s="1207">
        <v>9.6334749788581391</v>
      </c>
    </row>
    <row r="26" spans="1:8" s="1194" customFormat="1" ht="12" customHeight="1">
      <c r="A26" s="1203" t="s">
        <v>1192</v>
      </c>
      <c r="B26" s="1209">
        <v>11.461273820545202</v>
      </c>
      <c r="C26" s="1209">
        <v>28.388807326101677</v>
      </c>
      <c r="D26" s="1209">
        <v>27.610068462031162</v>
      </c>
      <c r="E26" s="1209">
        <v>48.365500756834791</v>
      </c>
      <c r="F26" s="1209">
        <v>30.314624794730566</v>
      </c>
      <c r="G26" s="1209">
        <v>14.033513286708953</v>
      </c>
      <c r="H26" s="1209">
        <v>24.167184119284673</v>
      </c>
    </row>
    <row r="27" spans="1:8" s="1194" customFormat="1" ht="12" customHeight="1">
      <c r="A27" s="1203" t="s">
        <v>1193</v>
      </c>
      <c r="B27" s="1209">
        <v>5.9948873005979504</v>
      </c>
      <c r="C27" s="1209">
        <v>67.701534840023157</v>
      </c>
      <c r="D27" s="1209">
        <v>31.512889070375259</v>
      </c>
      <c r="E27" s="1209">
        <v>-211.2452693368773</v>
      </c>
      <c r="F27" s="1209">
        <v>-10.699699315152579</v>
      </c>
      <c r="G27" s="1209">
        <v>-83.970825389491196</v>
      </c>
      <c r="H27" s="1209">
        <v>70.649424703305343</v>
      </c>
    </row>
    <row r="28" spans="1:8" s="1194" customFormat="1" ht="12" customHeight="1">
      <c r="A28" s="1203" t="s">
        <v>1194</v>
      </c>
      <c r="B28" s="1209">
        <v>-1.5045396059705602</v>
      </c>
      <c r="C28" s="1209">
        <v>9.8408240407599017</v>
      </c>
      <c r="D28" s="1209">
        <v>13.254327720869966</v>
      </c>
      <c r="E28" s="1209">
        <v>4.9990218620515883</v>
      </c>
      <c r="F28" s="1209">
        <v>17.981813634887491</v>
      </c>
      <c r="G28" s="1209">
        <v>5.394534343749509</v>
      </c>
      <c r="H28" s="1209">
        <v>16.06068565431141</v>
      </c>
    </row>
    <row r="29" spans="1:8" s="1194" customFormat="1" ht="12" customHeight="1">
      <c r="A29" s="1203" t="s">
        <v>1200</v>
      </c>
      <c r="B29" s="1209">
        <v>4.1141699999999997</v>
      </c>
      <c r="C29" s="1209">
        <v>-15.355420989999999</v>
      </c>
      <c r="D29" s="1209">
        <v>-3.6781930000000003</v>
      </c>
      <c r="E29" s="1209">
        <v>-8.2432120100000006</v>
      </c>
      <c r="F29" s="1209">
        <v>-5.7600000000000016</v>
      </c>
      <c r="G29" s="1209">
        <v>4.8690396499999977</v>
      </c>
      <c r="H29" s="1209">
        <v>-10</v>
      </c>
    </row>
    <row r="30" spans="1:8" s="1194" customFormat="1" ht="12" customHeight="1">
      <c r="A30" s="1203" t="s">
        <v>1196</v>
      </c>
      <c r="B30" s="1209">
        <v>2.9750334126199398</v>
      </c>
      <c r="C30" s="1209">
        <v>0.98897786238763241</v>
      </c>
      <c r="D30" s="1209">
        <v>0.62758114214780858</v>
      </c>
      <c r="E30" s="1209">
        <v>-19.055501578279419</v>
      </c>
      <c r="F30" s="1209">
        <v>-11.487379942842383</v>
      </c>
      <c r="G30" s="1209">
        <v>-26.588336332271695</v>
      </c>
      <c r="H30" s="1209">
        <v>15.481081732916758</v>
      </c>
    </row>
    <row r="31" spans="1:8" s="1194" customFormat="1" ht="12" customHeight="1">
      <c r="A31" s="1203" t="s">
        <v>1198</v>
      </c>
      <c r="B31" s="1209">
        <v>1.9048889579302095</v>
      </c>
      <c r="C31" s="1209">
        <v>2.84</v>
      </c>
      <c r="D31" s="1209">
        <v>3.16</v>
      </c>
      <c r="E31" s="1209">
        <v>2.3299999999999992</v>
      </c>
      <c r="F31" s="1209">
        <v>2.7600000000000007</v>
      </c>
      <c r="G31" s="1209">
        <v>0.76999999999999957</v>
      </c>
      <c r="H31" s="1209">
        <v>3.66</v>
      </c>
    </row>
    <row r="32" spans="1:8" s="1208" customFormat="1" ht="12" customHeight="1">
      <c r="A32" s="1206" t="s">
        <v>1201</v>
      </c>
      <c r="B32" s="1207">
        <v>18.99564706048286</v>
      </c>
      <c r="C32" s="1207">
        <v>92.426767354497102</v>
      </c>
      <c r="D32" s="1207">
        <v>71.231511111128569</v>
      </c>
      <c r="E32" s="1207">
        <v>-144.73845714971148</v>
      </c>
      <c r="F32" s="1207">
        <v>46.084119057307859</v>
      </c>
      <c r="G32" s="1207">
        <v>-32.315401776761036</v>
      </c>
      <c r="H32" s="1207">
        <v>89.056212743984659</v>
      </c>
    </row>
    <row r="33" spans="1:10" s="1194" customFormat="1" ht="12" customHeight="1">
      <c r="A33" s="1210" t="s">
        <v>1202</v>
      </c>
      <c r="B33" s="810">
        <v>556.90188336435961</v>
      </c>
      <c r="C33" s="810">
        <v>499.31442644519649</v>
      </c>
      <c r="D33" s="810">
        <v>461.81314889955348</v>
      </c>
      <c r="E33" s="810">
        <v>312.65339543875837</v>
      </c>
      <c r="F33" s="810">
        <v>355.9918252487081</v>
      </c>
      <c r="G33" s="810">
        <v>236.75268063449303</v>
      </c>
      <c r="H33" s="810">
        <v>405.80876311671517</v>
      </c>
    </row>
    <row r="34" spans="1:10" s="1194" customFormat="1" ht="12" customHeight="1">
      <c r="A34" s="1211" t="s">
        <v>12</v>
      </c>
      <c r="B34" s="1212">
        <v>63.201000000000001</v>
      </c>
      <c r="C34" s="1212">
        <v>53.23</v>
      </c>
      <c r="D34" s="1212">
        <v>38.18</v>
      </c>
      <c r="E34" s="1212">
        <v>-77.05</v>
      </c>
      <c r="F34" s="1212">
        <v>-103.06999999999998</v>
      </c>
      <c r="G34" s="1212">
        <v>-64.410000000000011</v>
      </c>
      <c r="H34" s="1212">
        <v>-102.01</v>
      </c>
    </row>
    <row r="35" spans="1:10" s="1194" customFormat="1" ht="12" customHeight="1">
      <c r="A35" s="1213" t="s">
        <v>1203</v>
      </c>
      <c r="B35" s="1214">
        <v>493.70088336435958</v>
      </c>
      <c r="C35" s="1214">
        <v>446.08442644519647</v>
      </c>
      <c r="D35" s="1214">
        <v>423.63314889955348</v>
      </c>
      <c r="E35" s="1214">
        <v>389.70339543875838</v>
      </c>
      <c r="F35" s="1214">
        <v>459.06182524870809</v>
      </c>
      <c r="G35" s="1214">
        <v>301.16268063449303</v>
      </c>
      <c r="H35" s="1214">
        <v>507.81876311671516</v>
      </c>
    </row>
    <row r="36" spans="1:10" ht="7.5" customHeight="1">
      <c r="A36" s="1215"/>
      <c r="B36" s="1216"/>
      <c r="C36" s="1216"/>
      <c r="D36" s="1216"/>
      <c r="E36" s="1216"/>
      <c r="F36" s="1216"/>
      <c r="G36" s="1216"/>
      <c r="H36" s="1216"/>
      <c r="I36" s="1216"/>
      <c r="J36" s="1216"/>
    </row>
    <row r="37" spans="1:10" ht="12.75" customHeight="1">
      <c r="A37" s="1493" t="s">
        <v>1204</v>
      </c>
      <c r="B37" s="1493"/>
      <c r="C37" s="1493"/>
      <c r="D37" s="1493"/>
      <c r="E37" s="1493"/>
      <c r="F37" s="1493"/>
      <c r="G37" s="1493"/>
      <c r="H37" s="1493"/>
      <c r="I37" s="1493"/>
      <c r="J37" s="1493"/>
    </row>
    <row r="38" spans="1:10" s="756" customFormat="1" ht="22.5" customHeight="1">
      <c r="A38" s="935"/>
      <c r="B38" s="936"/>
      <c r="C38" s="936"/>
      <c r="D38" s="936"/>
      <c r="E38" s="936"/>
      <c r="F38" s="936"/>
      <c r="G38" s="936"/>
      <c r="H38" s="936"/>
      <c r="I38" s="936"/>
      <c r="J38" s="1042"/>
    </row>
    <row r="39" spans="1:10" s="737" customFormat="1" ht="33.75" customHeight="1">
      <c r="A39" s="1626" t="s">
        <v>1205</v>
      </c>
      <c r="B39" s="1626"/>
      <c r="C39" s="1626"/>
      <c r="D39" s="1626"/>
      <c r="E39" s="1626"/>
      <c r="F39" s="1626"/>
      <c r="G39" s="1626"/>
      <c r="H39" s="1626"/>
      <c r="I39" s="1626"/>
      <c r="J39" s="1626"/>
    </row>
    <row r="40" spans="1:10" s="737" customFormat="1" ht="12" customHeight="1"/>
    <row r="41" spans="1:10" s="1085" customFormat="1" ht="13.5" customHeight="1">
      <c r="A41" s="1084" t="s">
        <v>1</v>
      </c>
      <c r="B41" s="1023" t="s">
        <v>784</v>
      </c>
      <c r="C41" s="1023" t="s">
        <v>367</v>
      </c>
      <c r="D41" s="1023" t="s">
        <v>331</v>
      </c>
      <c r="E41" s="1023" t="s">
        <v>246</v>
      </c>
      <c r="F41" s="1023" t="s">
        <v>239</v>
      </c>
      <c r="G41" s="1023" t="s">
        <v>234</v>
      </c>
      <c r="H41" s="1023" t="s">
        <v>516</v>
      </c>
    </row>
    <row r="42" spans="1:10" s="1099" customFormat="1" ht="12" customHeight="1">
      <c r="A42" s="1217" t="s">
        <v>1206</v>
      </c>
      <c r="B42" s="1218"/>
      <c r="C42" s="1218"/>
      <c r="D42" s="1218"/>
      <c r="E42" s="1218"/>
      <c r="F42" s="1218"/>
      <c r="G42" s="1218"/>
      <c r="H42" s="1218"/>
    </row>
    <row r="43" spans="1:10" s="1085" customFormat="1" ht="12" customHeight="1">
      <c r="A43" s="1094" t="s">
        <v>1207</v>
      </c>
      <c r="B43" s="1199">
        <v>4396.5036239999999</v>
      </c>
      <c r="C43" s="1199">
        <v>2050.8340000000003</v>
      </c>
      <c r="D43" s="1199">
        <v>3960.288</v>
      </c>
      <c r="E43" s="1199">
        <v>3482.4609999999993</v>
      </c>
      <c r="F43" s="1199">
        <v>4318.0969999999998</v>
      </c>
      <c r="G43" s="1199">
        <v>1934.634</v>
      </c>
      <c r="H43" s="1199">
        <v>4548.25</v>
      </c>
    </row>
    <row r="44" spans="1:10" s="1085" customFormat="1" ht="21" customHeight="1">
      <c r="A44" s="1202" t="s">
        <v>1208</v>
      </c>
      <c r="B44" s="1199">
        <v>4295.1357900000003</v>
      </c>
      <c r="C44" s="1199">
        <v>1859.4479999999994</v>
      </c>
      <c r="D44" s="1199">
        <v>3727.3580000000002</v>
      </c>
      <c r="E44" s="1199">
        <v>3161.96</v>
      </c>
      <c r="F44" s="1199">
        <v>4076.9239999999991</v>
      </c>
      <c r="G44" s="1199">
        <v>1835.8760000000002</v>
      </c>
      <c r="H44" s="1199">
        <v>4157.4650000000001</v>
      </c>
    </row>
    <row r="45" spans="1:10" s="1085" customFormat="1" ht="21" customHeight="1">
      <c r="A45" s="1219" t="s">
        <v>1209</v>
      </c>
      <c r="B45" s="1199">
        <v>1424.1834699999999</v>
      </c>
      <c r="C45" s="1199">
        <v>1303.2649999999999</v>
      </c>
      <c r="D45" s="1199">
        <v>1355.4</v>
      </c>
      <c r="E45" s="1199">
        <v>1195.6100000000006</v>
      </c>
      <c r="F45" s="1199">
        <v>1585.5070000000001</v>
      </c>
      <c r="G45" s="1199">
        <v>991.25</v>
      </c>
      <c r="H45" s="1199">
        <v>1330.0630000000001</v>
      </c>
    </row>
    <row r="46" spans="1:10" s="1194" customFormat="1" ht="21" customHeight="1">
      <c r="A46" s="1220" t="s">
        <v>1210</v>
      </c>
      <c r="B46" s="1191">
        <v>1276.6962209999999</v>
      </c>
      <c r="C46" s="1191">
        <v>1225.3979999999997</v>
      </c>
      <c r="D46" s="1191">
        <v>1329.9</v>
      </c>
      <c r="E46" s="1191">
        <v>1369.6829999999995</v>
      </c>
      <c r="F46" s="1191">
        <v>1616.9259999999999</v>
      </c>
      <c r="G46" s="1191">
        <v>992.25399999999991</v>
      </c>
      <c r="H46" s="1191">
        <v>1442.203</v>
      </c>
    </row>
    <row r="47" spans="1:10" s="1099" customFormat="1" ht="12" customHeight="1">
      <c r="A47" s="1221" t="s">
        <v>1211</v>
      </c>
      <c r="B47" s="1222">
        <v>248.85508299999969</v>
      </c>
      <c r="C47" s="1222">
        <v>269.25300000000107</v>
      </c>
      <c r="D47" s="1222">
        <v>258.42999999999984</v>
      </c>
      <c r="E47" s="1222">
        <v>146.42800000000034</v>
      </c>
      <c r="F47" s="1222">
        <v>209.75400000000081</v>
      </c>
      <c r="G47" s="1222">
        <v>97.753999999999905</v>
      </c>
      <c r="H47" s="1222">
        <v>278.64499999999998</v>
      </c>
    </row>
    <row r="48" spans="1:10" s="1099" customFormat="1" ht="12" customHeight="1">
      <c r="A48" s="1223" t="s">
        <v>987</v>
      </c>
      <c r="B48" s="1218"/>
      <c r="C48" s="1218"/>
      <c r="D48" s="1218"/>
      <c r="E48" s="1218"/>
      <c r="F48" s="1218"/>
      <c r="G48" s="1218"/>
      <c r="H48" s="1218"/>
    </row>
    <row r="49" spans="1:8" s="1200" customFormat="1" ht="12" customHeight="1">
      <c r="A49" s="1198" t="s">
        <v>1192</v>
      </c>
      <c r="B49" s="1199">
        <v>599.68333974260406</v>
      </c>
      <c r="C49" s="1199">
        <v>329.2088760427514</v>
      </c>
      <c r="D49" s="1199">
        <v>599.34188649681084</v>
      </c>
      <c r="E49" s="1199">
        <v>1283.7737919821502</v>
      </c>
      <c r="F49" s="1199">
        <v>766.31657698387903</v>
      </c>
      <c r="G49" s="1199">
        <v>1203.143625585702</v>
      </c>
      <c r="H49" s="1199">
        <v>1133.7599666610045</v>
      </c>
    </row>
    <row r="50" spans="1:8" s="1200" customFormat="1" ht="12" customHeight="1">
      <c r="A50" s="1198" t="s">
        <v>1148</v>
      </c>
      <c r="B50" s="1199">
        <v>109.36396309943736</v>
      </c>
      <c r="C50" s="1199">
        <v>163.13999999999999</v>
      </c>
      <c r="D50" s="1199">
        <v>181.79999999999998</v>
      </c>
      <c r="E50" s="1199">
        <v>133.65999999999997</v>
      </c>
      <c r="F50" s="1199">
        <v>158.98000000000002</v>
      </c>
      <c r="G50" s="1199">
        <v>43.899999999999991</v>
      </c>
      <c r="H50" s="1199">
        <v>210.58</v>
      </c>
    </row>
    <row r="51" spans="1:8" s="1200" customFormat="1" ht="12" customHeight="1">
      <c r="A51" s="1224" t="s">
        <v>1212</v>
      </c>
      <c r="B51" s="1199">
        <v>6.0598218698548862</v>
      </c>
      <c r="C51" s="1199">
        <v>-2.8556988024427312</v>
      </c>
      <c r="D51" s="1199">
        <v>-3.341221435120616</v>
      </c>
      <c r="E51" s="1199">
        <v>-4.7558958322040326</v>
      </c>
      <c r="F51" s="1199">
        <v>-4.9974112260836705</v>
      </c>
      <c r="G51" s="1199">
        <v>-3.0914011177425493</v>
      </c>
      <c r="H51" s="1199">
        <v>-4.6080677800766807</v>
      </c>
    </row>
    <row r="52" spans="1:8" s="1200" customFormat="1" ht="12" customHeight="1">
      <c r="A52" s="1203" t="s">
        <v>1196</v>
      </c>
      <c r="B52" s="1199">
        <v>610.54960164433055</v>
      </c>
      <c r="C52" s="1199">
        <v>310.32800000000009</v>
      </c>
      <c r="D52" s="1199">
        <v>561.79999999999995</v>
      </c>
      <c r="E52" s="1199">
        <v>1112.5900000000001</v>
      </c>
      <c r="F52" s="1199">
        <v>699.02999999999975</v>
      </c>
      <c r="G52" s="1199">
        <v>1160.18</v>
      </c>
      <c r="H52" s="1199">
        <v>968.74</v>
      </c>
    </row>
    <row r="53" spans="1:8" s="1200" customFormat="1" ht="12" customHeight="1">
      <c r="A53" s="1201" t="s">
        <v>1213</v>
      </c>
      <c r="B53" s="1199">
        <v>143.37392103650376</v>
      </c>
      <c r="C53" s="1199">
        <v>93.2</v>
      </c>
      <c r="D53" s="1199">
        <v>29.2</v>
      </c>
      <c r="E53" s="1199">
        <v>-165.8</v>
      </c>
      <c r="F53" s="1199">
        <v>-25.699999999999989</v>
      </c>
      <c r="G53" s="1199">
        <v>-5.8599999999999994</v>
      </c>
      <c r="H53" s="1199">
        <v>-102.14</v>
      </c>
    </row>
    <row r="54" spans="1:8" s="1200" customFormat="1" ht="12" customHeight="1">
      <c r="A54" s="1198" t="s">
        <v>1200</v>
      </c>
      <c r="B54" s="1199">
        <v>4.1141699999999997</v>
      </c>
      <c r="C54" s="1199">
        <v>-15.334</v>
      </c>
      <c r="D54" s="1199">
        <v>-3.7</v>
      </c>
      <c r="E54" s="1199">
        <v>-8.2100000000000009</v>
      </c>
      <c r="F54" s="1199">
        <v>-5.7600000000000016</v>
      </c>
      <c r="G54" s="1199">
        <v>4.87</v>
      </c>
      <c r="H54" s="1199">
        <v>-10</v>
      </c>
    </row>
    <row r="55" spans="1:8" s="1200" customFormat="1" ht="21" customHeight="1">
      <c r="A55" s="1219" t="s">
        <v>1214</v>
      </c>
      <c r="B55" s="1199">
        <v>8.6929999999999996</v>
      </c>
      <c r="C55" s="1199">
        <v>7.4399999999999995</v>
      </c>
      <c r="D55" s="1199">
        <v>10.28</v>
      </c>
      <c r="E55" s="1199">
        <v>10.814000000000002</v>
      </c>
      <c r="F55" s="1199">
        <v>9.9500000000000028</v>
      </c>
      <c r="G55" s="1199">
        <v>8.7079999999999984</v>
      </c>
      <c r="H55" s="1199">
        <v>10.622</v>
      </c>
    </row>
    <row r="56" spans="1:8" s="1227" customFormat="1" ht="12" customHeight="1">
      <c r="A56" s="1225" t="s">
        <v>1211</v>
      </c>
      <c r="B56" s="1226">
        <v>248.61897036435974</v>
      </c>
      <c r="C56" s="1226">
        <v>269.18257484519398</v>
      </c>
      <c r="D56" s="1226">
        <v>258.4631079319314</v>
      </c>
      <c r="E56" s="1226">
        <v>146.40368781435393</v>
      </c>
      <c r="F56" s="1226">
        <v>209.75398820996293</v>
      </c>
      <c r="G56" s="1226">
        <v>97.673026703444677</v>
      </c>
      <c r="H56" s="1226">
        <v>278.69003444108108</v>
      </c>
    </row>
    <row r="57" spans="1:8" s="1208" customFormat="1" ht="12" customHeight="1">
      <c r="A57" s="1206"/>
      <c r="B57" s="1228"/>
      <c r="C57" s="1228"/>
      <c r="D57" s="1228"/>
      <c r="E57" s="1228"/>
      <c r="F57" s="1228"/>
      <c r="G57" s="1228"/>
      <c r="H57" s="1228"/>
    </row>
    <row r="58" spans="1:8" s="1227" customFormat="1" ht="12" customHeight="1">
      <c r="A58" s="1229" t="s">
        <v>1206</v>
      </c>
      <c r="B58" s="1230"/>
      <c r="C58" s="1230"/>
      <c r="D58" s="1230"/>
      <c r="E58" s="1230"/>
      <c r="F58" s="1230"/>
      <c r="G58" s="1230"/>
      <c r="H58" s="1230"/>
    </row>
    <row r="59" spans="1:8" s="1194" customFormat="1" ht="12" customHeight="1">
      <c r="A59" s="1203" t="s">
        <v>1215</v>
      </c>
      <c r="B59" s="1199">
        <v>664.64780299999995</v>
      </c>
      <c r="C59" s="1199">
        <v>648.58299999999997</v>
      </c>
      <c r="D59" s="1199">
        <v>631.66099999999994</v>
      </c>
      <c r="E59" s="1199">
        <v>576.32100000000014</v>
      </c>
      <c r="F59" s="1199">
        <v>584.49</v>
      </c>
      <c r="G59" s="1199">
        <v>575.71399999999994</v>
      </c>
      <c r="H59" s="1199">
        <v>568.92499999999995</v>
      </c>
    </row>
    <row r="60" spans="1:8" s="1194" customFormat="1" ht="12" customHeight="1">
      <c r="A60" s="1203" t="s">
        <v>1216</v>
      </c>
      <c r="B60" s="1199">
        <v>78.664398000000006</v>
      </c>
      <c r="C60" s="1199">
        <v>76.032999999999987</v>
      </c>
      <c r="D60" s="1199">
        <v>70.774000000000001</v>
      </c>
      <c r="E60" s="1199">
        <v>77.967000000000013</v>
      </c>
      <c r="F60" s="1199">
        <v>84.12299999999999</v>
      </c>
      <c r="G60" s="1199">
        <v>83.637</v>
      </c>
      <c r="H60" s="1199">
        <v>83.828000000000003</v>
      </c>
    </row>
    <row r="61" spans="1:8" s="1194" customFormat="1" ht="12" customHeight="1">
      <c r="A61" s="1203" t="s">
        <v>17</v>
      </c>
      <c r="B61" s="1199">
        <v>13.73038</v>
      </c>
      <c r="C61" s="1199">
        <v>5.0690000000000008</v>
      </c>
      <c r="D61" s="1199">
        <v>4.8339999999999996</v>
      </c>
      <c r="E61" s="1199">
        <v>7.0880000000000019</v>
      </c>
      <c r="F61" s="1199">
        <v>7.5159999999999973</v>
      </c>
      <c r="G61" s="1199">
        <v>7.21</v>
      </c>
      <c r="H61" s="1199">
        <v>7.8890000000000002</v>
      </c>
    </row>
    <row r="62" spans="1:8" s="1194" customFormat="1" ht="12" customHeight="1">
      <c r="A62" s="1203" t="s">
        <v>175</v>
      </c>
      <c r="B62" s="1199">
        <v>291.43087200000002</v>
      </c>
      <c r="C62" s="1199">
        <v>348.50799999999992</v>
      </c>
      <c r="D62" s="1199">
        <v>362.35</v>
      </c>
      <c r="E62" s="1199">
        <v>339.22300000000001</v>
      </c>
      <c r="F62" s="1199">
        <v>361.70499999999998</v>
      </c>
      <c r="G62" s="1199">
        <v>360.17700000000002</v>
      </c>
      <c r="H62" s="1199">
        <v>365.86799999999999</v>
      </c>
    </row>
    <row r="63" spans="1:8" s="1231" customFormat="1" ht="21" customHeight="1">
      <c r="A63" s="1225" t="s">
        <v>1217</v>
      </c>
      <c r="B63" s="1226">
        <v>308.28291299999989</v>
      </c>
      <c r="C63" s="1226">
        <v>229.11099999999999</v>
      </c>
      <c r="D63" s="1226">
        <v>203.37099999999987</v>
      </c>
      <c r="E63" s="1226">
        <v>166.21900000000016</v>
      </c>
      <c r="F63" s="1226">
        <v>146.17800000000005</v>
      </c>
      <c r="G63" s="1226">
        <v>139.1099999999999</v>
      </c>
      <c r="H63" s="1226">
        <v>127.11799999999999</v>
      </c>
    </row>
    <row r="64" spans="1:8" s="1194" customFormat="1" ht="12" customHeight="1">
      <c r="A64" s="1232" t="s">
        <v>987</v>
      </c>
      <c r="B64" s="810"/>
      <c r="C64" s="810"/>
      <c r="D64" s="810"/>
      <c r="E64" s="810"/>
      <c r="F64" s="810"/>
      <c r="G64" s="810"/>
      <c r="H64" s="810"/>
    </row>
    <row r="65" spans="1:10" s="1194" customFormat="1" ht="12" customHeight="1">
      <c r="A65" s="1201" t="s">
        <v>1144</v>
      </c>
      <c r="B65" s="1233">
        <v>201.74172541800002</v>
      </c>
      <c r="C65" s="1233">
        <v>193.535</v>
      </c>
      <c r="D65" s="1233">
        <v>190.29</v>
      </c>
      <c r="E65" s="1233">
        <v>145.42000000000007</v>
      </c>
      <c r="F65" s="1233">
        <v>146.39999999999998</v>
      </c>
      <c r="G65" s="1233">
        <v>145.88299999999998</v>
      </c>
      <c r="H65" s="1233">
        <v>141.99700000000001</v>
      </c>
    </row>
    <row r="66" spans="1:10" s="1194" customFormat="1" ht="12" customHeight="1">
      <c r="A66" s="1201" t="s">
        <v>1194</v>
      </c>
      <c r="B66" s="1233">
        <v>109.17436571214495</v>
      </c>
      <c r="C66" s="1233">
        <v>46.237698802442729</v>
      </c>
      <c r="D66" s="1233">
        <v>26.701221435120615</v>
      </c>
      <c r="E66" s="1233">
        <v>36.355895832204034</v>
      </c>
      <c r="F66" s="1233">
        <v>14.817411226083671</v>
      </c>
      <c r="G66" s="1233">
        <v>5.0764011177425497</v>
      </c>
      <c r="H66" s="1233">
        <v>0.69500000000000028</v>
      </c>
    </row>
    <row r="67" spans="1:10" s="1200" customFormat="1" ht="12" customHeight="1">
      <c r="A67" s="1224" t="s">
        <v>1218</v>
      </c>
      <c r="B67" s="1199">
        <v>6.0598218698548862</v>
      </c>
      <c r="C67" s="1199">
        <v>-2.8556988024427312</v>
      </c>
      <c r="D67" s="1199">
        <v>-3.341221435120616</v>
      </c>
      <c r="E67" s="1199">
        <v>-4.7558958322040326</v>
      </c>
      <c r="F67" s="1199">
        <v>-4.9974112260836705</v>
      </c>
      <c r="G67" s="1199">
        <v>-3.0914011177425493</v>
      </c>
      <c r="H67" s="1199">
        <v>-4.6080677800766807</v>
      </c>
    </row>
    <row r="68" spans="1:10" s="1194" customFormat="1" ht="21" customHeight="1">
      <c r="A68" s="1234" t="s">
        <v>1219</v>
      </c>
      <c r="B68" s="1212">
        <v>8.6929999999999996</v>
      </c>
      <c r="C68" s="1212">
        <v>7.4399999999999995</v>
      </c>
      <c r="D68" s="1212">
        <v>10.28</v>
      </c>
      <c r="E68" s="1212">
        <v>10.914000000000001</v>
      </c>
      <c r="F68" s="1212">
        <v>9.9500000000000028</v>
      </c>
      <c r="G68" s="1212">
        <v>8.7079999999999984</v>
      </c>
      <c r="H68" s="1212">
        <v>10.622</v>
      </c>
    </row>
    <row r="69" spans="1:10" s="1227" customFormat="1" ht="21" customHeight="1">
      <c r="A69" s="1235" t="s">
        <v>1217</v>
      </c>
      <c r="B69" s="1236">
        <v>308.28291299999989</v>
      </c>
      <c r="C69" s="1236">
        <v>229.477</v>
      </c>
      <c r="D69" s="1236">
        <v>203.37</v>
      </c>
      <c r="E69" s="1236">
        <v>166.10600000000005</v>
      </c>
      <c r="F69" s="1236">
        <v>146.26999999999998</v>
      </c>
      <c r="G69" s="1236">
        <v>139.16</v>
      </c>
      <c r="H69" s="1236">
        <v>127.46193221992333</v>
      </c>
    </row>
    <row r="70" spans="1:10" s="1227" customFormat="1" ht="21" customHeight="1">
      <c r="A70" s="1237"/>
      <c r="B70" s="1238"/>
      <c r="C70" s="1238"/>
      <c r="D70" s="1238"/>
      <c r="E70" s="1238"/>
      <c r="F70" s="1238"/>
      <c r="G70" s="1238"/>
      <c r="H70" s="1238"/>
    </row>
    <row r="71" spans="1:10" s="756" customFormat="1" ht="22.5" customHeight="1">
      <c r="A71" s="935"/>
      <c r="B71" s="936"/>
      <c r="C71" s="936"/>
      <c r="D71" s="936"/>
      <c r="E71" s="936"/>
      <c r="F71" s="936"/>
      <c r="G71" s="936"/>
      <c r="H71" s="936"/>
      <c r="I71" s="936"/>
      <c r="J71" s="1042"/>
    </row>
    <row r="72" spans="1:10" s="737" customFormat="1" ht="18.75" customHeight="1">
      <c r="A72" s="937" t="s">
        <v>1220</v>
      </c>
    </row>
    <row r="73" spans="1:10" s="737" customFormat="1" ht="12" customHeight="1">
      <c r="A73" s="937"/>
    </row>
    <row r="74" spans="1:10" s="1085" customFormat="1" ht="13.5" customHeight="1">
      <c r="A74" s="1239" t="s">
        <v>52</v>
      </c>
      <c r="B74" s="1023" t="s">
        <v>784</v>
      </c>
      <c r="C74" s="1023" t="s">
        <v>367</v>
      </c>
      <c r="D74" s="1023" t="s">
        <v>331</v>
      </c>
      <c r="E74" s="1023" t="s">
        <v>246</v>
      </c>
      <c r="F74" s="1023" t="s">
        <v>239</v>
      </c>
      <c r="G74" s="1023" t="s">
        <v>234</v>
      </c>
      <c r="H74" s="1023" t="s">
        <v>516</v>
      </c>
    </row>
    <row r="75" spans="1:10" s="1242" customFormat="1" ht="12" customHeight="1">
      <c r="A75" s="1240" t="s">
        <v>1221</v>
      </c>
      <c r="B75" s="1241"/>
      <c r="C75" s="1241"/>
      <c r="D75" s="1241"/>
      <c r="E75" s="1241"/>
      <c r="F75" s="1241"/>
      <c r="G75" s="1241"/>
      <c r="H75" s="1241"/>
    </row>
    <row r="76" spans="1:10" s="1242" customFormat="1" ht="12" customHeight="1">
      <c r="A76" s="1243" t="s">
        <v>1222</v>
      </c>
      <c r="B76" s="1241"/>
      <c r="C76" s="1241"/>
      <c r="D76" s="1241"/>
      <c r="E76" s="1241"/>
      <c r="F76" s="1241"/>
      <c r="G76" s="1241"/>
      <c r="H76" s="1241"/>
    </row>
    <row r="77" spans="1:10" s="1242" customFormat="1" ht="12" customHeight="1">
      <c r="A77" s="1243" t="s">
        <v>1223</v>
      </c>
      <c r="B77" s="1241">
        <v>7.5</v>
      </c>
      <c r="C77" s="1241">
        <v>-1.17</v>
      </c>
      <c r="D77" s="1241">
        <v>5.15</v>
      </c>
      <c r="E77" s="1241">
        <v>-1.49</v>
      </c>
      <c r="F77" s="1241">
        <v>6.7900000000000009</v>
      </c>
      <c r="G77" s="1241">
        <v>-4.2</v>
      </c>
      <c r="H77" s="1241">
        <v>11.4</v>
      </c>
    </row>
    <row r="78" spans="1:10" s="1242" customFormat="1" ht="12" customHeight="1">
      <c r="A78" s="1243" t="s">
        <v>1224</v>
      </c>
      <c r="B78" s="1241">
        <v>5.83</v>
      </c>
      <c r="C78" s="1241">
        <v>0.92</v>
      </c>
      <c r="D78" s="1241">
        <v>8.08</v>
      </c>
      <c r="E78" s="1241">
        <v>2.78</v>
      </c>
      <c r="F78" s="1241">
        <v>4.99</v>
      </c>
      <c r="G78" s="1241">
        <v>-5.17</v>
      </c>
      <c r="H78" s="1241">
        <v>10</v>
      </c>
    </row>
    <row r="79" spans="1:10" s="1182" customFormat="1" ht="12" customHeight="1">
      <c r="A79" s="1243" t="s">
        <v>1225</v>
      </c>
      <c r="B79" s="1241">
        <v>0.65</v>
      </c>
      <c r="C79" s="1241">
        <v>0.38</v>
      </c>
      <c r="D79" s="1241">
        <v>1.27</v>
      </c>
      <c r="E79" s="1241">
        <v>1.3199999999999996</v>
      </c>
      <c r="F79" s="1241">
        <v>2.67</v>
      </c>
      <c r="G79" s="1241">
        <v>1.65</v>
      </c>
      <c r="H79" s="1241">
        <v>1.5</v>
      </c>
    </row>
    <row r="80" spans="1:10" s="1182" customFormat="1" ht="12" customHeight="1">
      <c r="A80" s="1243" t="s">
        <v>1226</v>
      </c>
      <c r="B80" s="1241">
        <v>1.36</v>
      </c>
      <c r="C80" s="1241">
        <v>-0.5</v>
      </c>
      <c r="D80" s="1241">
        <v>0.37</v>
      </c>
      <c r="E80" s="1241">
        <v>1.46</v>
      </c>
      <c r="F80" s="1241">
        <v>2.6399999999999992</v>
      </c>
      <c r="G80" s="1241">
        <v>2.7</v>
      </c>
      <c r="H80" s="1241">
        <v>2.2999999999999998</v>
      </c>
    </row>
    <row r="81" spans="1:8" s="1182" customFormat="1" ht="12" customHeight="1">
      <c r="A81" s="1243" t="s">
        <v>1227</v>
      </c>
      <c r="B81" s="1241">
        <v>0.51</v>
      </c>
      <c r="C81" s="1241">
        <v>0.55000000000000004</v>
      </c>
      <c r="D81" s="1241">
        <v>0.51</v>
      </c>
      <c r="E81" s="1241">
        <v>0.57000000000000006</v>
      </c>
      <c r="F81" s="1241">
        <v>0.62</v>
      </c>
      <c r="G81" s="1241">
        <v>0.55999999999999994</v>
      </c>
      <c r="H81" s="1241">
        <v>0.7</v>
      </c>
    </row>
    <row r="82" spans="1:8" s="1182" customFormat="1" ht="12" customHeight="1">
      <c r="A82" s="1243" t="s">
        <v>1228</v>
      </c>
      <c r="B82" s="1241">
        <v>1.1999999999999995</v>
      </c>
      <c r="C82" s="1241">
        <v>1.2700000000000002</v>
      </c>
      <c r="D82" s="1241">
        <v>1.1599999999999999</v>
      </c>
      <c r="E82" s="1241">
        <v>1.3</v>
      </c>
      <c r="F82" s="1241">
        <v>1.2</v>
      </c>
      <c r="G82" s="1241">
        <v>1.3</v>
      </c>
      <c r="H82" s="1241">
        <v>1.2</v>
      </c>
    </row>
    <row r="83" spans="1:8" s="1182" customFormat="1" ht="12" customHeight="1">
      <c r="A83" s="1244" t="s">
        <v>1229</v>
      </c>
      <c r="B83" s="1241">
        <v>1.1999999999999997</v>
      </c>
      <c r="C83" s="1241">
        <v>1.3</v>
      </c>
      <c r="D83" s="1241">
        <v>1.1000000000000001</v>
      </c>
      <c r="E83" s="1241">
        <v>1.1000000000000001</v>
      </c>
      <c r="F83" s="1245">
        <v>1.3</v>
      </c>
      <c r="G83" s="1245">
        <v>1.5</v>
      </c>
      <c r="H83" s="1245">
        <v>1.5</v>
      </c>
    </row>
    <row r="84" spans="1:8" s="1182" customFormat="1" ht="12" customHeight="1">
      <c r="A84" s="1246" t="s">
        <v>1230</v>
      </c>
      <c r="B84" s="1247">
        <v>1.24</v>
      </c>
      <c r="C84" s="1247">
        <v>0.97</v>
      </c>
      <c r="D84" s="1247">
        <v>1.37</v>
      </c>
      <c r="E84" s="1247">
        <v>1.19</v>
      </c>
      <c r="F84" s="1247">
        <v>1.64</v>
      </c>
      <c r="G84" s="1247">
        <v>0.84000000000000019</v>
      </c>
      <c r="H84" s="1247">
        <v>1.94</v>
      </c>
    </row>
    <row r="85" spans="1:8" s="1182" customFormat="1" ht="12" customHeight="1">
      <c r="A85" s="1248" t="s">
        <v>1231</v>
      </c>
      <c r="B85" s="1249">
        <v>0.9</v>
      </c>
      <c r="C85" s="1249">
        <v>0.64</v>
      </c>
      <c r="D85" s="1249">
        <v>1.36</v>
      </c>
      <c r="E85" s="1249">
        <v>1.49</v>
      </c>
      <c r="F85" s="1249">
        <v>2.48</v>
      </c>
      <c r="G85" s="1249">
        <v>0.88000000000000012</v>
      </c>
      <c r="H85" s="1249">
        <v>2.2399999999999998</v>
      </c>
    </row>
    <row r="86" spans="1:8" s="1182" customFormat="1" ht="12" customHeight="1">
      <c r="A86" s="1243" t="s">
        <v>1232</v>
      </c>
      <c r="B86" s="1241">
        <v>1.1399999999999999</v>
      </c>
      <c r="C86" s="1241">
        <v>0.89</v>
      </c>
      <c r="D86" s="1241">
        <v>1.08</v>
      </c>
      <c r="E86" s="1241">
        <v>1.42</v>
      </c>
      <c r="F86" s="1241">
        <v>1.17</v>
      </c>
      <c r="G86" s="1241">
        <v>1.39</v>
      </c>
      <c r="H86" s="1241">
        <v>1.34</v>
      </c>
    </row>
    <row r="87" spans="1:8" s="1182" customFormat="1" ht="12" customHeight="1">
      <c r="A87" s="1243" t="s">
        <v>1233</v>
      </c>
      <c r="B87" s="1241">
        <v>5.09</v>
      </c>
      <c r="C87" s="1241">
        <v>3.97</v>
      </c>
      <c r="D87" s="1241">
        <v>5.64</v>
      </c>
      <c r="E87" s="1241">
        <v>4.9000000000000004</v>
      </c>
      <c r="F87" s="1241">
        <v>6.8</v>
      </c>
      <c r="G87" s="1241">
        <v>3.4</v>
      </c>
      <c r="H87" s="1241">
        <v>8.1</v>
      </c>
    </row>
    <row r="88" spans="1:8" s="1182" customFormat="1" ht="12" customHeight="1">
      <c r="A88" s="1244" t="s">
        <v>1234</v>
      </c>
      <c r="B88" s="1245">
        <v>3.68</v>
      </c>
      <c r="C88" s="1245">
        <v>2.59</v>
      </c>
      <c r="D88" s="1245">
        <v>5.58</v>
      </c>
      <c r="E88" s="1245">
        <v>6.2</v>
      </c>
      <c r="F88" s="1245">
        <v>10.4</v>
      </c>
      <c r="G88" s="1245">
        <v>3.6</v>
      </c>
      <c r="H88" s="1245">
        <v>9.4</v>
      </c>
    </row>
    <row r="89" spans="1:8" s="1182" customFormat="1" ht="5.25" customHeight="1">
      <c r="A89" s="1248"/>
      <c r="B89" s="1249"/>
      <c r="C89" s="1249"/>
      <c r="D89" s="1249"/>
      <c r="E89" s="1249"/>
      <c r="F89" s="1249"/>
      <c r="G89" s="1249"/>
      <c r="H89" s="1249"/>
    </row>
    <row r="90" spans="1:8" s="1182" customFormat="1" ht="12" customHeight="1">
      <c r="A90" s="1250" t="s">
        <v>1235</v>
      </c>
      <c r="B90" s="1241"/>
      <c r="C90" s="1241"/>
      <c r="D90" s="1241"/>
      <c r="E90" s="1241"/>
      <c r="F90" s="1241"/>
      <c r="G90" s="1241"/>
      <c r="H90" s="1241"/>
    </row>
    <row r="91" spans="1:8" s="1182" customFormat="1" ht="12" customHeight="1">
      <c r="A91" s="1244" t="s">
        <v>1236</v>
      </c>
      <c r="B91" s="1245">
        <v>0.49</v>
      </c>
      <c r="C91" s="1245">
        <v>0.75</v>
      </c>
      <c r="D91" s="1245">
        <v>0.89</v>
      </c>
      <c r="E91" s="1245">
        <v>0.62</v>
      </c>
      <c r="F91" s="1245">
        <v>0.89</v>
      </c>
      <c r="G91" s="1245">
        <v>0.25</v>
      </c>
      <c r="H91" s="1245">
        <v>1.1599999999999999</v>
      </c>
    </row>
    <row r="92" spans="1:8" s="1254" customFormat="1" ht="9" customHeight="1">
      <c r="A92" s="1251"/>
      <c r="B92" s="1252"/>
      <c r="C92" s="1252"/>
      <c r="D92" s="1252"/>
      <c r="E92" s="1252"/>
      <c r="F92" s="1253"/>
      <c r="G92" s="1252"/>
      <c r="H92" s="1252"/>
    </row>
    <row r="93" spans="1:8" s="1182" customFormat="1" ht="12" customHeight="1">
      <c r="A93" s="1165" t="s">
        <v>1237</v>
      </c>
      <c r="B93" s="1255"/>
      <c r="C93" s="1255"/>
      <c r="D93" s="1255"/>
      <c r="E93" s="1255"/>
      <c r="F93" s="1255"/>
      <c r="G93" s="1255"/>
      <c r="H93" s="1255"/>
    </row>
    <row r="94" spans="1:8" s="1182" customFormat="1" ht="12" customHeight="1">
      <c r="A94" s="1248" t="s">
        <v>1238</v>
      </c>
      <c r="B94" s="1249">
        <v>1.19</v>
      </c>
      <c r="C94" s="1249">
        <v>1.04</v>
      </c>
      <c r="D94" s="1249">
        <v>1</v>
      </c>
      <c r="E94" s="1249">
        <v>1.36</v>
      </c>
      <c r="F94" s="1249">
        <v>0.92</v>
      </c>
      <c r="G94" s="1249">
        <v>1.33</v>
      </c>
      <c r="H94" s="1249">
        <v>1.39</v>
      </c>
    </row>
    <row r="95" spans="1:8" s="1182" customFormat="1" ht="5.25" customHeight="1">
      <c r="A95" s="1243"/>
      <c r="B95" s="1241"/>
      <c r="C95" s="1241"/>
      <c r="D95" s="1241"/>
      <c r="E95" s="1241"/>
      <c r="F95" s="1241"/>
      <c r="G95" s="1241"/>
      <c r="H95" s="1241"/>
    </row>
    <row r="96" spans="1:8" s="1182" customFormat="1" ht="12" customHeight="1">
      <c r="A96" s="1243" t="s">
        <v>1239</v>
      </c>
      <c r="B96" s="1241"/>
      <c r="C96" s="1241"/>
      <c r="D96" s="1241"/>
      <c r="E96" s="1241"/>
      <c r="F96" s="1241"/>
      <c r="G96" s="1241"/>
      <c r="H96" s="1241"/>
    </row>
    <row r="97" spans="1:10" s="1182" customFormat="1" ht="12" customHeight="1">
      <c r="A97" s="1256" t="s">
        <v>1240</v>
      </c>
      <c r="B97" s="1241">
        <v>1.03</v>
      </c>
      <c r="C97" s="1241">
        <v>1.1399999999999999</v>
      </c>
      <c r="D97" s="1241">
        <v>0.99</v>
      </c>
      <c r="E97" s="1241">
        <v>1.46</v>
      </c>
      <c r="F97" s="1241">
        <v>1.0699999999999998</v>
      </c>
      <c r="G97" s="1241">
        <v>1.65</v>
      </c>
      <c r="H97" s="1241">
        <v>1.0699999999999998</v>
      </c>
    </row>
    <row r="98" spans="1:10" s="1182" customFormat="1" ht="12" customHeight="1">
      <c r="A98" s="1256" t="s">
        <v>1241</v>
      </c>
      <c r="B98" s="1241">
        <v>1.0900000000000001</v>
      </c>
      <c r="C98" s="1241">
        <v>1.1499999999999999</v>
      </c>
      <c r="D98" s="1241">
        <v>1.07</v>
      </c>
      <c r="E98" s="1241">
        <v>1.48</v>
      </c>
      <c r="F98" s="1241">
        <v>1.17</v>
      </c>
      <c r="G98" s="1241">
        <v>1.53</v>
      </c>
      <c r="H98" s="1241">
        <v>1.17</v>
      </c>
    </row>
    <row r="99" spans="1:10" s="1182" customFormat="1" ht="12" customHeight="1">
      <c r="A99" s="1256" t="s">
        <v>1242</v>
      </c>
      <c r="B99" s="1241">
        <v>1.1399999999999999</v>
      </c>
      <c r="C99" s="1241">
        <v>1.24</v>
      </c>
      <c r="D99" s="1241">
        <v>1.1499999999999999</v>
      </c>
      <c r="E99" s="1241">
        <v>1.46</v>
      </c>
      <c r="F99" s="1241">
        <v>1.26</v>
      </c>
      <c r="G99" s="1241">
        <v>1.59</v>
      </c>
      <c r="H99" s="1241">
        <v>1.28</v>
      </c>
    </row>
    <row r="100" spans="1:10" s="1182" customFormat="1" ht="5.25" customHeight="1">
      <c r="A100" s="1243"/>
      <c r="B100" s="1241"/>
      <c r="C100" s="1241"/>
      <c r="D100" s="1241"/>
      <c r="E100" s="1241"/>
      <c r="F100" s="1241"/>
      <c r="G100" s="1241"/>
      <c r="H100" s="1241"/>
    </row>
    <row r="101" spans="1:10" s="1182" customFormat="1" ht="12" customHeight="1">
      <c r="A101" s="1243" t="s">
        <v>1243</v>
      </c>
      <c r="B101" s="1241"/>
      <c r="C101" s="1241"/>
      <c r="D101" s="1241"/>
      <c r="E101" s="1241"/>
      <c r="F101" s="1241"/>
      <c r="G101" s="1241"/>
      <c r="H101" s="1241"/>
    </row>
    <row r="102" spans="1:10" s="1182" customFormat="1" ht="12" customHeight="1">
      <c r="A102" s="1257" t="s">
        <v>1244</v>
      </c>
      <c r="B102" s="1241">
        <v>1.08</v>
      </c>
      <c r="C102" s="1241">
        <v>1.04</v>
      </c>
      <c r="D102" s="1241">
        <v>1.01</v>
      </c>
      <c r="E102" s="1241">
        <v>1.37</v>
      </c>
      <c r="F102" s="1241">
        <v>1.06</v>
      </c>
      <c r="G102" s="1241">
        <v>1.44</v>
      </c>
      <c r="H102" s="1241">
        <v>1.1499999999999999</v>
      </c>
    </row>
    <row r="103" spans="1:10" s="1182" customFormat="1" ht="12" customHeight="1">
      <c r="A103" s="1257" t="s">
        <v>1245</v>
      </c>
      <c r="B103" s="1241">
        <v>1.1499999999999999</v>
      </c>
      <c r="C103" s="1241">
        <v>1.03</v>
      </c>
      <c r="D103" s="1241">
        <v>1.1299999999999999</v>
      </c>
      <c r="E103" s="1241">
        <v>1.44</v>
      </c>
      <c r="F103" s="1241">
        <v>1.28</v>
      </c>
      <c r="G103" s="1241">
        <v>1.27</v>
      </c>
      <c r="H103" s="1241">
        <v>1.49</v>
      </c>
    </row>
    <row r="104" spans="1:10" s="1182" customFormat="1" ht="12" customHeight="1">
      <c r="A104" s="1257" t="s">
        <v>1246</v>
      </c>
      <c r="B104" s="1258">
        <v>0</v>
      </c>
      <c r="C104" s="1258">
        <v>0</v>
      </c>
      <c r="D104" s="1258">
        <v>0</v>
      </c>
      <c r="E104" s="1241">
        <v>1.48</v>
      </c>
      <c r="F104" s="1241">
        <v>1.548</v>
      </c>
      <c r="G104" s="1241">
        <v>1.23</v>
      </c>
      <c r="H104" s="1258">
        <v>1.7600000000000002</v>
      </c>
    </row>
    <row r="105" spans="1:10" s="1182" customFormat="1" ht="5.25" customHeight="1">
      <c r="A105" s="1243"/>
      <c r="B105" s="1241"/>
      <c r="C105" s="1241"/>
      <c r="D105" s="1241"/>
      <c r="E105" s="1241"/>
      <c r="F105" s="1241"/>
      <c r="G105" s="1241"/>
      <c r="H105" s="1241"/>
    </row>
    <row r="106" spans="1:10" s="1182" customFormat="1" ht="12" customHeight="1">
      <c r="A106" s="1243" t="s">
        <v>1247</v>
      </c>
      <c r="B106" s="1241">
        <v>1.48</v>
      </c>
      <c r="C106" s="1241">
        <v>1.1599999999999999</v>
      </c>
      <c r="D106" s="1241">
        <v>1.47</v>
      </c>
      <c r="E106" s="1258">
        <v>0</v>
      </c>
      <c r="F106" s="1258">
        <v>0</v>
      </c>
      <c r="G106" s="1258">
        <v>0</v>
      </c>
      <c r="H106" s="1258">
        <v>0</v>
      </c>
    </row>
    <row r="107" spans="1:10" s="1182" customFormat="1" ht="5.25" customHeight="1">
      <c r="A107" s="1243"/>
      <c r="B107" s="1241"/>
      <c r="C107" s="1241"/>
      <c r="D107" s="1241"/>
      <c r="E107" s="1241"/>
      <c r="F107" s="1241"/>
      <c r="G107" s="1241"/>
      <c r="H107" s="1241"/>
    </row>
    <row r="108" spans="1:10" s="1182" customFormat="1" ht="12" customHeight="1">
      <c r="A108" s="1150" t="s">
        <v>1248</v>
      </c>
      <c r="B108" s="1241">
        <v>1.1100000000000001</v>
      </c>
      <c r="C108" s="1241">
        <v>0.01</v>
      </c>
      <c r="D108" s="1241">
        <v>1.1000000000000001</v>
      </c>
      <c r="E108" s="1241">
        <v>1.38</v>
      </c>
      <c r="F108" s="1241">
        <v>1.19</v>
      </c>
      <c r="G108" s="1241">
        <v>1.38</v>
      </c>
      <c r="H108" s="1241">
        <v>1.24</v>
      </c>
    </row>
    <row r="109" spans="1:10" s="1182" customFormat="1" ht="12" customHeight="1">
      <c r="A109" s="1259" t="s">
        <v>1249</v>
      </c>
      <c r="B109" s="1260">
        <v>1.1399999999999999</v>
      </c>
      <c r="C109" s="1260">
        <v>0.89</v>
      </c>
      <c r="D109" s="1260">
        <v>1.08</v>
      </c>
      <c r="E109" s="1260">
        <v>1.42</v>
      </c>
      <c r="F109" s="1260">
        <v>1.17</v>
      </c>
      <c r="G109" s="1260">
        <v>1.39</v>
      </c>
      <c r="H109" s="1260">
        <v>1.34</v>
      </c>
    </row>
    <row r="110" spans="1:10" s="1182" customFormat="1" ht="7.5" customHeight="1">
      <c r="B110" s="1183"/>
      <c r="E110" s="1183"/>
      <c r="H110" s="1183"/>
    </row>
    <row r="111" spans="1:10" ht="12.75">
      <c r="A111" s="1493" t="s">
        <v>1250</v>
      </c>
      <c r="B111" s="1493"/>
      <c r="C111" s="1493"/>
      <c r="D111" s="1493"/>
      <c r="E111" s="1493"/>
      <c r="F111" s="1493"/>
      <c r="G111" s="1493"/>
      <c r="H111" s="1493"/>
      <c r="I111" s="1493"/>
      <c r="J111" s="1493"/>
    </row>
    <row r="112" spans="1:10" ht="12.75">
      <c r="A112" s="1493" t="s">
        <v>1251</v>
      </c>
      <c r="B112" s="1493"/>
      <c r="C112" s="1493"/>
      <c r="D112" s="1493"/>
      <c r="E112" s="1493"/>
      <c r="F112" s="1493"/>
      <c r="G112" s="1493"/>
      <c r="H112" s="1493"/>
      <c r="I112" s="1493"/>
      <c r="J112" s="1493"/>
    </row>
    <row r="113" spans="1:11" ht="12.75">
      <c r="A113" s="1493" t="s">
        <v>1252</v>
      </c>
      <c r="B113" s="1493"/>
      <c r="C113" s="1493"/>
      <c r="D113" s="1493"/>
      <c r="E113" s="1493"/>
      <c r="F113" s="1493"/>
      <c r="G113" s="1493"/>
      <c r="H113" s="1493"/>
      <c r="I113" s="1493"/>
      <c r="J113" s="1493"/>
    </row>
    <row r="114" spans="1:11" ht="12.75">
      <c r="A114" s="1493" t="s">
        <v>1253</v>
      </c>
      <c r="B114" s="1493"/>
      <c r="C114" s="1493"/>
      <c r="D114" s="1493"/>
      <c r="E114" s="1493"/>
      <c r="F114" s="1493"/>
      <c r="G114" s="1493"/>
      <c r="H114" s="1493"/>
      <c r="I114" s="1493"/>
      <c r="J114" s="1493"/>
    </row>
    <row r="115" spans="1:11" ht="12.75">
      <c r="A115" s="1493" t="s">
        <v>1254</v>
      </c>
      <c r="B115" s="1493"/>
      <c r="C115" s="1493"/>
      <c r="D115" s="1493"/>
      <c r="E115" s="1493"/>
      <c r="F115" s="1493"/>
      <c r="G115" s="1493"/>
      <c r="H115" s="1493"/>
      <c r="I115" s="1493"/>
      <c r="J115" s="1493"/>
    </row>
    <row r="116" spans="1:11" s="756" customFormat="1" ht="22.5" customHeight="1">
      <c r="A116" s="935"/>
      <c r="B116" s="936"/>
      <c r="C116" s="936"/>
      <c r="D116" s="936"/>
      <c r="E116" s="936"/>
      <c r="F116" s="936"/>
      <c r="G116" s="936"/>
      <c r="H116" s="936"/>
      <c r="I116" s="936"/>
      <c r="J116" s="1042"/>
    </row>
    <row r="117" spans="1:11" s="738" customFormat="1" ht="33.75" customHeight="1">
      <c r="A117" s="1619" t="s">
        <v>1255</v>
      </c>
      <c r="B117" s="1619"/>
      <c r="C117" s="1619"/>
      <c r="D117" s="1619"/>
      <c r="E117" s="1619"/>
      <c r="F117" s="1619"/>
      <c r="G117" s="1619"/>
      <c r="H117" s="1619"/>
      <c r="I117" s="1619"/>
      <c r="J117" s="1619"/>
    </row>
    <row r="118" spans="1:11" s="737" customFormat="1" ht="12" customHeight="1"/>
    <row r="119" spans="1:11" s="1265" customFormat="1" ht="9" customHeight="1">
      <c r="A119" s="1261"/>
      <c r="B119" s="1262"/>
      <c r="C119" s="1262" t="s">
        <v>1256</v>
      </c>
      <c r="D119" s="1263"/>
      <c r="E119" s="1263" t="s">
        <v>1257</v>
      </c>
      <c r="F119" s="1262" t="s">
        <v>1258</v>
      </c>
      <c r="G119" s="1262" t="s">
        <v>1259</v>
      </c>
      <c r="H119" s="1262"/>
      <c r="I119" s="1262"/>
      <c r="J119" s="1262"/>
      <c r="K119" s="1264"/>
    </row>
    <row r="120" spans="1:11" s="1265" customFormat="1" ht="9" customHeight="1">
      <c r="A120" s="1261"/>
      <c r="B120" s="1266" t="s">
        <v>1256</v>
      </c>
      <c r="C120" s="1266" t="s">
        <v>1260</v>
      </c>
      <c r="D120" s="1267" t="s">
        <v>1257</v>
      </c>
      <c r="E120" s="1266" t="s">
        <v>1260</v>
      </c>
      <c r="F120" s="1266" t="s">
        <v>1261</v>
      </c>
      <c r="G120" s="1266" t="s">
        <v>1262</v>
      </c>
      <c r="H120" s="1266" t="s">
        <v>1263</v>
      </c>
      <c r="I120" s="1266"/>
      <c r="J120" s="1266"/>
      <c r="K120" s="1264"/>
    </row>
    <row r="121" spans="1:11" s="1271" customFormat="1" ht="9" customHeight="1">
      <c r="A121" s="1268" t="s">
        <v>1</v>
      </c>
      <c r="B121" s="1269" t="s">
        <v>1264</v>
      </c>
      <c r="C121" s="1269" t="s">
        <v>1265</v>
      </c>
      <c r="D121" s="1269" t="s">
        <v>1264</v>
      </c>
      <c r="E121" s="1269" t="s">
        <v>375</v>
      </c>
      <c r="F121" s="1269" t="s">
        <v>1266</v>
      </c>
      <c r="G121" s="1269" t="s">
        <v>1267</v>
      </c>
      <c r="H121" s="1269" t="s">
        <v>1268</v>
      </c>
      <c r="I121" s="1269" t="s">
        <v>16</v>
      </c>
      <c r="J121" s="1269" t="s">
        <v>308</v>
      </c>
      <c r="K121" s="1270"/>
    </row>
    <row r="122" spans="1:11" s="1275" customFormat="1" ht="12" customHeight="1">
      <c r="A122" s="1272" t="s">
        <v>1269</v>
      </c>
      <c r="B122" s="1273"/>
      <c r="C122" s="1273"/>
      <c r="D122" s="1273"/>
      <c r="E122" s="1273"/>
      <c r="F122" s="1273"/>
      <c r="G122" s="1273"/>
      <c r="H122" s="1273"/>
      <c r="I122" s="1273"/>
      <c r="J122" s="1273"/>
      <c r="K122" s="1274"/>
    </row>
    <row r="123" spans="1:11" s="1275" customFormat="1" ht="12" customHeight="1">
      <c r="A123" s="1276" t="s">
        <v>1270</v>
      </c>
      <c r="B123" s="1277">
        <v>43</v>
      </c>
      <c r="C123" s="1277">
        <v>310</v>
      </c>
      <c r="D123" s="1277">
        <v>418</v>
      </c>
      <c r="E123" s="1277">
        <v>246</v>
      </c>
      <c r="F123" s="1277">
        <v>909</v>
      </c>
      <c r="G123" s="1277">
        <v>1373</v>
      </c>
      <c r="H123" s="1277">
        <v>556</v>
      </c>
      <c r="I123" s="1277">
        <v>43</v>
      </c>
      <c r="J123" s="1277">
        <v>3898</v>
      </c>
      <c r="K123" s="1274"/>
    </row>
    <row r="124" spans="1:11" s="1275" customFormat="1" ht="12" customHeight="1">
      <c r="A124" s="1276" t="s">
        <v>1271</v>
      </c>
      <c r="B124" s="1277">
        <v>896</v>
      </c>
      <c r="C124" s="1277">
        <v>5963</v>
      </c>
      <c r="D124" s="1277">
        <v>7104</v>
      </c>
      <c r="E124" s="1277">
        <v>4175</v>
      </c>
      <c r="F124" s="1277">
        <v>14604</v>
      </c>
      <c r="G124" s="1277">
        <v>23351</v>
      </c>
      <c r="H124" s="1277">
        <v>9452</v>
      </c>
      <c r="I124" s="1277">
        <v>723</v>
      </c>
      <c r="J124" s="1277">
        <v>66268</v>
      </c>
      <c r="K124" s="1274"/>
    </row>
    <row r="125" spans="1:11" s="1275" customFormat="1" ht="12" customHeight="1">
      <c r="A125" s="1202" t="s">
        <v>1247</v>
      </c>
      <c r="B125" s="1277">
        <v>237</v>
      </c>
      <c r="C125" s="1277">
        <v>1316</v>
      </c>
      <c r="D125" s="1277">
        <v>1074</v>
      </c>
      <c r="E125" s="1277">
        <v>631</v>
      </c>
      <c r="F125" s="1277">
        <v>1691</v>
      </c>
      <c r="G125" s="1277">
        <v>3529</v>
      </c>
      <c r="H125" s="1277">
        <v>1429</v>
      </c>
      <c r="I125" s="1277">
        <v>109</v>
      </c>
      <c r="J125" s="1277">
        <v>10016</v>
      </c>
      <c r="K125" s="1274"/>
    </row>
    <row r="126" spans="1:11" s="1275" customFormat="1" ht="12" customHeight="1">
      <c r="A126" s="1202" t="s">
        <v>1248</v>
      </c>
      <c r="B126" s="1277">
        <v>272</v>
      </c>
      <c r="C126" s="1277">
        <v>2506</v>
      </c>
      <c r="D126" s="1277">
        <v>4136</v>
      </c>
      <c r="E126" s="1277">
        <v>1384</v>
      </c>
      <c r="F126" s="1277">
        <v>13371</v>
      </c>
      <c r="G126" s="1277">
        <v>13077</v>
      </c>
      <c r="H126" s="1277">
        <v>5821</v>
      </c>
      <c r="I126" s="1277">
        <v>224</v>
      </c>
      <c r="J126" s="1277">
        <v>40791</v>
      </c>
      <c r="K126" s="1274"/>
    </row>
    <row r="127" spans="1:11" s="1275" customFormat="1" ht="12" customHeight="1">
      <c r="A127" s="1202" t="s">
        <v>1272</v>
      </c>
      <c r="B127" s="1277"/>
      <c r="C127" s="1277"/>
      <c r="D127" s="1277"/>
      <c r="E127" s="1277"/>
      <c r="F127" s="1277"/>
      <c r="G127" s="1277"/>
      <c r="H127" s="1277"/>
      <c r="I127" s="1277"/>
      <c r="J127" s="1277"/>
      <c r="K127" s="1274"/>
    </row>
    <row r="128" spans="1:11" s="1275" customFormat="1" ht="12" customHeight="1">
      <c r="A128" s="1276" t="s">
        <v>1270</v>
      </c>
      <c r="B128" s="1277">
        <v>154</v>
      </c>
      <c r="C128" s="1277">
        <v>1944</v>
      </c>
      <c r="D128" s="1277">
        <v>4098</v>
      </c>
      <c r="E128" s="1277">
        <v>2409</v>
      </c>
      <c r="F128" s="1277">
        <v>1611</v>
      </c>
      <c r="G128" s="1277">
        <v>22145</v>
      </c>
      <c r="H128" s="1277">
        <v>5453</v>
      </c>
      <c r="I128" s="1277">
        <v>417</v>
      </c>
      <c r="J128" s="1277">
        <v>38231</v>
      </c>
      <c r="K128" s="1274"/>
    </row>
    <row r="129" spans="1:11" s="1275" customFormat="1" ht="12" customHeight="1">
      <c r="A129" s="1276" t="s">
        <v>1271</v>
      </c>
      <c r="B129" s="1277">
        <v>138</v>
      </c>
      <c r="C129" s="1277">
        <v>1386</v>
      </c>
      <c r="D129" s="1277">
        <v>2551</v>
      </c>
      <c r="E129" s="1277">
        <v>1499</v>
      </c>
      <c r="F129" s="1277">
        <v>784</v>
      </c>
      <c r="G129" s="1277">
        <v>13782</v>
      </c>
      <c r="H129" s="1277">
        <v>3394</v>
      </c>
      <c r="I129" s="1277">
        <v>260</v>
      </c>
      <c r="J129" s="1277">
        <v>23794</v>
      </c>
      <c r="K129" s="1274"/>
    </row>
    <row r="130" spans="1:11" s="1275" customFormat="1" ht="12" customHeight="1">
      <c r="A130" s="1276" t="s">
        <v>1273</v>
      </c>
      <c r="B130" s="1277">
        <v>30</v>
      </c>
      <c r="C130" s="1277">
        <v>259</v>
      </c>
      <c r="D130" s="1277">
        <v>422</v>
      </c>
      <c r="E130" s="1277">
        <v>248</v>
      </c>
      <c r="F130" s="1277">
        <v>92</v>
      </c>
      <c r="G130" s="1277">
        <v>2279</v>
      </c>
      <c r="H130" s="1277">
        <v>561</v>
      </c>
      <c r="I130" s="1277">
        <v>43</v>
      </c>
      <c r="J130" s="1277">
        <v>3934</v>
      </c>
      <c r="K130" s="1274"/>
    </row>
    <row r="131" spans="1:11" s="1275" customFormat="1" ht="12" customHeight="1">
      <c r="A131" s="1202" t="s">
        <v>1238</v>
      </c>
      <c r="B131" s="1277">
        <v>567</v>
      </c>
      <c r="C131" s="1277">
        <v>3736</v>
      </c>
      <c r="D131" s="1277">
        <v>4395</v>
      </c>
      <c r="E131" s="1277">
        <v>2583</v>
      </c>
      <c r="F131" s="1277">
        <v>8975</v>
      </c>
      <c r="G131" s="1277">
        <v>14445</v>
      </c>
      <c r="H131" s="1277">
        <v>5847</v>
      </c>
      <c r="I131" s="1277">
        <v>447</v>
      </c>
      <c r="J131" s="1277">
        <v>40995</v>
      </c>
      <c r="K131" s="1274"/>
    </row>
    <row r="132" spans="1:11" s="1275" customFormat="1" ht="12" customHeight="1">
      <c r="A132" s="1193" t="s">
        <v>1274</v>
      </c>
      <c r="B132" s="1273">
        <v>2336</v>
      </c>
      <c r="C132" s="1273">
        <v>17421</v>
      </c>
      <c r="D132" s="1273">
        <v>24197</v>
      </c>
      <c r="E132" s="1273">
        <v>13175</v>
      </c>
      <c r="F132" s="1273">
        <v>42036</v>
      </c>
      <c r="G132" s="1273">
        <v>93980</v>
      </c>
      <c r="H132" s="1273">
        <v>32513</v>
      </c>
      <c r="I132" s="1273">
        <v>2265</v>
      </c>
      <c r="J132" s="1273">
        <v>227923</v>
      </c>
      <c r="K132" s="1274"/>
    </row>
    <row r="133" spans="1:11" s="1275" customFormat="1" ht="12" customHeight="1">
      <c r="A133" s="1202" t="s">
        <v>1275</v>
      </c>
      <c r="B133" s="1277">
        <v>743</v>
      </c>
      <c r="C133" s="1277">
        <v>5</v>
      </c>
      <c r="D133" s="1277">
        <v>0</v>
      </c>
      <c r="E133" s="1277">
        <v>0</v>
      </c>
      <c r="F133" s="1277">
        <v>18178</v>
      </c>
      <c r="G133" s="1277">
        <v>0</v>
      </c>
      <c r="H133" s="1277">
        <v>6</v>
      </c>
      <c r="I133" s="1277">
        <v>1528</v>
      </c>
      <c r="J133" s="1277">
        <v>20460</v>
      </c>
      <c r="K133" s="1274"/>
    </row>
    <row r="134" spans="1:11" s="1281" customFormat="1" ht="12" customHeight="1">
      <c r="A134" s="1278" t="s">
        <v>53</v>
      </c>
      <c r="B134" s="1279">
        <v>3079</v>
      </c>
      <c r="C134" s="1279">
        <v>17426</v>
      </c>
      <c r="D134" s="1279">
        <v>24197</v>
      </c>
      <c r="E134" s="1279">
        <v>13175</v>
      </c>
      <c r="F134" s="1279">
        <v>60214</v>
      </c>
      <c r="G134" s="1279">
        <v>93980</v>
      </c>
      <c r="H134" s="1279">
        <v>32519</v>
      </c>
      <c r="I134" s="1279">
        <v>3793</v>
      </c>
      <c r="J134" s="1279">
        <v>248383</v>
      </c>
      <c r="K134" s="1280"/>
    </row>
    <row r="135" spans="1:11" s="756" customFormat="1" ht="22.5" customHeight="1">
      <c r="A135" s="935"/>
      <c r="B135" s="936"/>
      <c r="C135" s="936"/>
      <c r="D135" s="936"/>
      <c r="E135" s="936"/>
      <c r="F135" s="936"/>
      <c r="G135" s="936"/>
      <c r="H135" s="936"/>
      <c r="I135" s="936"/>
      <c r="J135" s="1042"/>
    </row>
    <row r="136" spans="1:11" s="737" customFormat="1" ht="18.75" customHeight="1">
      <c r="A136" s="937" t="s">
        <v>1276</v>
      </c>
    </row>
    <row r="137" spans="1:11" s="737" customFormat="1" ht="12" customHeight="1"/>
    <row r="138" spans="1:11" s="737" customFormat="1" ht="12.75" customHeight="1">
      <c r="B138" s="696" t="s">
        <v>6</v>
      </c>
      <c r="C138" s="695" t="s">
        <v>2</v>
      </c>
      <c r="D138" s="695" t="s">
        <v>5</v>
      </c>
      <c r="E138" s="695" t="s">
        <v>3</v>
      </c>
      <c r="F138" s="696" t="s">
        <v>6</v>
      </c>
      <c r="G138" s="695" t="s">
        <v>2</v>
      </c>
      <c r="H138" s="695" t="s">
        <v>5</v>
      </c>
    </row>
    <row r="139" spans="1:11" s="728" customFormat="1" ht="13.5" customHeight="1">
      <c r="A139" s="734" t="s">
        <v>1</v>
      </c>
      <c r="B139" s="733" t="s">
        <v>235</v>
      </c>
      <c r="C139" s="733" t="s">
        <v>235</v>
      </c>
      <c r="D139" s="1067" t="s">
        <v>235</v>
      </c>
      <c r="E139" s="733" t="s">
        <v>231</v>
      </c>
      <c r="F139" s="733" t="s">
        <v>231</v>
      </c>
      <c r="G139" s="733" t="s">
        <v>231</v>
      </c>
      <c r="H139" s="733" t="s">
        <v>231</v>
      </c>
    </row>
    <row r="140" spans="1:11" s="636" customFormat="1" ht="12" customHeight="1">
      <c r="A140" s="1044" t="s">
        <v>1277</v>
      </c>
      <c r="B140" s="1282">
        <v>2336</v>
      </c>
      <c r="C140" s="1282">
        <v>2522.1959999999999</v>
      </c>
      <c r="D140" s="1282">
        <v>3066</v>
      </c>
      <c r="E140" s="1282">
        <v>2201</v>
      </c>
      <c r="F140" s="1282">
        <v>3386</v>
      </c>
      <c r="G140" s="1282">
        <v>4400</v>
      </c>
      <c r="H140" s="1282">
        <v>5307</v>
      </c>
    </row>
    <row r="141" spans="1:11" s="636" customFormat="1" ht="12" customHeight="1">
      <c r="A141" s="726" t="s">
        <v>1278</v>
      </c>
      <c r="B141" s="1283">
        <v>17421</v>
      </c>
      <c r="C141" s="1283">
        <v>18209.978000000003</v>
      </c>
      <c r="D141" s="1284">
        <v>18763</v>
      </c>
      <c r="E141" s="1284">
        <v>13479</v>
      </c>
      <c r="F141" s="1283">
        <v>12245</v>
      </c>
      <c r="G141" s="1283">
        <v>15659</v>
      </c>
      <c r="H141" s="1284">
        <v>17977</v>
      </c>
    </row>
    <row r="142" spans="1:11" s="636" customFormat="1" ht="12" customHeight="1">
      <c r="A142" s="726" t="s">
        <v>1279</v>
      </c>
      <c r="B142" s="1283">
        <v>24197</v>
      </c>
      <c r="C142" s="1283">
        <v>23998.398999999998</v>
      </c>
      <c r="D142" s="1284">
        <v>23972</v>
      </c>
      <c r="E142" s="1284">
        <v>23633</v>
      </c>
      <c r="F142" s="1283">
        <v>23048</v>
      </c>
      <c r="G142" s="1283">
        <v>22380</v>
      </c>
      <c r="H142" s="1284">
        <v>22690</v>
      </c>
    </row>
    <row r="143" spans="1:11" s="636" customFormat="1" ht="12" customHeight="1">
      <c r="A143" s="726" t="s">
        <v>1280</v>
      </c>
      <c r="B143" s="1283">
        <v>13175</v>
      </c>
      <c r="C143" s="1283">
        <v>7841.2630000000008</v>
      </c>
      <c r="D143" s="1284">
        <v>4242</v>
      </c>
      <c r="E143" s="1284">
        <v>11411</v>
      </c>
      <c r="F143" s="1283">
        <v>11208</v>
      </c>
      <c r="G143" s="1283">
        <v>10576</v>
      </c>
      <c r="H143" s="1284">
        <v>10290</v>
      </c>
    </row>
    <row r="144" spans="1:11" s="636" customFormat="1" ht="12" customHeight="1">
      <c r="A144" s="726" t="s">
        <v>1281</v>
      </c>
      <c r="B144" s="1283">
        <v>42036</v>
      </c>
      <c r="C144" s="1283">
        <v>47935.771000000001</v>
      </c>
      <c r="D144" s="1284">
        <v>47830</v>
      </c>
      <c r="E144" s="1284">
        <v>39635</v>
      </c>
      <c r="F144" s="1283">
        <v>36326</v>
      </c>
      <c r="G144" s="1283">
        <v>32142</v>
      </c>
      <c r="H144" s="1284">
        <v>36371</v>
      </c>
    </row>
    <row r="145" spans="1:8" s="636" customFormat="1" ht="12" customHeight="1">
      <c r="A145" s="726" t="s">
        <v>1282</v>
      </c>
      <c r="B145" s="1283">
        <v>93980</v>
      </c>
      <c r="C145" s="1283">
        <v>90001.500999999989</v>
      </c>
      <c r="D145" s="1284">
        <v>89554</v>
      </c>
      <c r="E145" s="1284">
        <v>88948</v>
      </c>
      <c r="F145" s="1283">
        <v>88492</v>
      </c>
      <c r="G145" s="1283">
        <v>88336.7</v>
      </c>
      <c r="H145" s="1284">
        <v>83113</v>
      </c>
    </row>
    <row r="146" spans="1:8" s="636" customFormat="1" ht="12" customHeight="1">
      <c r="A146" s="726" t="s">
        <v>72</v>
      </c>
      <c r="B146" s="1283">
        <v>32513</v>
      </c>
      <c r="C146" s="1283">
        <v>33526.400000000001</v>
      </c>
      <c r="D146" s="1284">
        <v>33048</v>
      </c>
      <c r="E146" s="1284">
        <v>37962.199999999997</v>
      </c>
      <c r="F146" s="1283">
        <v>39929</v>
      </c>
      <c r="G146" s="1283">
        <v>40342.699999999997</v>
      </c>
      <c r="H146" s="1284">
        <v>37764</v>
      </c>
    </row>
    <row r="147" spans="1:8" s="636" customFormat="1" ht="12" customHeight="1">
      <c r="A147" s="726" t="s">
        <v>16</v>
      </c>
      <c r="B147" s="1283">
        <v>2265</v>
      </c>
      <c r="C147" s="1283">
        <v>1206.0989999999999</v>
      </c>
      <c r="D147" s="1284">
        <v>2932</v>
      </c>
      <c r="E147" s="1284">
        <v>3256</v>
      </c>
      <c r="F147" s="1283">
        <v>4055</v>
      </c>
      <c r="G147" s="1283">
        <v>3071</v>
      </c>
      <c r="H147" s="1284">
        <v>2197</v>
      </c>
    </row>
    <row r="148" spans="1:8" s="636" customFormat="1" ht="12" customHeight="1">
      <c r="A148" s="1047" t="s">
        <v>53</v>
      </c>
      <c r="B148" s="1285">
        <v>227923</v>
      </c>
      <c r="C148" s="1285">
        <v>225241.60699999999</v>
      </c>
      <c r="D148" s="1285">
        <v>223407</v>
      </c>
      <c r="E148" s="1285">
        <v>220525.2</v>
      </c>
      <c r="F148" s="1285">
        <v>218689</v>
      </c>
      <c r="G148" s="1285">
        <v>216907.40000000002</v>
      </c>
      <c r="H148" s="1285">
        <v>215709</v>
      </c>
    </row>
    <row r="149" spans="1:8" s="635" customFormat="1" ht="6.75" customHeight="1"/>
    <row r="150" spans="1:8" s="636" customFormat="1" ht="12" customHeight="1">
      <c r="A150" s="1286" t="s">
        <v>52</v>
      </c>
      <c r="B150" s="1287"/>
      <c r="C150" s="1287"/>
      <c r="D150" s="1288"/>
      <c r="E150" s="1288"/>
      <c r="F150" s="1287"/>
      <c r="G150" s="1287"/>
      <c r="H150" s="1288"/>
    </row>
    <row r="151" spans="1:8" s="636" customFormat="1" ht="12" customHeight="1">
      <c r="A151" s="1044" t="s">
        <v>1277</v>
      </c>
      <c r="B151" s="1026">
        <v>1.024907534562111</v>
      </c>
      <c r="C151" s="1026">
        <v>1.1197735771792818</v>
      </c>
      <c r="D151" s="1026">
        <v>1.3723831392928603</v>
      </c>
      <c r="E151" s="1026">
        <v>0.99807187568586253</v>
      </c>
      <c r="F151" s="1026">
        <v>1.5483174736726584</v>
      </c>
      <c r="G151" s="1026">
        <v>2.02851539412671</v>
      </c>
      <c r="H151" s="1026">
        <v>2.4602589599877613</v>
      </c>
    </row>
    <row r="152" spans="1:8" s="636" customFormat="1" ht="12" customHeight="1">
      <c r="A152" s="726" t="s">
        <v>1278</v>
      </c>
      <c r="B152" s="1027">
        <v>7.6433707875027972</v>
      </c>
      <c r="C152" s="1027">
        <v>8.0846421949031839</v>
      </c>
      <c r="D152" s="1027">
        <v>8.3985730080078067</v>
      </c>
      <c r="E152" s="1027">
        <v>6.1122266298817545</v>
      </c>
      <c r="F152" s="1027">
        <v>5.5992756837335209</v>
      </c>
      <c r="G152" s="1027">
        <v>7.2192096719613987</v>
      </c>
      <c r="H152" s="1027">
        <v>8.3339128177312958</v>
      </c>
    </row>
    <row r="153" spans="1:8" s="636" customFormat="1" ht="12" customHeight="1">
      <c r="A153" s="726" t="s">
        <v>1279</v>
      </c>
      <c r="B153" s="1027">
        <v>10.616304629194948</v>
      </c>
      <c r="C153" s="1027">
        <v>10.65451419905737</v>
      </c>
      <c r="D153" s="1027">
        <v>10.730191981450893</v>
      </c>
      <c r="E153" s="1027">
        <v>10.716689067734663</v>
      </c>
      <c r="F153" s="1027">
        <v>10.539167493563919</v>
      </c>
      <c r="G153" s="1027">
        <v>10.317766936489949</v>
      </c>
      <c r="H153" s="1027">
        <v>10.518800791807481</v>
      </c>
    </row>
    <row r="154" spans="1:8" s="636" customFormat="1" ht="12" customHeight="1">
      <c r="A154" s="726" t="s">
        <v>1280</v>
      </c>
      <c r="B154" s="1027">
        <v>5.780460945143755</v>
      </c>
      <c r="C154" s="1027">
        <v>3.4812675617253972</v>
      </c>
      <c r="D154" s="1027">
        <v>1.8987766721723132</v>
      </c>
      <c r="E154" s="1027">
        <v>5.1744653218770464</v>
      </c>
      <c r="F154" s="1027">
        <v>5.1250863097823851</v>
      </c>
      <c r="G154" s="1027">
        <v>4.8758133655191109</v>
      </c>
      <c r="H154" s="1027">
        <v>4.770315564023754</v>
      </c>
    </row>
    <row r="155" spans="1:8" s="636" customFormat="1" ht="12" customHeight="1">
      <c r="A155" s="726" t="s">
        <v>1281</v>
      </c>
      <c r="B155" s="1027">
        <v>18.44307068615278</v>
      </c>
      <c r="C155" s="1027">
        <v>21.281934380800259</v>
      </c>
      <c r="D155" s="1027">
        <v>21.409356018387964</v>
      </c>
      <c r="E155" s="1027">
        <v>17.973002631898758</v>
      </c>
      <c r="F155" s="1027">
        <v>16.610803469767568</v>
      </c>
      <c r="G155" s="1027">
        <v>14.818304954095618</v>
      </c>
      <c r="H155" s="1027">
        <v>16.861141630622736</v>
      </c>
    </row>
    <row r="156" spans="1:8" s="636" customFormat="1" ht="12" customHeight="1">
      <c r="A156" s="726" t="s">
        <v>1282</v>
      </c>
      <c r="B156" s="1027">
        <v>41.233223500919166</v>
      </c>
      <c r="C156" s="1027">
        <v>39.957760113121552</v>
      </c>
      <c r="D156" s="1027">
        <v>40.08558371044775</v>
      </c>
      <c r="E156" s="1027">
        <v>40.334619354159976</v>
      </c>
      <c r="F156" s="1027">
        <v>40.464769604323948</v>
      </c>
      <c r="G156" s="1027">
        <v>40.725535412807488</v>
      </c>
      <c r="H156" s="1027">
        <v>38.530149414257167</v>
      </c>
    </row>
    <row r="157" spans="1:8" s="636" customFormat="1" ht="12" customHeight="1">
      <c r="A157" s="726" t="s">
        <v>72</v>
      </c>
      <c r="B157" s="1027">
        <v>14.264905253089861</v>
      </c>
      <c r="C157" s="1027">
        <v>14.88463896459414</v>
      </c>
      <c r="D157" s="1027">
        <v>14.792732546428716</v>
      </c>
      <c r="E157" s="1027">
        <v>17.214449867860903</v>
      </c>
      <c r="F157" s="1027">
        <v>18.258348613784872</v>
      </c>
      <c r="G157" s="1027">
        <v>18.599042725144461</v>
      </c>
      <c r="H157" s="1027">
        <v>17.506919043711665</v>
      </c>
    </row>
    <row r="158" spans="1:8" s="636" customFormat="1" ht="12" customHeight="1">
      <c r="A158" s="726" t="s">
        <v>16</v>
      </c>
      <c r="B158" s="1027">
        <v>0.99375666343458102</v>
      </c>
      <c r="C158" s="1027">
        <v>0.53546900861882052</v>
      </c>
      <c r="D158" s="1027">
        <v>1.3124029238116979</v>
      </c>
      <c r="E158" s="1027">
        <v>1.4764752509010306</v>
      </c>
      <c r="F158" s="1027">
        <v>1.8542313513711253</v>
      </c>
      <c r="G158" s="1027">
        <v>1.4158115398552562</v>
      </c>
      <c r="H158" s="1027">
        <v>1.0185017778581329</v>
      </c>
    </row>
    <row r="159" spans="1:8" s="636" customFormat="1" ht="12" customHeight="1">
      <c r="A159" s="1047" t="s">
        <v>53</v>
      </c>
      <c r="B159" s="1289">
        <v>100</v>
      </c>
      <c r="C159" s="1289">
        <v>100</v>
      </c>
      <c r="D159" s="1289">
        <v>100</v>
      </c>
      <c r="E159" s="1289">
        <v>100</v>
      </c>
      <c r="F159" s="1289">
        <v>100</v>
      </c>
      <c r="G159" s="1289">
        <v>99.999999999999986</v>
      </c>
      <c r="H159" s="1289">
        <v>99.999999999999986</v>
      </c>
    </row>
    <row r="160" spans="1:8" s="635" customFormat="1" ht="7.5" customHeight="1"/>
    <row r="161" spans="1:10" s="635" customFormat="1" ht="12.75">
      <c r="A161" s="1493" t="s">
        <v>1283</v>
      </c>
      <c r="B161" s="1493"/>
      <c r="C161" s="1493"/>
      <c r="D161" s="1493"/>
      <c r="E161" s="1493"/>
      <c r="F161" s="1493"/>
      <c r="G161" s="1493"/>
      <c r="H161" s="1493"/>
      <c r="I161" s="1493"/>
      <c r="J161" s="1493"/>
    </row>
    <row r="162" spans="1:10" s="635" customFormat="1" ht="12.75">
      <c r="A162" s="1493" t="s">
        <v>1251</v>
      </c>
      <c r="B162" s="1493"/>
      <c r="C162" s="1493"/>
      <c r="D162" s="1493"/>
      <c r="E162" s="1493"/>
      <c r="F162" s="1493"/>
      <c r="G162" s="1493"/>
      <c r="H162" s="1493"/>
      <c r="I162" s="1493"/>
      <c r="J162" s="1493"/>
    </row>
    <row r="163" spans="1:10" s="635" customFormat="1" ht="12.75">
      <c r="A163" s="1493" t="s">
        <v>1284</v>
      </c>
      <c r="B163" s="1493"/>
      <c r="C163" s="1493"/>
      <c r="D163" s="1493"/>
      <c r="E163" s="1493"/>
      <c r="F163" s="1493"/>
      <c r="G163" s="1493"/>
      <c r="H163" s="1493"/>
      <c r="I163" s="1493"/>
      <c r="J163" s="1493"/>
    </row>
    <row r="164" spans="1:10" s="756" customFormat="1" ht="22.5" customHeight="1">
      <c r="A164" s="935"/>
      <c r="B164" s="936"/>
      <c r="C164" s="936"/>
      <c r="D164" s="936"/>
      <c r="E164" s="936"/>
      <c r="F164" s="936"/>
      <c r="G164" s="936"/>
      <c r="H164" s="936"/>
      <c r="I164" s="936"/>
      <c r="J164" s="1042"/>
    </row>
    <row r="165" spans="1:10" s="737" customFormat="1" ht="18.75" customHeight="1">
      <c r="A165" s="937" t="s">
        <v>1285</v>
      </c>
    </row>
    <row r="166" spans="1:10" s="737" customFormat="1" ht="12" customHeight="1"/>
    <row r="167" spans="1:10" s="737" customFormat="1" ht="12.75" customHeight="1">
      <c r="B167" s="695" t="s">
        <v>6</v>
      </c>
      <c r="C167" s="695" t="s">
        <v>2</v>
      </c>
      <c r="D167" s="695" t="s">
        <v>5</v>
      </c>
      <c r="E167" s="695" t="s">
        <v>3</v>
      </c>
      <c r="F167" s="695" t="s">
        <v>6</v>
      </c>
      <c r="G167" s="695" t="s">
        <v>2</v>
      </c>
      <c r="H167" s="696" t="s">
        <v>5</v>
      </c>
    </row>
    <row r="168" spans="1:10" s="728" customFormat="1" ht="13.5" customHeight="1">
      <c r="A168" s="734" t="s">
        <v>1</v>
      </c>
      <c r="B168" s="733" t="s">
        <v>235</v>
      </c>
      <c r="C168" s="733" t="s">
        <v>235</v>
      </c>
      <c r="D168" s="1067" t="s">
        <v>235</v>
      </c>
      <c r="E168" s="1067" t="s">
        <v>720</v>
      </c>
      <c r="F168" s="1067" t="s">
        <v>720</v>
      </c>
      <c r="G168" s="1067" t="s">
        <v>720</v>
      </c>
      <c r="H168" s="1067" t="s">
        <v>720</v>
      </c>
    </row>
    <row r="169" spans="1:10" s="81" customFormat="1" ht="12" customHeight="1">
      <c r="A169" s="1290" t="s">
        <v>285</v>
      </c>
      <c r="B169" s="1291">
        <v>5942.1604710000001</v>
      </c>
      <c r="C169" s="1291">
        <v>6401.3440000000001</v>
      </c>
      <c r="D169" s="1291">
        <v>10867.245000000001</v>
      </c>
      <c r="E169" s="1291">
        <v>7475.9369999999999</v>
      </c>
      <c r="F169" s="1292">
        <v>5542.73</v>
      </c>
      <c r="G169" s="1291">
        <v>5669.1459999999997</v>
      </c>
      <c r="H169" s="1291">
        <v>5587.723</v>
      </c>
    </row>
    <row r="170" spans="1:10" s="81" customFormat="1" ht="12" customHeight="1">
      <c r="A170" s="1293" t="s">
        <v>286</v>
      </c>
      <c r="B170" s="1294">
        <v>2198.792598</v>
      </c>
      <c r="C170" s="1294">
        <v>1975.643</v>
      </c>
      <c r="D170" s="1294">
        <v>1994.008</v>
      </c>
      <c r="E170" s="1294">
        <v>1940.68</v>
      </c>
      <c r="F170" s="1295">
        <v>1927.0509999999999</v>
      </c>
      <c r="G170" s="1294">
        <v>2043.9079999999999</v>
      </c>
      <c r="H170" s="1294">
        <v>1926.451</v>
      </c>
    </row>
    <row r="171" spans="1:10" s="81" customFormat="1" ht="12" customHeight="1">
      <c r="A171" s="1296" t="s">
        <v>1286</v>
      </c>
      <c r="B171" s="1294">
        <v>82226.162320999996</v>
      </c>
      <c r="C171" s="1294">
        <v>78174.839000000007</v>
      </c>
      <c r="D171" s="1294">
        <v>66085.307000000001</v>
      </c>
      <c r="E171" s="1294">
        <v>64951.544000000002</v>
      </c>
      <c r="F171" s="1295">
        <v>62688.038999999997</v>
      </c>
      <c r="G171" s="1294">
        <v>60168.62</v>
      </c>
      <c r="H171" s="1294">
        <v>66549.539999999994</v>
      </c>
    </row>
    <row r="172" spans="1:10" s="81" customFormat="1" ht="12" customHeight="1">
      <c r="A172" s="1293" t="s">
        <v>65</v>
      </c>
      <c r="B172" s="1294">
        <v>33155.276773999998</v>
      </c>
      <c r="C172" s="1294">
        <v>36531.580999999998</v>
      </c>
      <c r="D172" s="1294">
        <v>45905.14</v>
      </c>
      <c r="E172" s="1294">
        <v>37815.633000000002</v>
      </c>
      <c r="F172" s="1295">
        <v>39071.788</v>
      </c>
      <c r="G172" s="1294">
        <v>39328.071000000004</v>
      </c>
      <c r="H172" s="1294">
        <v>41924.889000000003</v>
      </c>
    </row>
    <row r="173" spans="1:10" s="81" customFormat="1" ht="12" customHeight="1">
      <c r="A173" s="1293" t="s">
        <v>66</v>
      </c>
      <c r="B173" s="1294">
        <v>33197.226240999997</v>
      </c>
      <c r="C173" s="1294">
        <v>30604.482</v>
      </c>
      <c r="D173" s="1294">
        <v>30058.518</v>
      </c>
      <c r="E173" s="1294">
        <v>28269.11</v>
      </c>
      <c r="F173" s="1295">
        <v>27600.116999999998</v>
      </c>
      <c r="G173" s="1294">
        <v>25391.275000000001</v>
      </c>
      <c r="H173" s="1294">
        <v>25770.108</v>
      </c>
    </row>
    <row r="174" spans="1:10" s="81" customFormat="1" ht="12" customHeight="1">
      <c r="A174" s="1293" t="s">
        <v>67</v>
      </c>
      <c r="B174" s="1294">
        <v>941.32688099999996</v>
      </c>
      <c r="C174" s="1294">
        <v>1322.0440000000001</v>
      </c>
      <c r="D174" s="1294">
        <v>1330.568</v>
      </c>
      <c r="E174" s="1294">
        <v>1278.646</v>
      </c>
      <c r="F174" s="1295">
        <v>1547.8820000000001</v>
      </c>
      <c r="G174" s="1294">
        <v>1349.893</v>
      </c>
      <c r="H174" s="1294">
        <v>1245.8900000000001</v>
      </c>
    </row>
    <row r="175" spans="1:10" s="81" customFormat="1" ht="12" customHeight="1">
      <c r="A175" s="1293" t="s">
        <v>68</v>
      </c>
      <c r="B175" s="1294">
        <v>93980.225978999995</v>
      </c>
      <c r="C175" s="1294">
        <v>89441.254000000001</v>
      </c>
      <c r="D175" s="1294">
        <v>89553.595000000001</v>
      </c>
      <c r="E175" s="1294">
        <v>88948.380999999994</v>
      </c>
      <c r="F175" s="1295">
        <v>88492.656000000003</v>
      </c>
      <c r="G175" s="1294">
        <v>88308.304999999993</v>
      </c>
      <c r="H175" s="1294">
        <v>83527.626000000004</v>
      </c>
    </row>
    <row r="176" spans="1:10" s="81" customFormat="1" ht="12" customHeight="1">
      <c r="A176" s="1293" t="s">
        <v>35</v>
      </c>
      <c r="B176" s="1294">
        <v>32519.023163999998</v>
      </c>
      <c r="C176" s="1294">
        <v>33531.618999999999</v>
      </c>
      <c r="D176" s="1294">
        <v>33053.56</v>
      </c>
      <c r="E176" s="1294">
        <v>37967.589999999997</v>
      </c>
      <c r="F176" s="1295">
        <v>39935.017</v>
      </c>
      <c r="G176" s="1294">
        <v>40395.964999999997</v>
      </c>
      <c r="H176" s="1294">
        <v>37764.125999999997</v>
      </c>
    </row>
    <row r="177" spans="1:8" s="81" customFormat="1" ht="12" customHeight="1">
      <c r="A177" s="1293" t="s">
        <v>19</v>
      </c>
      <c r="B177" s="1294">
        <v>17.439086</v>
      </c>
      <c r="C177" s="1294">
        <v>17.344000000000001</v>
      </c>
      <c r="D177" s="1294">
        <v>16.646000000000001</v>
      </c>
      <c r="E177" s="1295">
        <v>16.646000000000001</v>
      </c>
      <c r="F177" s="1295">
        <v>17.382000000000001</v>
      </c>
      <c r="G177" s="1294">
        <v>16.227</v>
      </c>
      <c r="H177" s="1294">
        <v>16.227</v>
      </c>
    </row>
    <row r="178" spans="1:8" s="81" customFormat="1" ht="12" customHeight="1">
      <c r="A178" s="1293" t="s">
        <v>20</v>
      </c>
      <c r="B178" s="1294">
        <v>170.26747700000001</v>
      </c>
      <c r="C178" s="1294">
        <v>181.63399999999999</v>
      </c>
      <c r="D178" s="1294">
        <v>190.68600000000001</v>
      </c>
      <c r="E178" s="1294">
        <v>210.92400000000001</v>
      </c>
      <c r="F178" s="1295">
        <v>207.52699999999999</v>
      </c>
      <c r="G178" s="1294">
        <v>213.09399999999999</v>
      </c>
      <c r="H178" s="1294">
        <v>219.328</v>
      </c>
    </row>
    <row r="179" spans="1:8" s="81" customFormat="1" ht="12" customHeight="1">
      <c r="A179" s="1293" t="s">
        <v>21</v>
      </c>
      <c r="B179" s="1295">
        <v>158.55988099999999</v>
      </c>
      <c r="C179" s="1295">
        <v>249.86600000000001</v>
      </c>
      <c r="D179" s="1295">
        <v>319.39499999999998</v>
      </c>
      <c r="E179" s="1295">
        <v>357.33100000000002</v>
      </c>
      <c r="F179" s="1295">
        <v>409.54200000000003</v>
      </c>
      <c r="G179" s="1297">
        <v>286.62400000000002</v>
      </c>
      <c r="H179" s="1297">
        <v>0</v>
      </c>
    </row>
    <row r="180" spans="1:8" s="81" customFormat="1" ht="12" customHeight="1">
      <c r="A180" s="1293" t="s">
        <v>22</v>
      </c>
      <c r="B180" s="1294">
        <v>3.45865</v>
      </c>
      <c r="C180" s="1294">
        <v>3.048</v>
      </c>
      <c r="D180" s="1294">
        <v>3.71</v>
      </c>
      <c r="E180" s="1294">
        <v>4.4480000000000004</v>
      </c>
      <c r="F180" s="1295">
        <v>5.9359999999999999</v>
      </c>
      <c r="G180" s="1294">
        <v>7.3520000000000003</v>
      </c>
      <c r="H180" s="1294">
        <v>8.8360000000000003</v>
      </c>
    </row>
    <row r="181" spans="1:8" s="81" customFormat="1" ht="12" customHeight="1">
      <c r="A181" s="1298" t="s">
        <v>23</v>
      </c>
      <c r="B181" s="1294">
        <v>1585.9595469999999</v>
      </c>
      <c r="C181" s="1294">
        <v>2376.009</v>
      </c>
      <c r="D181" s="1299">
        <v>3200.9070000000002</v>
      </c>
      <c r="E181" s="1299">
        <v>1314.3510000000001</v>
      </c>
      <c r="F181" s="1299">
        <v>3170.1770000000001</v>
      </c>
      <c r="G181" s="1299">
        <v>3451.21</v>
      </c>
      <c r="H181" s="1299">
        <v>2647.5149999999999</v>
      </c>
    </row>
    <row r="182" spans="1:8" s="81" customFormat="1" ht="12" customHeight="1">
      <c r="A182" s="1300" t="s">
        <v>24</v>
      </c>
      <c r="B182" s="1301">
        <v>286095.87907000002</v>
      </c>
      <c r="C182" s="1301">
        <v>280810.70699999999</v>
      </c>
      <c r="D182" s="1301">
        <v>282579.28500000003</v>
      </c>
      <c r="E182" s="1301">
        <v>270551.22100000002</v>
      </c>
      <c r="F182" s="1301">
        <v>270615.84399999998</v>
      </c>
      <c r="G182" s="1301">
        <v>266629.69</v>
      </c>
      <c r="H182" s="1301">
        <v>267188.25900000002</v>
      </c>
    </row>
    <row r="183" spans="1:8" s="81" customFormat="1" ht="12" customHeight="1">
      <c r="A183" s="1293" t="s">
        <v>67</v>
      </c>
      <c r="B183" s="1294">
        <v>1180.123122</v>
      </c>
      <c r="C183" s="1294">
        <v>1668.8309999999999</v>
      </c>
      <c r="D183" s="1294">
        <v>1469.4960000000001</v>
      </c>
      <c r="E183" s="1294">
        <v>664.92499999999995</v>
      </c>
      <c r="F183" s="1295">
        <v>1161.1769999999999</v>
      </c>
      <c r="G183" s="1294">
        <v>1095.671</v>
      </c>
      <c r="H183" s="1294">
        <v>1183.2190000000001</v>
      </c>
    </row>
    <row r="184" spans="1:8" s="81" customFormat="1" ht="12" customHeight="1">
      <c r="A184" s="1293" t="s">
        <v>69</v>
      </c>
      <c r="B184" s="1294">
        <v>33197.226240999997</v>
      </c>
      <c r="C184" s="1294">
        <v>30604.482</v>
      </c>
      <c r="D184" s="1294">
        <v>30058.518</v>
      </c>
      <c r="E184" s="1294">
        <v>28269.11</v>
      </c>
      <c r="F184" s="1295">
        <v>27600.116999999998</v>
      </c>
      <c r="G184" s="1294">
        <v>25391.275000000001</v>
      </c>
      <c r="H184" s="1294">
        <v>25770.108</v>
      </c>
    </row>
    <row r="185" spans="1:8" s="81" customFormat="1" ht="12" customHeight="1">
      <c r="A185" s="1293" t="s">
        <v>1287</v>
      </c>
      <c r="B185" s="1294">
        <v>228880.80025199999</v>
      </c>
      <c r="C185" s="1294">
        <v>227008.755</v>
      </c>
      <c r="D185" s="1294">
        <v>226366.753</v>
      </c>
      <c r="E185" s="1294">
        <v>221184.86199999999</v>
      </c>
      <c r="F185" s="1295">
        <v>220573.516</v>
      </c>
      <c r="G185" s="1294">
        <v>218081.46299999999</v>
      </c>
      <c r="H185" s="1294">
        <v>218093.144</v>
      </c>
    </row>
    <row r="186" spans="1:8" s="81" customFormat="1" ht="12" customHeight="1">
      <c r="A186" s="1293" t="s">
        <v>70</v>
      </c>
      <c r="B186" s="1294">
        <v>3.1259999999999999</v>
      </c>
      <c r="C186" s="1294">
        <v>1.9910000000000001</v>
      </c>
      <c r="D186" s="1294">
        <v>16.952999999999999</v>
      </c>
      <c r="E186" s="1294">
        <v>16.093</v>
      </c>
      <c r="F186" s="1295">
        <v>19.861000000000001</v>
      </c>
      <c r="G186" s="1294">
        <v>2.08</v>
      </c>
      <c r="H186" s="1294">
        <v>41.003</v>
      </c>
    </row>
    <row r="187" spans="1:8" s="81" customFormat="1" ht="12" customHeight="1">
      <c r="A187" s="1293" t="s">
        <v>71</v>
      </c>
      <c r="B187" s="1295">
        <v>0</v>
      </c>
      <c r="C187" s="1295">
        <v>0</v>
      </c>
      <c r="D187" s="1295">
        <v>0</v>
      </c>
      <c r="E187" s="1295">
        <v>0</v>
      </c>
      <c r="F187" s="1295">
        <v>0</v>
      </c>
      <c r="G187" s="1295">
        <v>0</v>
      </c>
      <c r="H187" s="1295">
        <v>68.514999999999986</v>
      </c>
    </row>
    <row r="188" spans="1:8" s="81" customFormat="1" ht="12" customHeight="1">
      <c r="A188" s="1293" t="s">
        <v>26</v>
      </c>
      <c r="B188" s="1294">
        <v>3951.0761870000001</v>
      </c>
      <c r="C188" s="1294">
        <v>3015.7669999999998</v>
      </c>
      <c r="D188" s="1294">
        <v>6510.6270000000004</v>
      </c>
      <c r="E188" s="1294">
        <v>2782.0349999999999</v>
      </c>
      <c r="F188" s="1295">
        <v>2702.6030000000001</v>
      </c>
      <c r="G188" s="1294">
        <v>4009.413</v>
      </c>
      <c r="H188" s="1294">
        <v>4300.0429999999997</v>
      </c>
    </row>
    <row r="189" spans="1:8" s="81" customFormat="1" ht="12" customHeight="1">
      <c r="A189" s="1293" t="s">
        <v>181</v>
      </c>
      <c r="B189" s="1294">
        <v>231.92344</v>
      </c>
      <c r="C189" s="1294">
        <v>335.83499999999998</v>
      </c>
      <c r="D189" s="1294">
        <v>447.62799999999999</v>
      </c>
      <c r="E189" s="1294">
        <v>367.78300000000002</v>
      </c>
      <c r="F189" s="1294">
        <v>858.97199999999998</v>
      </c>
      <c r="G189" s="1294">
        <v>789.36500000000001</v>
      </c>
      <c r="H189" s="1294">
        <v>792.52</v>
      </c>
    </row>
    <row r="190" spans="1:8" s="81" customFormat="1" ht="12" customHeight="1">
      <c r="A190" s="1293" t="s">
        <v>28</v>
      </c>
      <c r="B190" s="1294">
        <v>1342.471419</v>
      </c>
      <c r="C190" s="1294">
        <v>1341.556</v>
      </c>
      <c r="D190" s="1294">
        <v>1321.864</v>
      </c>
      <c r="E190" s="1294">
        <v>1302.432</v>
      </c>
      <c r="F190" s="1295">
        <v>2502.433</v>
      </c>
      <c r="G190" s="1294">
        <v>2516.3270000000002</v>
      </c>
      <c r="H190" s="1294">
        <v>2490.94</v>
      </c>
    </row>
    <row r="191" spans="1:8" s="84" customFormat="1" ht="12" customHeight="1">
      <c r="A191" s="1302" t="s">
        <v>29</v>
      </c>
      <c r="B191" s="1303">
        <v>268786.74666100001</v>
      </c>
      <c r="C191" s="1303">
        <v>263977.217</v>
      </c>
      <c r="D191" s="1303">
        <v>266191.83900000004</v>
      </c>
      <c r="E191" s="1303">
        <v>254587.24</v>
      </c>
      <c r="F191" s="1303">
        <v>255418.679</v>
      </c>
      <c r="G191" s="1303">
        <v>251885.59399999995</v>
      </c>
      <c r="H191" s="1303">
        <v>252739.492</v>
      </c>
    </row>
    <row r="192" spans="1:8" s="81" customFormat="1" ht="12" customHeight="1">
      <c r="A192" s="1293"/>
      <c r="B192" s="1294"/>
      <c r="C192" s="1294"/>
      <c r="D192" s="1294"/>
      <c r="E192" s="1294"/>
      <c r="F192" s="1295"/>
      <c r="G192" s="1294"/>
      <c r="H192" s="1294"/>
    </row>
    <row r="193" spans="1:12" s="81" customFormat="1" ht="12" customHeight="1">
      <c r="A193" s="1293" t="s">
        <v>34</v>
      </c>
      <c r="B193" s="1294">
        <v>1620.6822</v>
      </c>
      <c r="C193" s="1294">
        <v>1620.682</v>
      </c>
      <c r="D193" s="1294">
        <v>1620.682</v>
      </c>
      <c r="E193" s="1294">
        <v>1620.682</v>
      </c>
      <c r="F193" s="1295">
        <v>1620.682</v>
      </c>
      <c r="G193" s="1294">
        <v>1620.682</v>
      </c>
      <c r="H193" s="1294">
        <v>1620.682</v>
      </c>
    </row>
    <row r="194" spans="1:12" s="81" customFormat="1" ht="12" customHeight="1">
      <c r="A194" s="1293" t="s">
        <v>143</v>
      </c>
      <c r="B194" s="1294">
        <v>3875.2419</v>
      </c>
      <c r="C194" s="1294">
        <v>3875.2420000000002</v>
      </c>
      <c r="D194" s="1294">
        <v>3875.2420000000002</v>
      </c>
      <c r="E194" s="1294">
        <v>3875.2420000000002</v>
      </c>
      <c r="F194" s="1295">
        <v>3875.2420000000002</v>
      </c>
      <c r="G194" s="1294">
        <v>3875.2420000000002</v>
      </c>
      <c r="H194" s="1294">
        <v>3875.2420000000002</v>
      </c>
    </row>
    <row r="195" spans="1:12" s="81" customFormat="1" ht="12" customHeight="1">
      <c r="A195" s="1293" t="s">
        <v>144</v>
      </c>
      <c r="B195" s="1294">
        <v>11813.208517999999</v>
      </c>
      <c r="C195" s="1294">
        <v>11337.567999999999</v>
      </c>
      <c r="D195" s="1294">
        <v>10891.523115</v>
      </c>
      <c r="E195" s="1294">
        <v>10468.055542</v>
      </c>
      <c r="F195" s="1294">
        <v>9701.2389999999996</v>
      </c>
      <c r="G195" s="1294">
        <v>9248.17</v>
      </c>
      <c r="H195" s="1294">
        <v>8952.8449999999993</v>
      </c>
    </row>
    <row r="196" spans="1:12" s="84" customFormat="1" ht="12" customHeight="1">
      <c r="A196" s="1304" t="s">
        <v>30</v>
      </c>
      <c r="B196" s="1305">
        <v>17309.132618</v>
      </c>
      <c r="C196" s="1305">
        <v>16833.491999999998</v>
      </c>
      <c r="D196" s="1305">
        <v>16387.447114999999</v>
      </c>
      <c r="E196" s="1305">
        <v>15963.979542000001</v>
      </c>
      <c r="F196" s="1305">
        <v>15197.163</v>
      </c>
      <c r="G196" s="1305">
        <v>14744.094000000001</v>
      </c>
      <c r="H196" s="1305">
        <v>14448.769</v>
      </c>
    </row>
    <row r="197" spans="1:12" s="81" customFormat="1" ht="12" customHeight="1">
      <c r="A197" s="1300" t="s">
        <v>31</v>
      </c>
      <c r="B197" s="1301">
        <v>286095.87927899999</v>
      </c>
      <c r="C197" s="1301">
        <v>280810.70900000003</v>
      </c>
      <c r="D197" s="1301">
        <v>282579.28611500002</v>
      </c>
      <c r="E197" s="1301">
        <v>270551.21954199998</v>
      </c>
      <c r="F197" s="1301">
        <v>270615.842</v>
      </c>
      <c r="G197" s="1301">
        <v>266629.68799999997</v>
      </c>
      <c r="H197" s="1301">
        <v>267188.261</v>
      </c>
    </row>
    <row r="198" spans="1:12" s="81" customFormat="1" ht="12" customHeight="1">
      <c r="A198" s="1306"/>
      <c r="B198" s="1307"/>
      <c r="C198" s="1307"/>
      <c r="D198" s="1307"/>
      <c r="E198" s="1307"/>
      <c r="F198" s="1306"/>
      <c r="G198" s="1306"/>
      <c r="H198" s="1306"/>
    </row>
    <row r="199" spans="1:12" s="81" customFormat="1" ht="12" customHeight="1">
      <c r="A199" s="1308" t="s">
        <v>1288</v>
      </c>
      <c r="B199" s="1291"/>
      <c r="C199" s="1291"/>
      <c r="D199" s="1291"/>
      <c r="E199" s="1291"/>
      <c r="F199" s="1292"/>
      <c r="G199" s="1291"/>
      <c r="H199" s="1291"/>
    </row>
    <row r="200" spans="1:12" s="81" customFormat="1" ht="12" customHeight="1">
      <c r="A200" s="1309" t="s">
        <v>1289</v>
      </c>
      <c r="B200" s="1294">
        <v>45721.548588999998</v>
      </c>
      <c r="C200" s="1294">
        <v>42841.960372000001</v>
      </c>
      <c r="D200" s="1294">
        <v>41135.528481000001</v>
      </c>
      <c r="E200" s="1294">
        <v>38660.327466000002</v>
      </c>
      <c r="F200" s="1295">
        <v>37710.238850000002</v>
      </c>
      <c r="G200" s="1294">
        <v>35274.472752000001</v>
      </c>
      <c r="H200" s="1294">
        <v>35597.400121999999</v>
      </c>
      <c r="L200" s="1310"/>
    </row>
    <row r="201" spans="1:12" s="81" customFormat="1" ht="12" customHeight="1">
      <c r="A201" s="1309" t="s">
        <v>1290</v>
      </c>
      <c r="B201" s="1294">
        <v>813.89302399999997</v>
      </c>
      <c r="C201" s="1294">
        <v>801.55018299999995</v>
      </c>
      <c r="D201" s="1294">
        <v>850.04184399999997</v>
      </c>
      <c r="E201" s="1294">
        <v>708.28408999999999</v>
      </c>
      <c r="F201" s="1295">
        <v>791.78513299999997</v>
      </c>
      <c r="G201" s="1294">
        <v>773.95916</v>
      </c>
      <c r="H201" s="1294">
        <v>714.375902</v>
      </c>
    </row>
    <row r="202" spans="1:12" s="81" customFormat="1" ht="12" customHeight="1">
      <c r="A202" s="1309" t="s">
        <v>980</v>
      </c>
      <c r="B202" s="1294">
        <v>215542.58488000001</v>
      </c>
      <c r="C202" s="1294">
        <v>213969.72644500001</v>
      </c>
      <c r="D202" s="1294">
        <v>214439.700675</v>
      </c>
      <c r="E202" s="1294">
        <v>210085.36044399999</v>
      </c>
      <c r="F202" s="1295">
        <v>209671.60901700001</v>
      </c>
      <c r="G202" s="1294">
        <v>207424.30608800001</v>
      </c>
      <c r="H202" s="1294">
        <v>207551.47597599999</v>
      </c>
    </row>
    <row r="203" spans="1:12" s="81" customFormat="1" ht="12" customHeight="1">
      <c r="A203" s="1311" t="s">
        <v>1291</v>
      </c>
      <c r="B203" s="1312">
        <v>262078.02649300001</v>
      </c>
      <c r="C203" s="1312">
        <v>257613.23299999998</v>
      </c>
      <c r="D203" s="1312">
        <v>256425.27000000002</v>
      </c>
      <c r="E203" s="1312">
        <v>249453.97151561</v>
      </c>
      <c r="F203" s="1312">
        <v>248173.63300000003</v>
      </c>
      <c r="G203" s="1312">
        <v>243472.73800000001</v>
      </c>
      <c r="H203" s="1312">
        <v>243863.00000000003</v>
      </c>
    </row>
    <row r="204" spans="1:12" s="81" customFormat="1" ht="7.5" customHeight="1">
      <c r="B204" s="1313"/>
      <c r="C204" s="1313"/>
      <c r="D204" s="1313"/>
    </row>
    <row r="205" spans="1:12" s="1107" customFormat="1" ht="21.75" customHeight="1">
      <c r="A205" s="1493" t="s">
        <v>1292</v>
      </c>
      <c r="B205" s="1493"/>
      <c r="C205" s="1493"/>
      <c r="D205" s="1493"/>
      <c r="E205" s="1493"/>
      <c r="F205" s="1493"/>
      <c r="G205" s="1493"/>
      <c r="H205" s="1493"/>
      <c r="I205" s="1493"/>
      <c r="J205" s="1493"/>
    </row>
    <row r="206" spans="1:12" s="756" customFormat="1" ht="22.5" customHeight="1">
      <c r="A206" s="935"/>
      <c r="B206" s="936"/>
      <c r="C206" s="936"/>
      <c r="D206" s="936"/>
      <c r="E206" s="936"/>
      <c r="F206" s="936"/>
      <c r="G206" s="936"/>
      <c r="H206" s="936"/>
      <c r="I206" s="936"/>
      <c r="J206" s="1042"/>
    </row>
    <row r="207" spans="1:12" s="737" customFormat="1" ht="18.75" customHeight="1">
      <c r="A207" s="937" t="s">
        <v>1293</v>
      </c>
    </row>
    <row r="208" spans="1:12" s="737" customFormat="1" ht="12" customHeight="1"/>
    <row r="209" spans="1:10" s="737" customFormat="1" ht="12.75" customHeight="1">
      <c r="A209" s="1314"/>
      <c r="B209" s="696" t="s">
        <v>6</v>
      </c>
      <c r="C209" s="695" t="s">
        <v>2</v>
      </c>
      <c r="D209" s="695" t="s">
        <v>5</v>
      </c>
      <c r="E209" s="695" t="s">
        <v>3</v>
      </c>
      <c r="F209" s="696" t="s">
        <v>6</v>
      </c>
      <c r="G209" s="695" t="s">
        <v>2</v>
      </c>
      <c r="H209" s="695" t="s">
        <v>5</v>
      </c>
    </row>
    <row r="210" spans="1:10" s="728" customFormat="1" ht="13.5" customHeight="1">
      <c r="A210" s="734" t="s">
        <v>1</v>
      </c>
      <c r="B210" s="733" t="s">
        <v>235</v>
      </c>
      <c r="C210" s="733" t="s">
        <v>235</v>
      </c>
      <c r="D210" s="1067" t="s">
        <v>235</v>
      </c>
      <c r="E210" s="733" t="s">
        <v>231</v>
      </c>
      <c r="F210" s="733" t="s">
        <v>231</v>
      </c>
      <c r="G210" s="733" t="s">
        <v>231</v>
      </c>
      <c r="H210" s="733" t="s">
        <v>231</v>
      </c>
    </row>
    <row r="211" spans="1:10" s="1317" customFormat="1" ht="12" customHeight="1">
      <c r="A211" s="1315" t="s">
        <v>1294</v>
      </c>
      <c r="B211" s="1316">
        <v>3000.9479999999999</v>
      </c>
      <c r="C211" s="1316">
        <v>1833.259</v>
      </c>
      <c r="D211" s="1316">
        <v>1023.653</v>
      </c>
      <c r="E211" s="1316">
        <v>0</v>
      </c>
      <c r="F211" s="1316">
        <v>3802.5</v>
      </c>
      <c r="G211" s="1316">
        <v>2755.6</v>
      </c>
      <c r="H211" s="1316">
        <v>1367</v>
      </c>
    </row>
    <row r="212" spans="1:10" s="1317" customFormat="1" ht="12" customHeight="1">
      <c r="A212" s="1318" t="s">
        <v>1295</v>
      </c>
      <c r="B212" s="1319">
        <v>2241.1379999999999</v>
      </c>
      <c r="C212" s="1319">
        <v>1973.627</v>
      </c>
      <c r="D212" s="1319">
        <v>1746.787</v>
      </c>
      <c r="E212" s="1319">
        <v>1085.3610000000001</v>
      </c>
      <c r="F212" s="1319">
        <v>1576.8</v>
      </c>
      <c r="G212" s="1319">
        <v>543.99300000000005</v>
      </c>
      <c r="H212" s="1319">
        <v>1719</v>
      </c>
    </row>
    <row r="213" spans="1:10" s="1317" customFormat="1" ht="12" customHeight="1">
      <c r="A213" s="1318" t="s">
        <v>1296</v>
      </c>
      <c r="B213" s="1319">
        <v>4920.3836000000001</v>
      </c>
      <c r="C213" s="1319">
        <v>4665.9169999999995</v>
      </c>
      <c r="D213" s="1319">
        <v>4847.9369999999999</v>
      </c>
      <c r="E213" s="1319">
        <v>4874.3739999999998</v>
      </c>
      <c r="F213" s="1319">
        <v>4958.8</v>
      </c>
      <c r="G213" s="1319">
        <v>4996.4629999999997</v>
      </c>
      <c r="H213" s="1319">
        <v>5132</v>
      </c>
    </row>
    <row r="214" spans="1:10" s="1317" customFormat="1" ht="12" customHeight="1">
      <c r="A214" s="1318" t="s">
        <v>1297</v>
      </c>
      <c r="B214" s="1319">
        <v>229.40350000000001</v>
      </c>
      <c r="C214" s="1319">
        <v>233.518</v>
      </c>
      <c r="D214" s="1319">
        <v>218.43899999999999</v>
      </c>
      <c r="E214" s="1319">
        <v>219.072</v>
      </c>
      <c r="F214" s="1319">
        <v>206.5</v>
      </c>
      <c r="G214" s="1319">
        <v>200.40800000000002</v>
      </c>
      <c r="H214" s="1319">
        <v>206</v>
      </c>
    </row>
    <row r="215" spans="1:10" s="1317" customFormat="1" ht="12" customHeight="1">
      <c r="A215" s="1318" t="s">
        <v>1298</v>
      </c>
      <c r="B215" s="1319">
        <v>899.63</v>
      </c>
      <c r="C215" s="1319">
        <v>899.63</v>
      </c>
      <c r="D215" s="1319">
        <v>899.63</v>
      </c>
      <c r="E215" s="1319">
        <v>899.67</v>
      </c>
      <c r="F215" s="1319">
        <v>821.2</v>
      </c>
      <c r="G215" s="1319">
        <v>821.2</v>
      </c>
      <c r="H215" s="1319">
        <v>821</v>
      </c>
    </row>
    <row r="216" spans="1:10" s="1317" customFormat="1" ht="12" customHeight="1">
      <c r="A216" s="1318" t="s">
        <v>1299</v>
      </c>
      <c r="B216" s="1319">
        <v>15064.162</v>
      </c>
      <c r="C216" s="1319">
        <v>15064.162</v>
      </c>
      <c r="D216" s="1319">
        <v>15064.162</v>
      </c>
      <c r="E216" s="1319">
        <v>15222.31</v>
      </c>
      <c r="F216" s="1319">
        <v>13667</v>
      </c>
      <c r="G216" s="1319">
        <v>13666.8</v>
      </c>
      <c r="H216" s="1319">
        <v>13667</v>
      </c>
    </row>
    <row r="217" spans="1:10" s="1322" customFormat="1" ht="21" customHeight="1">
      <c r="A217" s="1320" t="s">
        <v>1300</v>
      </c>
      <c r="B217" s="1321">
        <v>1331</v>
      </c>
      <c r="C217" s="1321">
        <v>1338.5</v>
      </c>
      <c r="D217" s="1321">
        <v>1318.7650000000001</v>
      </c>
      <c r="E217" s="1321">
        <v>1299.568</v>
      </c>
      <c r="F217" s="1321">
        <v>2484.5</v>
      </c>
      <c r="G217" s="1321">
        <v>2508</v>
      </c>
      <c r="H217" s="1321">
        <v>2484</v>
      </c>
    </row>
    <row r="218" spans="1:10" s="1322" customFormat="1" ht="12" customHeight="1">
      <c r="A218" s="1323" t="s">
        <v>1301</v>
      </c>
      <c r="B218" s="1324">
        <v>4533.6819999999998</v>
      </c>
      <c r="C218" s="1324">
        <v>5250.116</v>
      </c>
      <c r="D218" s="1324">
        <v>5938.9040000000005</v>
      </c>
      <c r="E218" s="1324">
        <v>5881.2640000000001</v>
      </c>
      <c r="F218" s="1324">
        <v>5136.8</v>
      </c>
      <c r="G218" s="1324">
        <v>3226</v>
      </c>
      <c r="H218" s="1324">
        <v>3121</v>
      </c>
    </row>
    <row r="219" spans="1:10" s="1327" customFormat="1" ht="12" customHeight="1">
      <c r="A219" s="1325" t="s">
        <v>1302</v>
      </c>
      <c r="B219" s="1326">
        <v>32220.345000000001</v>
      </c>
      <c r="C219" s="1326">
        <v>31258.828999999998</v>
      </c>
      <c r="D219" s="1326">
        <v>31058.377</v>
      </c>
      <c r="E219" s="1326">
        <v>29481.718999999997</v>
      </c>
      <c r="F219" s="1326">
        <v>32654.2</v>
      </c>
      <c r="G219" s="1326">
        <v>28718.563999999998</v>
      </c>
      <c r="H219" s="1326">
        <v>28516</v>
      </c>
    </row>
    <row r="220" spans="1:10" s="1330" customFormat="1" ht="12" customHeight="1">
      <c r="A220" s="1328" t="s">
        <v>1303</v>
      </c>
      <c r="B220" s="1329">
        <v>16270.017</v>
      </c>
      <c r="C220" s="1329">
        <v>14635.9</v>
      </c>
      <c r="D220" s="1329">
        <v>14217.212</v>
      </c>
      <c r="E220" s="1329">
        <v>12705.541999999999</v>
      </c>
      <c r="F220" s="1329">
        <v>15624.6</v>
      </c>
      <c r="G220" s="1329">
        <v>13749</v>
      </c>
      <c r="H220" s="1329">
        <v>13680</v>
      </c>
    </row>
    <row r="221" spans="1:10" s="81" customFormat="1" ht="7.5" customHeight="1">
      <c r="B221" s="1313"/>
      <c r="C221" s="1313"/>
      <c r="D221" s="1313"/>
    </row>
    <row r="222" spans="1:10" s="1107" customFormat="1" ht="12.75">
      <c r="A222" s="1493" t="s">
        <v>1304</v>
      </c>
      <c r="B222" s="1493"/>
      <c r="C222" s="1493"/>
      <c r="D222" s="1493"/>
      <c r="E222" s="1493"/>
      <c r="F222" s="1493"/>
      <c r="G222" s="1493"/>
      <c r="H222" s="1493"/>
      <c r="I222" s="1493"/>
      <c r="J222" s="1493"/>
    </row>
    <row r="223" spans="1:10" s="1107" customFormat="1" ht="21.75" customHeight="1">
      <c r="A223" s="1493" t="s">
        <v>1305</v>
      </c>
      <c r="B223" s="1493"/>
      <c r="C223" s="1493"/>
      <c r="D223" s="1493"/>
      <c r="E223" s="1493"/>
      <c r="F223" s="1493"/>
      <c r="G223" s="1493"/>
      <c r="H223" s="1493"/>
      <c r="I223" s="1493"/>
      <c r="J223" s="1493"/>
    </row>
    <row r="224" spans="1:10" s="1107" customFormat="1" ht="21.75" customHeight="1">
      <c r="A224" s="1493" t="s">
        <v>1306</v>
      </c>
      <c r="B224" s="1493"/>
      <c r="C224" s="1493"/>
      <c r="D224" s="1493"/>
      <c r="E224" s="1493"/>
      <c r="F224" s="1493"/>
      <c r="G224" s="1493"/>
      <c r="H224" s="1493"/>
      <c r="I224" s="1493"/>
      <c r="J224" s="1493"/>
    </row>
    <row r="225" spans="1:10" s="1330" customFormat="1" ht="22.5" customHeight="1">
      <c r="D225" s="1331"/>
      <c r="F225" s="1331"/>
    </row>
    <row r="226" spans="1:10" s="737" customFormat="1" ht="18.75" customHeight="1">
      <c r="A226" s="1626" t="s">
        <v>1307</v>
      </c>
      <c r="B226" s="1626"/>
      <c r="C226" s="1626"/>
      <c r="D226" s="1626"/>
      <c r="E226" s="1626"/>
      <c r="F226" s="1626"/>
      <c r="G226" s="1626"/>
      <c r="H226" s="1626"/>
      <c r="I226" s="1626"/>
      <c r="J226" s="1626"/>
    </row>
    <row r="227" spans="1:10" s="737" customFormat="1" ht="12" customHeight="1"/>
    <row r="228" spans="1:10" s="737" customFormat="1" ht="12.75" customHeight="1">
      <c r="A228" s="1314"/>
      <c r="B228" s="696" t="s">
        <v>6</v>
      </c>
      <c r="C228" s="695" t="s">
        <v>2</v>
      </c>
      <c r="D228" s="695" t="s">
        <v>5</v>
      </c>
      <c r="E228" s="695" t="s">
        <v>3</v>
      </c>
      <c r="F228" s="696" t="s">
        <v>6</v>
      </c>
      <c r="G228" s="695" t="s">
        <v>2</v>
      </c>
      <c r="H228" s="695" t="s">
        <v>5</v>
      </c>
    </row>
    <row r="229" spans="1:10" s="728" customFormat="1" ht="13.5" customHeight="1">
      <c r="A229" s="734" t="s">
        <v>1</v>
      </c>
      <c r="B229" s="733" t="s">
        <v>235</v>
      </c>
      <c r="C229" s="733" t="s">
        <v>235</v>
      </c>
      <c r="D229" s="1067" t="s">
        <v>235</v>
      </c>
      <c r="E229" s="733" t="s">
        <v>231</v>
      </c>
      <c r="F229" s="733" t="s">
        <v>231</v>
      </c>
      <c r="G229" s="733" t="s">
        <v>231</v>
      </c>
      <c r="H229" s="733" t="s">
        <v>231</v>
      </c>
    </row>
    <row r="230" spans="1:10" s="1334" customFormat="1" ht="12" customHeight="1">
      <c r="A230" s="1332" t="s">
        <v>1308</v>
      </c>
      <c r="B230" s="1333"/>
      <c r="C230" s="1333"/>
      <c r="D230" s="1333"/>
      <c r="E230" s="1333"/>
      <c r="F230" s="1333"/>
      <c r="G230" s="1333"/>
      <c r="H230" s="1333"/>
    </row>
    <row r="231" spans="1:10" s="1337" customFormat="1" ht="12" customHeight="1">
      <c r="A231" s="1335" t="s">
        <v>1309</v>
      </c>
      <c r="B231" s="1336">
        <v>16047.5</v>
      </c>
      <c r="C231" s="1336">
        <v>15930.5</v>
      </c>
      <c r="D231" s="1336">
        <v>15874.521000000001</v>
      </c>
      <c r="E231" s="1336">
        <v>16021.484</v>
      </c>
      <c r="F231" s="1336">
        <v>14646.9</v>
      </c>
      <c r="G231" s="1336">
        <v>14596.7</v>
      </c>
      <c r="H231" s="1336">
        <v>14633</v>
      </c>
    </row>
    <row r="232" spans="1:10" s="1337" customFormat="1" ht="12" customHeight="1">
      <c r="A232" s="1335" t="s">
        <v>1310</v>
      </c>
      <c r="B232" s="1338">
        <v>17.399999999999999</v>
      </c>
      <c r="C232" s="1338">
        <v>16.946000000000002</v>
      </c>
      <c r="D232" s="1338">
        <v>16.130000000000003</v>
      </c>
      <c r="E232" s="1338">
        <v>16.740000000000002</v>
      </c>
      <c r="F232" s="1338">
        <v>14.73</v>
      </c>
      <c r="G232" s="1338">
        <v>14.280000000000001</v>
      </c>
      <c r="H232" s="1338">
        <v>14</v>
      </c>
    </row>
    <row r="233" spans="1:10" s="1337" customFormat="1" ht="12" customHeight="1">
      <c r="A233" s="1335" t="s">
        <v>1311</v>
      </c>
      <c r="B233" s="1336">
        <v>14941.5</v>
      </c>
      <c r="C233" s="1336">
        <v>14816.96</v>
      </c>
      <c r="D233" s="1336">
        <v>14780.755999999999</v>
      </c>
      <c r="E233" s="1336">
        <v>14946.915999999999</v>
      </c>
      <c r="F233" s="1336">
        <v>13492.4</v>
      </c>
      <c r="G233" s="1336">
        <v>13413.6</v>
      </c>
      <c r="H233" s="1336">
        <v>13474</v>
      </c>
    </row>
    <row r="234" spans="1:10" s="1337" customFormat="1" ht="12" customHeight="1">
      <c r="A234" s="1335" t="s">
        <v>1312</v>
      </c>
      <c r="B234" s="1338">
        <v>16.2</v>
      </c>
      <c r="C234" s="1338">
        <v>15.76</v>
      </c>
      <c r="D234" s="1338">
        <v>15.021000000000001</v>
      </c>
      <c r="E234" s="1338">
        <v>15.62</v>
      </c>
      <c r="F234" s="1338">
        <v>13.6</v>
      </c>
      <c r="G234" s="1338">
        <v>13.1</v>
      </c>
      <c r="H234" s="1338">
        <v>12.9</v>
      </c>
    </row>
    <row r="235" spans="1:10" s="1337" customFormat="1" ht="12" customHeight="1">
      <c r="A235" s="1335" t="s">
        <v>1313</v>
      </c>
      <c r="B235" s="1336">
        <v>92224.9</v>
      </c>
      <c r="C235" s="1336">
        <v>94007.2</v>
      </c>
      <c r="D235" s="1336">
        <v>98399</v>
      </c>
      <c r="E235" s="1336">
        <v>95689.34</v>
      </c>
      <c r="F235" s="1336">
        <v>99402.5</v>
      </c>
      <c r="G235" s="1336">
        <v>102182.6</v>
      </c>
      <c r="H235" s="1336">
        <v>104615</v>
      </c>
    </row>
    <row r="236" spans="1:10" s="1337" customFormat="1" ht="6" customHeight="1">
      <c r="A236" s="1335"/>
      <c r="B236" s="1336"/>
      <c r="C236" s="1336"/>
      <c r="D236" s="1336"/>
      <c r="E236" s="1336"/>
      <c r="F236" s="1336"/>
      <c r="G236" s="1336"/>
      <c r="H236" s="1336"/>
    </row>
    <row r="237" spans="1:10" s="1337" customFormat="1" ht="12" customHeight="1">
      <c r="A237" s="1339" t="s">
        <v>1314</v>
      </c>
      <c r="B237" s="1336"/>
      <c r="C237" s="1336"/>
      <c r="D237" s="1336"/>
      <c r="E237" s="1336"/>
      <c r="F237" s="1336"/>
      <c r="G237" s="1336"/>
      <c r="H237" s="1336"/>
    </row>
    <row r="238" spans="1:10" s="1340" customFormat="1" ht="12" customHeight="1">
      <c r="A238" s="1335" t="s">
        <v>1315</v>
      </c>
      <c r="B238" s="1336">
        <v>19066.7</v>
      </c>
      <c r="C238" s="1336">
        <v>18895.400000000001</v>
      </c>
      <c r="D238" s="1336">
        <v>18846.601999999999</v>
      </c>
      <c r="E238" s="1336">
        <v>19007.088</v>
      </c>
      <c r="F238" s="1336">
        <v>17629.8</v>
      </c>
      <c r="G238" s="1336">
        <v>17595.8</v>
      </c>
      <c r="H238" s="1336">
        <v>17703</v>
      </c>
    </row>
    <row r="239" spans="1:10" s="1340" customFormat="1" ht="12" customHeight="1">
      <c r="A239" s="1335" t="s">
        <v>1316</v>
      </c>
      <c r="B239" s="1336">
        <v>8676.9</v>
      </c>
      <c r="C239" s="1336">
        <v>8678.2999999999993</v>
      </c>
      <c r="D239" s="1336">
        <v>9121.1020000000008</v>
      </c>
      <c r="E239" s="1336">
        <v>9262.7080000000005</v>
      </c>
      <c r="F239" s="1336">
        <v>7858.8</v>
      </c>
      <c r="G239" s="1336">
        <v>8041.4</v>
      </c>
      <c r="H239" s="1336">
        <v>8121</v>
      </c>
    </row>
    <row r="240" spans="1:10" s="1343" customFormat="1" ht="21" customHeight="1">
      <c r="A240" s="1341" t="s">
        <v>1317</v>
      </c>
      <c r="B240" s="1342">
        <v>183.5</v>
      </c>
      <c r="C240" s="1342">
        <v>184.9</v>
      </c>
      <c r="D240" s="1342">
        <v>193.8</v>
      </c>
      <c r="E240" s="1342">
        <v>195.4</v>
      </c>
      <c r="F240" s="1342">
        <v>180.4</v>
      </c>
      <c r="G240" s="1342">
        <v>184.2</v>
      </c>
      <c r="H240" s="1342">
        <v>185</v>
      </c>
    </row>
    <row r="241" spans="1:10" s="81" customFormat="1" ht="7.5" customHeight="1">
      <c r="B241" s="1313"/>
      <c r="C241" s="1313"/>
      <c r="D241" s="1313"/>
    </row>
    <row r="242" spans="1:10" s="1107" customFormat="1" ht="12.75">
      <c r="A242" s="1493" t="s">
        <v>1318</v>
      </c>
      <c r="B242" s="1493"/>
      <c r="C242" s="1493"/>
      <c r="D242" s="1493"/>
      <c r="E242" s="1493"/>
      <c r="F242" s="1493"/>
      <c r="G242" s="1493"/>
      <c r="H242" s="1493"/>
      <c r="I242" s="1493"/>
      <c r="J242" s="1493"/>
    </row>
    <row r="243" spans="1:10" s="1107" customFormat="1" ht="21.75" customHeight="1">
      <c r="A243" s="1493" t="s">
        <v>1319</v>
      </c>
      <c r="B243" s="1493"/>
      <c r="C243" s="1493"/>
      <c r="D243" s="1493"/>
      <c r="E243" s="1493"/>
      <c r="F243" s="1493"/>
      <c r="G243" s="1493"/>
      <c r="H243" s="1493"/>
      <c r="I243" s="1493"/>
      <c r="J243" s="1493"/>
    </row>
    <row r="244" spans="1:10" s="1107" customFormat="1" ht="29.25" customHeight="1">
      <c r="A244" s="1493" t="s">
        <v>1320</v>
      </c>
      <c r="B244" s="1493"/>
      <c r="C244" s="1493"/>
      <c r="D244" s="1493"/>
      <c r="E244" s="1493"/>
      <c r="F244" s="1493"/>
      <c r="G244" s="1493"/>
      <c r="H244" s="1493"/>
      <c r="I244" s="1493"/>
      <c r="J244" s="1493"/>
    </row>
  </sheetData>
  <mergeCells count="19">
    <mergeCell ref="A205:J205"/>
    <mergeCell ref="A37:J37"/>
    <mergeCell ref="A39:J39"/>
    <mergeCell ref="A111:J111"/>
    <mergeCell ref="A112:J112"/>
    <mergeCell ref="A113:J113"/>
    <mergeCell ref="A114:J114"/>
    <mergeCell ref="A115:J115"/>
    <mergeCell ref="A117:J117"/>
    <mergeCell ref="A161:J161"/>
    <mergeCell ref="A162:J162"/>
    <mergeCell ref="A163:J163"/>
    <mergeCell ref="A244:J244"/>
    <mergeCell ref="A222:J222"/>
    <mergeCell ref="A223:J223"/>
    <mergeCell ref="A224:J224"/>
    <mergeCell ref="A226:J226"/>
    <mergeCell ref="A242:J242"/>
    <mergeCell ref="A243:J243"/>
  </mergeCells>
  <pageMargins left="0.70866141732283472" right="0.70866141732283472" top="0.6692913385826772" bottom="0.59055118110236227" header="0.51181102362204722" footer="0.51181102362204722"/>
  <pageSetup paperSize="9" scale="95" fitToHeight="0" orientation="portrait" verticalDpi="0" r:id="rId1"/>
  <headerFooter scaleWithDoc="0">
    <oddHeader xml:space="preserve">&amp;L&amp;8FACT BOOK DNB - 3Q13&amp;C&amp;8CHAPTER 2 SEGMENTAL REPORTING&amp;R&amp;8Main subsidiaries and product units </oddHeader>
  </headerFooter>
  <rowBreaks count="5" manualBreakCount="5">
    <brk id="37" max="16383" man="1"/>
    <brk id="70" max="16383" man="1"/>
    <brk id="115" max="9" man="1"/>
    <brk id="163" max="16383" man="1"/>
    <brk id="205"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showGridLines="0" zoomScale="150" zoomScaleNormal="150" zoomScaleSheetLayoutView="90" workbookViewId="0"/>
  </sheetViews>
  <sheetFormatPr baseColWidth="10" defaultColWidth="9.140625" defaultRowHeight="9"/>
  <cols>
    <col min="1" max="1" width="35.28515625" style="81" customWidth="1"/>
    <col min="2" max="4" width="6.42578125" style="1313" customWidth="1"/>
    <col min="5" max="10" width="6.42578125" style="81" customWidth="1"/>
    <col min="11" max="256" width="9.140625" style="81"/>
    <col min="257" max="257" width="38.7109375" style="81" customWidth="1"/>
    <col min="258" max="258" width="9.28515625" style="81" customWidth="1"/>
    <col min="259" max="261" width="9.140625" style="81" customWidth="1"/>
    <col min="262" max="262" width="9.28515625" style="81" customWidth="1"/>
    <col min="263" max="512" width="9.140625" style="81"/>
    <col min="513" max="513" width="38.7109375" style="81" customWidth="1"/>
    <col min="514" max="514" width="9.28515625" style="81" customWidth="1"/>
    <col min="515" max="517" width="9.140625" style="81" customWidth="1"/>
    <col min="518" max="518" width="9.28515625" style="81" customWidth="1"/>
    <col min="519" max="768" width="9.140625" style="81"/>
    <col min="769" max="769" width="38.7109375" style="81" customWidth="1"/>
    <col min="770" max="770" width="9.28515625" style="81" customWidth="1"/>
    <col min="771" max="773" width="9.140625" style="81" customWidth="1"/>
    <col min="774" max="774" width="9.28515625" style="81" customWidth="1"/>
    <col min="775" max="1024" width="9.140625" style="81"/>
    <col min="1025" max="1025" width="38.7109375" style="81" customWidth="1"/>
    <col min="1026" max="1026" width="9.28515625" style="81" customWidth="1"/>
    <col min="1027" max="1029" width="9.140625" style="81" customWidth="1"/>
    <col min="1030" max="1030" width="9.28515625" style="81" customWidth="1"/>
    <col min="1031" max="1280" width="9.140625" style="81"/>
    <col min="1281" max="1281" width="38.7109375" style="81" customWidth="1"/>
    <col min="1282" max="1282" width="9.28515625" style="81" customWidth="1"/>
    <col min="1283" max="1285" width="9.140625" style="81" customWidth="1"/>
    <col min="1286" max="1286" width="9.28515625" style="81" customWidth="1"/>
    <col min="1287" max="1536" width="9.140625" style="81"/>
    <col min="1537" max="1537" width="38.7109375" style="81" customWidth="1"/>
    <col min="1538" max="1538" width="9.28515625" style="81" customWidth="1"/>
    <col min="1539" max="1541" width="9.140625" style="81" customWidth="1"/>
    <col min="1542" max="1542" width="9.28515625" style="81" customWidth="1"/>
    <col min="1543" max="1792" width="9.140625" style="81"/>
    <col min="1793" max="1793" width="38.7109375" style="81" customWidth="1"/>
    <col min="1794" max="1794" width="9.28515625" style="81" customWidth="1"/>
    <col min="1795" max="1797" width="9.140625" style="81" customWidth="1"/>
    <col min="1798" max="1798" width="9.28515625" style="81" customWidth="1"/>
    <col min="1799" max="2048" width="9.140625" style="81"/>
    <col min="2049" max="2049" width="38.7109375" style="81" customWidth="1"/>
    <col min="2050" max="2050" width="9.28515625" style="81" customWidth="1"/>
    <col min="2051" max="2053" width="9.140625" style="81" customWidth="1"/>
    <col min="2054" max="2054" width="9.28515625" style="81" customWidth="1"/>
    <col min="2055" max="2304" width="9.140625" style="81"/>
    <col min="2305" max="2305" width="38.7109375" style="81" customWidth="1"/>
    <col min="2306" max="2306" width="9.28515625" style="81" customWidth="1"/>
    <col min="2307" max="2309" width="9.140625" style="81" customWidth="1"/>
    <col min="2310" max="2310" width="9.28515625" style="81" customWidth="1"/>
    <col min="2311" max="2560" width="9.140625" style="81"/>
    <col min="2561" max="2561" width="38.7109375" style="81" customWidth="1"/>
    <col min="2562" max="2562" width="9.28515625" style="81" customWidth="1"/>
    <col min="2563" max="2565" width="9.140625" style="81" customWidth="1"/>
    <col min="2566" max="2566" width="9.28515625" style="81" customWidth="1"/>
    <col min="2567" max="2816" width="9.140625" style="81"/>
    <col min="2817" max="2817" width="38.7109375" style="81" customWidth="1"/>
    <col min="2818" max="2818" width="9.28515625" style="81" customWidth="1"/>
    <col min="2819" max="2821" width="9.140625" style="81" customWidth="1"/>
    <col min="2822" max="2822" width="9.28515625" style="81" customWidth="1"/>
    <col min="2823" max="3072" width="9.140625" style="81"/>
    <col min="3073" max="3073" width="38.7109375" style="81" customWidth="1"/>
    <col min="3074" max="3074" width="9.28515625" style="81" customWidth="1"/>
    <col min="3075" max="3077" width="9.140625" style="81" customWidth="1"/>
    <col min="3078" max="3078" width="9.28515625" style="81" customWidth="1"/>
    <col min="3079" max="3328" width="9.140625" style="81"/>
    <col min="3329" max="3329" width="38.7109375" style="81" customWidth="1"/>
    <col min="3330" max="3330" width="9.28515625" style="81" customWidth="1"/>
    <col min="3331" max="3333" width="9.140625" style="81" customWidth="1"/>
    <col min="3334" max="3334" width="9.28515625" style="81" customWidth="1"/>
    <col min="3335" max="3584" width="9.140625" style="81"/>
    <col min="3585" max="3585" width="38.7109375" style="81" customWidth="1"/>
    <col min="3586" max="3586" width="9.28515625" style="81" customWidth="1"/>
    <col min="3587" max="3589" width="9.140625" style="81" customWidth="1"/>
    <col min="3590" max="3590" width="9.28515625" style="81" customWidth="1"/>
    <col min="3591" max="3840" width="9.140625" style="81"/>
    <col min="3841" max="3841" width="38.7109375" style="81" customWidth="1"/>
    <col min="3842" max="3842" width="9.28515625" style="81" customWidth="1"/>
    <col min="3843" max="3845" width="9.140625" style="81" customWidth="1"/>
    <col min="3846" max="3846" width="9.28515625" style="81" customWidth="1"/>
    <col min="3847" max="4096" width="9.140625" style="81"/>
    <col min="4097" max="4097" width="38.7109375" style="81" customWidth="1"/>
    <col min="4098" max="4098" width="9.28515625" style="81" customWidth="1"/>
    <col min="4099" max="4101" width="9.140625" style="81" customWidth="1"/>
    <col min="4102" max="4102" width="9.28515625" style="81" customWidth="1"/>
    <col min="4103" max="4352" width="9.140625" style="81"/>
    <col min="4353" max="4353" width="38.7109375" style="81" customWidth="1"/>
    <col min="4354" max="4354" width="9.28515625" style="81" customWidth="1"/>
    <col min="4355" max="4357" width="9.140625" style="81" customWidth="1"/>
    <col min="4358" max="4358" width="9.28515625" style="81" customWidth="1"/>
    <col min="4359" max="4608" width="9.140625" style="81"/>
    <col min="4609" max="4609" width="38.7109375" style="81" customWidth="1"/>
    <col min="4610" max="4610" width="9.28515625" style="81" customWidth="1"/>
    <col min="4611" max="4613" width="9.140625" style="81" customWidth="1"/>
    <col min="4614" max="4614" width="9.28515625" style="81" customWidth="1"/>
    <col min="4615" max="4864" width="9.140625" style="81"/>
    <col min="4865" max="4865" width="38.7109375" style="81" customWidth="1"/>
    <col min="4866" max="4866" width="9.28515625" style="81" customWidth="1"/>
    <col min="4867" max="4869" width="9.140625" style="81" customWidth="1"/>
    <col min="4870" max="4870" width="9.28515625" style="81" customWidth="1"/>
    <col min="4871" max="5120" width="9.140625" style="81"/>
    <col min="5121" max="5121" width="38.7109375" style="81" customWidth="1"/>
    <col min="5122" max="5122" width="9.28515625" style="81" customWidth="1"/>
    <col min="5123" max="5125" width="9.140625" style="81" customWidth="1"/>
    <col min="5126" max="5126" width="9.28515625" style="81" customWidth="1"/>
    <col min="5127" max="5376" width="9.140625" style="81"/>
    <col min="5377" max="5377" width="38.7109375" style="81" customWidth="1"/>
    <col min="5378" max="5378" width="9.28515625" style="81" customWidth="1"/>
    <col min="5379" max="5381" width="9.140625" style="81" customWidth="1"/>
    <col min="5382" max="5382" width="9.28515625" style="81" customWidth="1"/>
    <col min="5383" max="5632" width="9.140625" style="81"/>
    <col min="5633" max="5633" width="38.7109375" style="81" customWidth="1"/>
    <col min="5634" max="5634" width="9.28515625" style="81" customWidth="1"/>
    <col min="5635" max="5637" width="9.140625" style="81" customWidth="1"/>
    <col min="5638" max="5638" width="9.28515625" style="81" customWidth="1"/>
    <col min="5639" max="5888" width="9.140625" style="81"/>
    <col min="5889" max="5889" width="38.7109375" style="81" customWidth="1"/>
    <col min="5890" max="5890" width="9.28515625" style="81" customWidth="1"/>
    <col min="5891" max="5893" width="9.140625" style="81" customWidth="1"/>
    <col min="5894" max="5894" width="9.28515625" style="81" customWidth="1"/>
    <col min="5895" max="6144" width="9.140625" style="81"/>
    <col min="6145" max="6145" width="38.7109375" style="81" customWidth="1"/>
    <col min="6146" max="6146" width="9.28515625" style="81" customWidth="1"/>
    <col min="6147" max="6149" width="9.140625" style="81" customWidth="1"/>
    <col min="6150" max="6150" width="9.28515625" style="81" customWidth="1"/>
    <col min="6151" max="6400" width="9.140625" style="81"/>
    <col min="6401" max="6401" width="38.7109375" style="81" customWidth="1"/>
    <col min="6402" max="6402" width="9.28515625" style="81" customWidth="1"/>
    <col min="6403" max="6405" width="9.140625" style="81" customWidth="1"/>
    <col min="6406" max="6406" width="9.28515625" style="81" customWidth="1"/>
    <col min="6407" max="6656" width="9.140625" style="81"/>
    <col min="6657" max="6657" width="38.7109375" style="81" customWidth="1"/>
    <col min="6658" max="6658" width="9.28515625" style="81" customWidth="1"/>
    <col min="6659" max="6661" width="9.140625" style="81" customWidth="1"/>
    <col min="6662" max="6662" width="9.28515625" style="81" customWidth="1"/>
    <col min="6663" max="6912" width="9.140625" style="81"/>
    <col min="6913" max="6913" width="38.7109375" style="81" customWidth="1"/>
    <col min="6914" max="6914" width="9.28515625" style="81" customWidth="1"/>
    <col min="6915" max="6917" width="9.140625" style="81" customWidth="1"/>
    <col min="6918" max="6918" width="9.28515625" style="81" customWidth="1"/>
    <col min="6919" max="7168" width="9.140625" style="81"/>
    <col min="7169" max="7169" width="38.7109375" style="81" customWidth="1"/>
    <col min="7170" max="7170" width="9.28515625" style="81" customWidth="1"/>
    <col min="7171" max="7173" width="9.140625" style="81" customWidth="1"/>
    <col min="7174" max="7174" width="9.28515625" style="81" customWidth="1"/>
    <col min="7175" max="7424" width="9.140625" style="81"/>
    <col min="7425" max="7425" width="38.7109375" style="81" customWidth="1"/>
    <col min="7426" max="7426" width="9.28515625" style="81" customWidth="1"/>
    <col min="7427" max="7429" width="9.140625" style="81" customWidth="1"/>
    <col min="7430" max="7430" width="9.28515625" style="81" customWidth="1"/>
    <col min="7431" max="7680" width="9.140625" style="81"/>
    <col min="7681" max="7681" width="38.7109375" style="81" customWidth="1"/>
    <col min="7682" max="7682" width="9.28515625" style="81" customWidth="1"/>
    <col min="7683" max="7685" width="9.140625" style="81" customWidth="1"/>
    <col min="7686" max="7686" width="9.28515625" style="81" customWidth="1"/>
    <col min="7687" max="7936" width="9.140625" style="81"/>
    <col min="7937" max="7937" width="38.7109375" style="81" customWidth="1"/>
    <col min="7938" max="7938" width="9.28515625" style="81" customWidth="1"/>
    <col min="7939" max="7941" width="9.140625" style="81" customWidth="1"/>
    <col min="7942" max="7942" width="9.28515625" style="81" customWidth="1"/>
    <col min="7943" max="8192" width="9.140625" style="81"/>
    <col min="8193" max="8193" width="38.7109375" style="81" customWidth="1"/>
    <col min="8194" max="8194" width="9.28515625" style="81" customWidth="1"/>
    <col min="8195" max="8197" width="9.140625" style="81" customWidth="1"/>
    <col min="8198" max="8198" width="9.28515625" style="81" customWidth="1"/>
    <col min="8199" max="8448" width="9.140625" style="81"/>
    <col min="8449" max="8449" width="38.7109375" style="81" customWidth="1"/>
    <col min="8450" max="8450" width="9.28515625" style="81" customWidth="1"/>
    <col min="8451" max="8453" width="9.140625" style="81" customWidth="1"/>
    <col min="8454" max="8454" width="9.28515625" style="81" customWidth="1"/>
    <col min="8455" max="8704" width="9.140625" style="81"/>
    <col min="8705" max="8705" width="38.7109375" style="81" customWidth="1"/>
    <col min="8706" max="8706" width="9.28515625" style="81" customWidth="1"/>
    <col min="8707" max="8709" width="9.140625" style="81" customWidth="1"/>
    <col min="8710" max="8710" width="9.28515625" style="81" customWidth="1"/>
    <col min="8711" max="8960" width="9.140625" style="81"/>
    <col min="8961" max="8961" width="38.7109375" style="81" customWidth="1"/>
    <col min="8962" max="8962" width="9.28515625" style="81" customWidth="1"/>
    <col min="8963" max="8965" width="9.140625" style="81" customWidth="1"/>
    <col min="8966" max="8966" width="9.28515625" style="81" customWidth="1"/>
    <col min="8967" max="9216" width="9.140625" style="81"/>
    <col min="9217" max="9217" width="38.7109375" style="81" customWidth="1"/>
    <col min="9218" max="9218" width="9.28515625" style="81" customWidth="1"/>
    <col min="9219" max="9221" width="9.140625" style="81" customWidth="1"/>
    <col min="9222" max="9222" width="9.28515625" style="81" customWidth="1"/>
    <col min="9223" max="9472" width="9.140625" style="81"/>
    <col min="9473" max="9473" width="38.7109375" style="81" customWidth="1"/>
    <col min="9474" max="9474" width="9.28515625" style="81" customWidth="1"/>
    <col min="9475" max="9477" width="9.140625" style="81" customWidth="1"/>
    <col min="9478" max="9478" width="9.28515625" style="81" customWidth="1"/>
    <col min="9479" max="9728" width="9.140625" style="81"/>
    <col min="9729" max="9729" width="38.7109375" style="81" customWidth="1"/>
    <col min="9730" max="9730" width="9.28515625" style="81" customWidth="1"/>
    <col min="9731" max="9733" width="9.140625" style="81" customWidth="1"/>
    <col min="9734" max="9734" width="9.28515625" style="81" customWidth="1"/>
    <col min="9735" max="9984" width="9.140625" style="81"/>
    <col min="9985" max="9985" width="38.7109375" style="81" customWidth="1"/>
    <col min="9986" max="9986" width="9.28515625" style="81" customWidth="1"/>
    <col min="9987" max="9989" width="9.140625" style="81" customWidth="1"/>
    <col min="9990" max="9990" width="9.28515625" style="81" customWidth="1"/>
    <col min="9991" max="10240" width="9.140625" style="81"/>
    <col min="10241" max="10241" width="38.7109375" style="81" customWidth="1"/>
    <col min="10242" max="10242" width="9.28515625" style="81" customWidth="1"/>
    <col min="10243" max="10245" width="9.140625" style="81" customWidth="1"/>
    <col min="10246" max="10246" width="9.28515625" style="81" customWidth="1"/>
    <col min="10247" max="10496" width="9.140625" style="81"/>
    <col min="10497" max="10497" width="38.7109375" style="81" customWidth="1"/>
    <col min="10498" max="10498" width="9.28515625" style="81" customWidth="1"/>
    <col min="10499" max="10501" width="9.140625" style="81" customWidth="1"/>
    <col min="10502" max="10502" width="9.28515625" style="81" customWidth="1"/>
    <col min="10503" max="10752" width="9.140625" style="81"/>
    <col min="10753" max="10753" width="38.7109375" style="81" customWidth="1"/>
    <col min="10754" max="10754" width="9.28515625" style="81" customWidth="1"/>
    <col min="10755" max="10757" width="9.140625" style="81" customWidth="1"/>
    <col min="10758" max="10758" width="9.28515625" style="81" customWidth="1"/>
    <col min="10759" max="11008" width="9.140625" style="81"/>
    <col min="11009" max="11009" width="38.7109375" style="81" customWidth="1"/>
    <col min="11010" max="11010" width="9.28515625" style="81" customWidth="1"/>
    <col min="11011" max="11013" width="9.140625" style="81" customWidth="1"/>
    <col min="11014" max="11014" width="9.28515625" style="81" customWidth="1"/>
    <col min="11015" max="11264" width="9.140625" style="81"/>
    <col min="11265" max="11265" width="38.7109375" style="81" customWidth="1"/>
    <col min="11266" max="11266" width="9.28515625" style="81" customWidth="1"/>
    <col min="11267" max="11269" width="9.140625" style="81" customWidth="1"/>
    <col min="11270" max="11270" width="9.28515625" style="81" customWidth="1"/>
    <col min="11271" max="11520" width="9.140625" style="81"/>
    <col min="11521" max="11521" width="38.7109375" style="81" customWidth="1"/>
    <col min="11522" max="11522" width="9.28515625" style="81" customWidth="1"/>
    <col min="11523" max="11525" width="9.140625" style="81" customWidth="1"/>
    <col min="11526" max="11526" width="9.28515625" style="81" customWidth="1"/>
    <col min="11527" max="11776" width="9.140625" style="81"/>
    <col min="11777" max="11777" width="38.7109375" style="81" customWidth="1"/>
    <col min="11778" max="11778" width="9.28515625" style="81" customWidth="1"/>
    <col min="11779" max="11781" width="9.140625" style="81" customWidth="1"/>
    <col min="11782" max="11782" width="9.28515625" style="81" customWidth="1"/>
    <col min="11783" max="12032" width="9.140625" style="81"/>
    <col min="12033" max="12033" width="38.7109375" style="81" customWidth="1"/>
    <col min="12034" max="12034" width="9.28515625" style="81" customWidth="1"/>
    <col min="12035" max="12037" width="9.140625" style="81" customWidth="1"/>
    <col min="12038" max="12038" width="9.28515625" style="81" customWidth="1"/>
    <col min="12039" max="12288" width="9.140625" style="81"/>
    <col min="12289" max="12289" width="38.7109375" style="81" customWidth="1"/>
    <col min="12290" max="12290" width="9.28515625" style="81" customWidth="1"/>
    <col min="12291" max="12293" width="9.140625" style="81" customWidth="1"/>
    <col min="12294" max="12294" width="9.28515625" style="81" customWidth="1"/>
    <col min="12295" max="12544" width="9.140625" style="81"/>
    <col min="12545" max="12545" width="38.7109375" style="81" customWidth="1"/>
    <col min="12546" max="12546" width="9.28515625" style="81" customWidth="1"/>
    <col min="12547" max="12549" width="9.140625" style="81" customWidth="1"/>
    <col min="12550" max="12550" width="9.28515625" style="81" customWidth="1"/>
    <col min="12551" max="12800" width="9.140625" style="81"/>
    <col min="12801" max="12801" width="38.7109375" style="81" customWidth="1"/>
    <col min="12802" max="12802" width="9.28515625" style="81" customWidth="1"/>
    <col min="12803" max="12805" width="9.140625" style="81" customWidth="1"/>
    <col min="12806" max="12806" width="9.28515625" style="81" customWidth="1"/>
    <col min="12807" max="13056" width="9.140625" style="81"/>
    <col min="13057" max="13057" width="38.7109375" style="81" customWidth="1"/>
    <col min="13058" max="13058" width="9.28515625" style="81" customWidth="1"/>
    <col min="13059" max="13061" width="9.140625" style="81" customWidth="1"/>
    <col min="13062" max="13062" width="9.28515625" style="81" customWidth="1"/>
    <col min="13063" max="13312" width="9.140625" style="81"/>
    <col min="13313" max="13313" width="38.7109375" style="81" customWidth="1"/>
    <col min="13314" max="13314" width="9.28515625" style="81" customWidth="1"/>
    <col min="13315" max="13317" width="9.140625" style="81" customWidth="1"/>
    <col min="13318" max="13318" width="9.28515625" style="81" customWidth="1"/>
    <col min="13319" max="13568" width="9.140625" style="81"/>
    <col min="13569" max="13569" width="38.7109375" style="81" customWidth="1"/>
    <col min="13570" max="13570" width="9.28515625" style="81" customWidth="1"/>
    <col min="13571" max="13573" width="9.140625" style="81" customWidth="1"/>
    <col min="13574" max="13574" width="9.28515625" style="81" customWidth="1"/>
    <col min="13575" max="13824" width="9.140625" style="81"/>
    <col min="13825" max="13825" width="38.7109375" style="81" customWidth="1"/>
    <col min="13826" max="13826" width="9.28515625" style="81" customWidth="1"/>
    <col min="13827" max="13829" width="9.140625" style="81" customWidth="1"/>
    <col min="13830" max="13830" width="9.28515625" style="81" customWidth="1"/>
    <col min="13831" max="14080" width="9.140625" style="81"/>
    <col min="14081" max="14081" width="38.7109375" style="81" customWidth="1"/>
    <col min="14082" max="14082" width="9.28515625" style="81" customWidth="1"/>
    <col min="14083" max="14085" width="9.140625" style="81" customWidth="1"/>
    <col min="14086" max="14086" width="9.28515625" style="81" customWidth="1"/>
    <col min="14087" max="14336" width="9.140625" style="81"/>
    <col min="14337" max="14337" width="38.7109375" style="81" customWidth="1"/>
    <col min="14338" max="14338" width="9.28515625" style="81" customWidth="1"/>
    <col min="14339" max="14341" width="9.140625" style="81" customWidth="1"/>
    <col min="14342" max="14342" width="9.28515625" style="81" customWidth="1"/>
    <col min="14343" max="14592" width="9.140625" style="81"/>
    <col min="14593" max="14593" width="38.7109375" style="81" customWidth="1"/>
    <col min="14594" max="14594" width="9.28515625" style="81" customWidth="1"/>
    <col min="14595" max="14597" width="9.140625" style="81" customWidth="1"/>
    <col min="14598" max="14598" width="9.28515625" style="81" customWidth="1"/>
    <col min="14599" max="14848" width="9.140625" style="81"/>
    <col min="14849" max="14849" width="38.7109375" style="81" customWidth="1"/>
    <col min="14850" max="14850" width="9.28515625" style="81" customWidth="1"/>
    <col min="14851" max="14853" width="9.140625" style="81" customWidth="1"/>
    <col min="14854" max="14854" width="9.28515625" style="81" customWidth="1"/>
    <col min="14855" max="15104" width="9.140625" style="81"/>
    <col min="15105" max="15105" width="38.7109375" style="81" customWidth="1"/>
    <col min="15106" max="15106" width="9.28515625" style="81" customWidth="1"/>
    <col min="15107" max="15109" width="9.140625" style="81" customWidth="1"/>
    <col min="15110" max="15110" width="9.28515625" style="81" customWidth="1"/>
    <col min="15111" max="15360" width="9.140625" style="81"/>
    <col min="15361" max="15361" width="38.7109375" style="81" customWidth="1"/>
    <col min="15362" max="15362" width="9.28515625" style="81" customWidth="1"/>
    <col min="15363" max="15365" width="9.140625" style="81" customWidth="1"/>
    <col min="15366" max="15366" width="9.28515625" style="81" customWidth="1"/>
    <col min="15367" max="15616" width="9.140625" style="81"/>
    <col min="15617" max="15617" width="38.7109375" style="81" customWidth="1"/>
    <col min="15618" max="15618" width="9.28515625" style="81" customWidth="1"/>
    <col min="15619" max="15621" width="9.140625" style="81" customWidth="1"/>
    <col min="15622" max="15622" width="9.28515625" style="81" customWidth="1"/>
    <col min="15623" max="15872" width="9.140625" style="81"/>
    <col min="15873" max="15873" width="38.7109375" style="81" customWidth="1"/>
    <col min="15874" max="15874" width="9.28515625" style="81" customWidth="1"/>
    <col min="15875" max="15877" width="9.140625" style="81" customWidth="1"/>
    <col min="15878" max="15878" width="9.28515625" style="81" customWidth="1"/>
    <col min="15879" max="16128" width="9.140625" style="81"/>
    <col min="16129" max="16129" width="38.7109375" style="81" customWidth="1"/>
    <col min="16130" max="16130" width="9.28515625" style="81" customWidth="1"/>
    <col min="16131" max="16133" width="9.140625" style="81" customWidth="1"/>
    <col min="16134" max="16134" width="9.28515625" style="81" customWidth="1"/>
    <col min="16135" max="16384" width="9.140625" style="81"/>
  </cols>
  <sheetData>
    <row r="1" spans="1:10" s="756" customFormat="1" ht="22.5" customHeight="1">
      <c r="A1" s="935"/>
      <c r="B1" s="936"/>
      <c r="C1" s="936"/>
      <c r="D1" s="936"/>
      <c r="E1" s="936"/>
      <c r="F1" s="936"/>
      <c r="G1" s="936"/>
      <c r="H1" s="936"/>
      <c r="I1" s="936"/>
      <c r="J1" s="1042"/>
    </row>
    <row r="2" spans="1:10" s="737" customFormat="1" ht="18.75" customHeight="1">
      <c r="A2" s="937" t="s">
        <v>1321</v>
      </c>
    </row>
    <row r="3" spans="1:10" s="737" customFormat="1" ht="12" customHeight="1"/>
    <row r="4" spans="1:10" s="1085" customFormat="1" ht="13.5" customHeight="1">
      <c r="A4" s="1084" t="s">
        <v>1</v>
      </c>
      <c r="B4" s="1023" t="s">
        <v>784</v>
      </c>
      <c r="C4" s="1023" t="s">
        <v>367</v>
      </c>
      <c r="D4" s="1023" t="s">
        <v>331</v>
      </c>
      <c r="E4" s="1023" t="s">
        <v>246</v>
      </c>
      <c r="F4" s="1023" t="s">
        <v>239</v>
      </c>
      <c r="G4" s="1023" t="s">
        <v>234</v>
      </c>
      <c r="H4" s="1023" t="s">
        <v>516</v>
      </c>
    </row>
    <row r="5" spans="1:10" s="1085" customFormat="1" ht="12" customHeight="1">
      <c r="A5" s="1086" t="s">
        <v>1013</v>
      </c>
      <c r="B5" s="1344">
        <v>2.9703954686355374</v>
      </c>
      <c r="C5" s="1344">
        <v>-4.520326220583649</v>
      </c>
      <c r="D5" s="1344">
        <v>-4.6163208467726919</v>
      </c>
      <c r="E5" s="1344">
        <v>-6.3227363458360735</v>
      </c>
      <c r="F5" s="1344">
        <v>-9.2226014948396919</v>
      </c>
      <c r="G5" s="1344">
        <v>-7.9160675536199197</v>
      </c>
      <c r="H5" s="1344">
        <v>-9.0641382105477373</v>
      </c>
    </row>
    <row r="6" spans="1:10" s="1085" customFormat="1" ht="12" customHeight="1">
      <c r="A6" s="1088" t="s">
        <v>1064</v>
      </c>
      <c r="B6" s="1345">
        <v>0.67201379953459695</v>
      </c>
      <c r="C6" s="1345">
        <v>0.88140931695445457</v>
      </c>
      <c r="D6" s="1345">
        <v>0.91257688351094868</v>
      </c>
      <c r="E6" s="1345">
        <v>0.80661885163913949</v>
      </c>
      <c r="F6" s="1345">
        <v>1.0817158405396379</v>
      </c>
      <c r="G6" s="1345">
        <v>1.1333703219871958</v>
      </c>
      <c r="H6" s="1345">
        <v>0.9975920828038588</v>
      </c>
    </row>
    <row r="7" spans="1:10" s="1085" customFormat="1" ht="12" customHeight="1">
      <c r="A7" s="1086" t="s">
        <v>14</v>
      </c>
      <c r="B7" s="1090">
        <v>3.6424092681701343</v>
      </c>
      <c r="C7" s="1090">
        <v>-3.6389169036291946</v>
      </c>
      <c r="D7" s="1090">
        <v>-3.7037439632617435</v>
      </c>
      <c r="E7" s="1090">
        <v>-5.5161174941969335</v>
      </c>
      <c r="F7" s="1090">
        <v>-8.1408856543000532</v>
      </c>
      <c r="G7" s="1090">
        <v>-6.7826972316327243</v>
      </c>
      <c r="H7" s="1090">
        <v>-8.0665461277438784</v>
      </c>
    </row>
    <row r="8" spans="1:10" s="1085" customFormat="1" ht="12" customHeight="1">
      <c r="A8" s="1094" t="s">
        <v>1322</v>
      </c>
      <c r="B8" s="1096"/>
      <c r="C8" s="1096"/>
      <c r="D8" s="1096"/>
      <c r="E8" s="1096"/>
      <c r="F8" s="1096"/>
      <c r="G8" s="1096"/>
      <c r="H8" s="1096"/>
    </row>
    <row r="9" spans="1:10" s="1085" customFormat="1" ht="12" customHeight="1">
      <c r="A9" s="1346" t="s">
        <v>1323</v>
      </c>
      <c r="B9" s="1347">
        <v>68.806051206666666</v>
      </c>
      <c r="C9" s="1347">
        <v>74.338634780000007</v>
      </c>
      <c r="D9" s="1347">
        <v>68.399585720000005</v>
      </c>
      <c r="E9" s="1347">
        <v>69.937164449999997</v>
      </c>
      <c r="F9" s="1347">
        <v>64.450943318159815</v>
      </c>
      <c r="G9" s="1347">
        <v>69.308131049612328</v>
      </c>
      <c r="H9" s="1347">
        <v>72.853861362227875</v>
      </c>
    </row>
    <row r="10" spans="1:10" s="1085" customFormat="1" ht="12" customHeight="1">
      <c r="A10" s="1346" t="s">
        <v>1324</v>
      </c>
      <c r="B10" s="1347">
        <v>134.34531820533334</v>
      </c>
      <c r="C10" s="1347">
        <v>110.45560188499999</v>
      </c>
      <c r="D10" s="1347">
        <v>119.690168844</v>
      </c>
      <c r="E10" s="1347">
        <v>130.65897443300008</v>
      </c>
      <c r="F10" s="1347">
        <v>134.64400474384013</v>
      </c>
      <c r="G10" s="1347">
        <v>120.2796807793877</v>
      </c>
      <c r="H10" s="1347">
        <v>125.3127550057721</v>
      </c>
    </row>
    <row r="11" spans="1:10" s="1085" customFormat="1" ht="12" customHeight="1">
      <c r="A11" s="1088" t="s">
        <v>17</v>
      </c>
      <c r="B11" s="1345">
        <v>2.889555659</v>
      </c>
      <c r="C11" s="1345">
        <v>3.3993385509999992</v>
      </c>
      <c r="D11" s="1345">
        <v>3.2514834560000003</v>
      </c>
      <c r="E11" s="1345">
        <v>2.269133632</v>
      </c>
      <c r="F11" s="1345">
        <v>3.5092418070000013</v>
      </c>
      <c r="G11" s="1345">
        <v>4.4077654919999665</v>
      </c>
      <c r="H11" s="1345">
        <v>2.7267964499999997</v>
      </c>
    </row>
    <row r="12" spans="1:10" s="1085" customFormat="1" ht="12" customHeight="1">
      <c r="A12" s="1086" t="s">
        <v>123</v>
      </c>
      <c r="B12" s="1090">
        <v>209.68333433917013</v>
      </c>
      <c r="C12" s="1090">
        <v>184.5546583123708</v>
      </c>
      <c r="D12" s="1090">
        <v>187.63749405673823</v>
      </c>
      <c r="E12" s="1090">
        <v>197.34915502080315</v>
      </c>
      <c r="F12" s="1090">
        <v>194.46330421469989</v>
      </c>
      <c r="G12" s="1090">
        <v>187.21288008936727</v>
      </c>
      <c r="H12" s="1090">
        <v>192.82686669025611</v>
      </c>
    </row>
    <row r="13" spans="1:10" s="1085" customFormat="1" ht="12" customHeight="1">
      <c r="A13" s="1088" t="s">
        <v>175</v>
      </c>
      <c r="B13" s="1345">
        <v>134.75530460000004</v>
      </c>
      <c r="C13" s="1345">
        <v>137.95863349400003</v>
      </c>
      <c r="D13" s="1345">
        <v>143.22655419699998</v>
      </c>
      <c r="E13" s="1345">
        <v>152.15807710299998</v>
      </c>
      <c r="F13" s="1345">
        <v>145.86961157399998</v>
      </c>
      <c r="G13" s="1345">
        <v>150.60356252700007</v>
      </c>
      <c r="H13" s="1345">
        <v>154.01196682200001</v>
      </c>
    </row>
    <row r="14" spans="1:10" s="1085" customFormat="1" ht="12" customHeight="1">
      <c r="A14" s="1086" t="s">
        <v>9</v>
      </c>
      <c r="B14" s="1090">
        <v>74.928029739170086</v>
      </c>
      <c r="C14" s="1090">
        <v>46.596024818370779</v>
      </c>
      <c r="D14" s="1090">
        <v>44.410939859738249</v>
      </c>
      <c r="E14" s="1090">
        <v>45.19107791780317</v>
      </c>
      <c r="F14" s="1090">
        <v>48.593692640699913</v>
      </c>
      <c r="G14" s="1090">
        <v>36.60931756236721</v>
      </c>
      <c r="H14" s="1090">
        <v>38.814899868256106</v>
      </c>
    </row>
    <row r="15" spans="1:10" s="1085" customFormat="1" ht="12" customHeight="1">
      <c r="A15" s="1094" t="s">
        <v>12</v>
      </c>
      <c r="B15" s="1096">
        <v>20.979848326967627</v>
      </c>
      <c r="C15" s="1096">
        <v>13.586332340396586</v>
      </c>
      <c r="D15" s="1096">
        <v>13.000726727863652</v>
      </c>
      <c r="E15" s="1096">
        <v>13.243215914925891</v>
      </c>
      <c r="F15" s="1096">
        <v>14.248353504044905</v>
      </c>
      <c r="G15" s="1096">
        <v>10.956876887706404</v>
      </c>
      <c r="H15" s="1096">
        <v>10.868171963111712</v>
      </c>
    </row>
    <row r="16" spans="1:10" s="1099" customFormat="1" ht="12" customHeight="1">
      <c r="A16" s="1097" t="s">
        <v>10</v>
      </c>
      <c r="B16" s="1098">
        <v>53.948181412202459</v>
      </c>
      <c r="C16" s="1098">
        <v>33.009692477974191</v>
      </c>
      <c r="D16" s="1098">
        <v>31.410213131874599</v>
      </c>
      <c r="E16" s="1098">
        <v>31.94786200287728</v>
      </c>
      <c r="F16" s="1098">
        <v>34.345339136655006</v>
      </c>
      <c r="G16" s="1098">
        <v>25.652440674660806</v>
      </c>
      <c r="H16" s="1098">
        <v>27.946727905144392</v>
      </c>
    </row>
    <row r="17" spans="1:8" s="1102" customFormat="1" ht="12" customHeight="1">
      <c r="A17" s="1100"/>
      <c r="B17" s="1348"/>
      <c r="C17" s="1348"/>
      <c r="D17" s="1348"/>
      <c r="E17" s="1348"/>
      <c r="F17" s="1348"/>
      <c r="G17" s="1348"/>
      <c r="H17" s="1348"/>
    </row>
    <row r="18" spans="1:8" s="1102" customFormat="1" ht="12" customHeight="1">
      <c r="A18" s="1349" t="s">
        <v>1325</v>
      </c>
      <c r="B18" s="1090"/>
      <c r="C18" s="1090"/>
      <c r="D18" s="1090"/>
      <c r="E18" s="1090"/>
      <c r="F18" s="1090"/>
      <c r="G18" s="1090"/>
      <c r="H18" s="1090"/>
    </row>
    <row r="19" spans="1:8" s="1350" customFormat="1" ht="12" customHeight="1">
      <c r="A19" s="1105" t="s">
        <v>1326</v>
      </c>
      <c r="B19" s="1096">
        <v>441.06236643662993</v>
      </c>
      <c r="C19" s="1096">
        <v>428.53494302189995</v>
      </c>
      <c r="D19" s="1096">
        <v>418.8522344208701</v>
      </c>
      <c r="E19" s="1096">
        <v>401.16346852444997</v>
      </c>
      <c r="F19" s="1096">
        <v>457.9888603562801</v>
      </c>
      <c r="G19" s="1096">
        <v>443.2781625387999</v>
      </c>
      <c r="H19" s="1096">
        <v>447.76355807337001</v>
      </c>
    </row>
    <row r="20" spans="1:8" s="1350" customFormat="1" ht="12" customHeight="1">
      <c r="A20" s="1351" t="s">
        <v>1327</v>
      </c>
      <c r="B20" s="1352">
        <v>244.65909166025006</v>
      </c>
      <c r="C20" s="1352">
        <v>239.16079100815995</v>
      </c>
      <c r="D20" s="1352">
        <v>235.20004262358006</v>
      </c>
      <c r="E20" s="1352">
        <v>227.11860499903995</v>
      </c>
      <c r="F20" s="1352">
        <v>221.72829701345</v>
      </c>
      <c r="G20" s="1352">
        <v>215.01340579331</v>
      </c>
      <c r="H20" s="1352">
        <v>217.78403780526003</v>
      </c>
    </row>
    <row r="21" spans="1:8" s="1350" customFormat="1" ht="12" customHeight="1">
      <c r="A21" s="1108" t="s">
        <v>1328</v>
      </c>
      <c r="B21" s="1096">
        <v>41.583094078119984</v>
      </c>
      <c r="C21" s="1096">
        <v>38.19114241865001</v>
      </c>
      <c r="D21" s="1096">
        <v>37.459267644230003</v>
      </c>
      <c r="E21" s="1096">
        <v>35.337743611799993</v>
      </c>
      <c r="F21" s="1096">
        <v>35.090690887530016</v>
      </c>
      <c r="G21" s="1096">
        <v>33.581219390840012</v>
      </c>
      <c r="H21" s="1096">
        <v>36.018566189999994</v>
      </c>
    </row>
    <row r="22" spans="1:8" s="1085" customFormat="1" ht="12" customHeight="1">
      <c r="A22" s="1091" t="s">
        <v>53</v>
      </c>
      <c r="B22" s="1092">
        <v>482.64546051474991</v>
      </c>
      <c r="C22" s="1092">
        <v>466.72608544054998</v>
      </c>
      <c r="D22" s="1092">
        <v>456.31150206510011</v>
      </c>
      <c r="E22" s="1092">
        <v>436.50121213624993</v>
      </c>
      <c r="F22" s="1092">
        <v>493.0795512438101</v>
      </c>
      <c r="G22" s="1092">
        <v>476.85938192963994</v>
      </c>
      <c r="H22" s="1092">
        <v>483.78212426337001</v>
      </c>
    </row>
    <row r="23" spans="1:8" s="1102" customFormat="1" ht="12" customHeight="1">
      <c r="A23" s="1100"/>
      <c r="B23" s="1348"/>
      <c r="C23" s="1348"/>
      <c r="D23" s="1348"/>
      <c r="E23" s="1348"/>
      <c r="F23" s="1348"/>
      <c r="G23" s="1348"/>
      <c r="H23" s="1348"/>
    </row>
    <row r="24" spans="1:8" s="1102" customFormat="1" ht="12" customHeight="1">
      <c r="A24" s="1349" t="s">
        <v>892</v>
      </c>
      <c r="B24" s="1115"/>
      <c r="C24" s="1115"/>
      <c r="D24" s="1115"/>
      <c r="E24" s="1090"/>
      <c r="F24" s="1090"/>
      <c r="G24" s="1115"/>
      <c r="H24" s="1090"/>
    </row>
    <row r="25" spans="1:8" s="1350" customFormat="1" ht="12" customHeight="1">
      <c r="A25" s="1105" t="s">
        <v>40</v>
      </c>
      <c r="B25" s="1353">
        <v>64.266101559615905</v>
      </c>
      <c r="C25" s="1353">
        <v>74.752181687278807</v>
      </c>
      <c r="D25" s="1353">
        <v>76.33152154211291</v>
      </c>
      <c r="E25" s="1353">
        <v>77.100951907780185</v>
      </c>
      <c r="F25" s="1353">
        <v>75.011381794145919</v>
      </c>
      <c r="G25" s="1353">
        <v>80.445086072661496</v>
      </c>
      <c r="H25" s="1353">
        <v>79.870595558343169</v>
      </c>
    </row>
    <row r="26" spans="1:8" s="1350" customFormat="1" ht="12" customHeight="1">
      <c r="A26" s="1108" t="s">
        <v>1122</v>
      </c>
      <c r="B26" s="1354">
        <v>116.77574936275678</v>
      </c>
      <c r="C26" s="1354">
        <v>69.866879048014425</v>
      </c>
      <c r="D26" s="1354">
        <v>66.574298369670487</v>
      </c>
      <c r="E26" s="1354">
        <v>74.640462747886474</v>
      </c>
      <c r="F26" s="1354">
        <v>79.408075400718317</v>
      </c>
      <c r="G26" s="1354">
        <v>63.53262895225302</v>
      </c>
      <c r="H26" s="1354">
        <v>76.462047131526973</v>
      </c>
    </row>
    <row r="27" spans="1:8" s="1102" customFormat="1" ht="12" customHeight="1">
      <c r="A27" s="1146"/>
      <c r="B27" s="1146"/>
      <c r="C27" s="1146"/>
      <c r="D27" s="1146"/>
      <c r="E27" s="1146"/>
      <c r="F27" s="1146"/>
      <c r="G27" s="1146"/>
      <c r="H27" s="1146"/>
    </row>
    <row r="28" spans="1:8" s="1102" customFormat="1" ht="12" customHeight="1">
      <c r="A28" s="1349" t="s">
        <v>1329</v>
      </c>
      <c r="B28" s="1090"/>
      <c r="C28" s="1090"/>
      <c r="D28" s="1090"/>
      <c r="E28" s="1090"/>
      <c r="F28" s="1090"/>
      <c r="G28" s="1090"/>
      <c r="H28" s="1090"/>
    </row>
    <row r="29" spans="1:8" s="1350" customFormat="1" ht="12" customHeight="1">
      <c r="A29" s="1105" t="s">
        <v>1330</v>
      </c>
      <c r="B29" s="1096">
        <v>460.96864547999951</v>
      </c>
      <c r="C29" s="1096">
        <v>104.29712199000002</v>
      </c>
      <c r="D29" s="1096">
        <v>221.62416892000007</v>
      </c>
      <c r="E29" s="1096">
        <v>365.1292004999973</v>
      </c>
      <c r="F29" s="1096">
        <v>-430.38132680000035</v>
      </c>
      <c r="G29" s="1096">
        <v>-590.30345046999946</v>
      </c>
      <c r="H29" s="1096">
        <v>-2708.1697029200004</v>
      </c>
    </row>
    <row r="30" spans="1:8" s="1350" customFormat="1" ht="12" customHeight="1">
      <c r="A30" s="1108" t="s">
        <v>1331</v>
      </c>
      <c r="B30" s="1096">
        <v>-765.38849793000372</v>
      </c>
      <c r="C30" s="1096">
        <v>3676.3416795299954</v>
      </c>
      <c r="D30" s="1096">
        <v>3550.6328772700012</v>
      </c>
      <c r="E30" s="1096">
        <v>-55104.301987139996</v>
      </c>
      <c r="F30" s="1096">
        <v>-1049.4941031599974</v>
      </c>
      <c r="G30" s="1096">
        <v>-2195.870615560003</v>
      </c>
      <c r="H30" s="1096">
        <v>-7305.61923346</v>
      </c>
    </row>
    <row r="31" spans="1:8" s="1085" customFormat="1" ht="12" customHeight="1">
      <c r="A31" s="1091" t="s">
        <v>53</v>
      </c>
      <c r="B31" s="1092">
        <v>-304.41985245000421</v>
      </c>
      <c r="C31" s="1092">
        <v>3780.6388015199955</v>
      </c>
      <c r="D31" s="1092">
        <v>3772.2570461900013</v>
      </c>
      <c r="E31" s="1092">
        <v>-54739.172786639996</v>
      </c>
      <c r="F31" s="1092">
        <v>-1479.8754299599977</v>
      </c>
      <c r="G31" s="1092">
        <v>-2786.1740660300025</v>
      </c>
      <c r="H31" s="1092">
        <v>-10013.78893638</v>
      </c>
    </row>
    <row r="32" spans="1:8" s="1102" customFormat="1" ht="12" customHeight="1">
      <c r="A32" s="1355" t="s">
        <v>1599</v>
      </c>
      <c r="B32" s="1090"/>
      <c r="C32" s="1090"/>
      <c r="D32" s="1090"/>
      <c r="E32" s="1090"/>
      <c r="F32" s="1090"/>
      <c r="G32" s="1090"/>
      <c r="H32" s="1090"/>
    </row>
    <row r="33" spans="1:10" s="1350" customFormat="1" ht="12" customHeight="1">
      <c r="A33" s="1356" t="s">
        <v>1330</v>
      </c>
      <c r="B33" s="1357" t="s">
        <v>1332</v>
      </c>
      <c r="C33" s="1357" t="s">
        <v>1332</v>
      </c>
      <c r="D33" s="1096">
        <v>292</v>
      </c>
      <c r="E33" s="1357" t="s">
        <v>1332</v>
      </c>
      <c r="F33" s="1357" t="s">
        <v>1332</v>
      </c>
      <c r="G33" s="1357" t="s">
        <v>1332</v>
      </c>
      <c r="H33" s="1096">
        <v>312</v>
      </c>
    </row>
    <row r="34" spans="1:10" s="1350" customFormat="1" ht="12" customHeight="1">
      <c r="A34" s="1358" t="s">
        <v>1331</v>
      </c>
      <c r="B34" s="1357" t="s">
        <v>1332</v>
      </c>
      <c r="C34" s="1357" t="s">
        <v>1332</v>
      </c>
      <c r="D34" s="1096">
        <v>2050</v>
      </c>
      <c r="E34" s="1357" t="s">
        <v>1332</v>
      </c>
      <c r="F34" s="1357" t="s">
        <v>1332</v>
      </c>
      <c r="G34" s="1357" t="s">
        <v>1332</v>
      </c>
      <c r="H34" s="1096">
        <v>1940</v>
      </c>
    </row>
    <row r="35" spans="1:10" s="1085" customFormat="1" ht="12" customHeight="1">
      <c r="A35" s="1359" t="s">
        <v>53</v>
      </c>
      <c r="B35" s="1360" t="s">
        <v>1332</v>
      </c>
      <c r="C35" s="1360" t="s">
        <v>1332</v>
      </c>
      <c r="D35" s="1092">
        <v>2342</v>
      </c>
      <c r="E35" s="1360" t="s">
        <v>1332</v>
      </c>
      <c r="F35" s="1360" t="s">
        <v>1332</v>
      </c>
      <c r="G35" s="1360" t="s">
        <v>1332</v>
      </c>
      <c r="H35" s="1092">
        <v>2252</v>
      </c>
    </row>
    <row r="36" spans="1:10" s="1102" customFormat="1" ht="7.5" customHeight="1">
      <c r="A36" s="1100"/>
      <c r="B36" s="1348"/>
      <c r="C36" s="1348"/>
      <c r="D36" s="1348"/>
      <c r="E36" s="1348"/>
      <c r="F36" s="1348"/>
      <c r="G36" s="1348"/>
      <c r="H36" s="1348"/>
      <c r="I36" s="1348"/>
      <c r="J36" s="1348"/>
    </row>
    <row r="37" spans="1:10" s="1102" customFormat="1" ht="12.75" customHeight="1">
      <c r="A37" s="1503" t="s">
        <v>1333</v>
      </c>
      <c r="B37" s="1503"/>
      <c r="C37" s="1503"/>
      <c r="D37" s="1503"/>
      <c r="E37" s="1503"/>
      <c r="F37" s="1503"/>
      <c r="G37" s="1503"/>
      <c r="H37" s="1503"/>
      <c r="I37" s="1503"/>
      <c r="J37" s="1503"/>
    </row>
    <row r="38" spans="1:10" s="1102" customFormat="1" ht="12.75" customHeight="1">
      <c r="A38" s="1503" t="s">
        <v>1334</v>
      </c>
      <c r="B38" s="1503"/>
      <c r="C38" s="1503"/>
      <c r="D38" s="1503"/>
      <c r="E38" s="1503"/>
      <c r="F38" s="1503"/>
      <c r="G38" s="1503"/>
      <c r="H38" s="1503"/>
      <c r="I38" s="1503"/>
      <c r="J38" s="1503"/>
    </row>
    <row r="39" spans="1:10" s="1102" customFormat="1" ht="12.75" customHeight="1">
      <c r="A39" s="1503" t="s">
        <v>1335</v>
      </c>
      <c r="B39" s="1503"/>
      <c r="C39" s="1503"/>
      <c r="D39" s="1503"/>
      <c r="E39" s="1503"/>
      <c r="F39" s="1503"/>
      <c r="G39" s="1503"/>
      <c r="H39" s="1503"/>
      <c r="I39" s="1503"/>
      <c r="J39" s="1503"/>
    </row>
  </sheetData>
  <mergeCells count="3">
    <mergeCell ref="A37:J37"/>
    <mergeCell ref="A38:J38"/>
    <mergeCell ref="A39:J3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- 3Q13&amp;C&amp;8CHAPTER 2 SEGMENTAL REPORTING&amp;R&amp;8Main subsidiaries and product units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zoomScale="150" zoomScaleNormal="150" zoomScaleSheetLayoutView="90" workbookViewId="0"/>
  </sheetViews>
  <sheetFormatPr baseColWidth="10" defaultColWidth="9.140625" defaultRowHeight="9"/>
  <cols>
    <col min="1" max="1" width="35.28515625" style="81" customWidth="1"/>
    <col min="2" max="4" width="6.42578125" style="1313" customWidth="1"/>
    <col min="5" max="10" width="6.42578125" style="81" customWidth="1"/>
    <col min="11" max="256" width="9.140625" style="81"/>
    <col min="257" max="257" width="38.7109375" style="81" customWidth="1"/>
    <col min="258" max="258" width="9.28515625" style="81" customWidth="1"/>
    <col min="259" max="261" width="9.140625" style="81" customWidth="1"/>
    <col min="262" max="262" width="9.28515625" style="81" customWidth="1"/>
    <col min="263" max="512" width="9.140625" style="81"/>
    <col min="513" max="513" width="38.7109375" style="81" customWidth="1"/>
    <col min="514" max="514" width="9.28515625" style="81" customWidth="1"/>
    <col min="515" max="517" width="9.140625" style="81" customWidth="1"/>
    <col min="518" max="518" width="9.28515625" style="81" customWidth="1"/>
    <col min="519" max="768" width="9.140625" style="81"/>
    <col min="769" max="769" width="38.7109375" style="81" customWidth="1"/>
    <col min="770" max="770" width="9.28515625" style="81" customWidth="1"/>
    <col min="771" max="773" width="9.140625" style="81" customWidth="1"/>
    <col min="774" max="774" width="9.28515625" style="81" customWidth="1"/>
    <col min="775" max="1024" width="9.140625" style="81"/>
    <col min="1025" max="1025" width="38.7109375" style="81" customWidth="1"/>
    <col min="1026" max="1026" width="9.28515625" style="81" customWidth="1"/>
    <col min="1027" max="1029" width="9.140625" style="81" customWidth="1"/>
    <col min="1030" max="1030" width="9.28515625" style="81" customWidth="1"/>
    <col min="1031" max="1280" width="9.140625" style="81"/>
    <col min="1281" max="1281" width="38.7109375" style="81" customWidth="1"/>
    <col min="1282" max="1282" width="9.28515625" style="81" customWidth="1"/>
    <col min="1283" max="1285" width="9.140625" style="81" customWidth="1"/>
    <col min="1286" max="1286" width="9.28515625" style="81" customWidth="1"/>
    <col min="1287" max="1536" width="9.140625" style="81"/>
    <col min="1537" max="1537" width="38.7109375" style="81" customWidth="1"/>
    <col min="1538" max="1538" width="9.28515625" style="81" customWidth="1"/>
    <col min="1539" max="1541" width="9.140625" style="81" customWidth="1"/>
    <col min="1542" max="1542" width="9.28515625" style="81" customWidth="1"/>
    <col min="1543" max="1792" width="9.140625" style="81"/>
    <col min="1793" max="1793" width="38.7109375" style="81" customWidth="1"/>
    <col min="1794" max="1794" width="9.28515625" style="81" customWidth="1"/>
    <col min="1795" max="1797" width="9.140625" style="81" customWidth="1"/>
    <col min="1798" max="1798" width="9.28515625" style="81" customWidth="1"/>
    <col min="1799" max="2048" width="9.140625" style="81"/>
    <col min="2049" max="2049" width="38.7109375" style="81" customWidth="1"/>
    <col min="2050" max="2050" width="9.28515625" style="81" customWidth="1"/>
    <col min="2051" max="2053" width="9.140625" style="81" customWidth="1"/>
    <col min="2054" max="2054" width="9.28515625" style="81" customWidth="1"/>
    <col min="2055" max="2304" width="9.140625" style="81"/>
    <col min="2305" max="2305" width="38.7109375" style="81" customWidth="1"/>
    <col min="2306" max="2306" width="9.28515625" style="81" customWidth="1"/>
    <col min="2307" max="2309" width="9.140625" style="81" customWidth="1"/>
    <col min="2310" max="2310" width="9.28515625" style="81" customWidth="1"/>
    <col min="2311" max="2560" width="9.140625" style="81"/>
    <col min="2561" max="2561" width="38.7109375" style="81" customWidth="1"/>
    <col min="2562" max="2562" width="9.28515625" style="81" customWidth="1"/>
    <col min="2563" max="2565" width="9.140625" style="81" customWidth="1"/>
    <col min="2566" max="2566" width="9.28515625" style="81" customWidth="1"/>
    <col min="2567" max="2816" width="9.140625" style="81"/>
    <col min="2817" max="2817" width="38.7109375" style="81" customWidth="1"/>
    <col min="2818" max="2818" width="9.28515625" style="81" customWidth="1"/>
    <col min="2819" max="2821" width="9.140625" style="81" customWidth="1"/>
    <col min="2822" max="2822" width="9.28515625" style="81" customWidth="1"/>
    <col min="2823" max="3072" width="9.140625" style="81"/>
    <col min="3073" max="3073" width="38.7109375" style="81" customWidth="1"/>
    <col min="3074" max="3074" width="9.28515625" style="81" customWidth="1"/>
    <col min="3075" max="3077" width="9.140625" style="81" customWidth="1"/>
    <col min="3078" max="3078" width="9.28515625" style="81" customWidth="1"/>
    <col min="3079" max="3328" width="9.140625" style="81"/>
    <col min="3329" max="3329" width="38.7109375" style="81" customWidth="1"/>
    <col min="3330" max="3330" width="9.28515625" style="81" customWidth="1"/>
    <col min="3331" max="3333" width="9.140625" style="81" customWidth="1"/>
    <col min="3334" max="3334" width="9.28515625" style="81" customWidth="1"/>
    <col min="3335" max="3584" width="9.140625" style="81"/>
    <col min="3585" max="3585" width="38.7109375" style="81" customWidth="1"/>
    <col min="3586" max="3586" width="9.28515625" style="81" customWidth="1"/>
    <col min="3587" max="3589" width="9.140625" style="81" customWidth="1"/>
    <col min="3590" max="3590" width="9.28515625" style="81" customWidth="1"/>
    <col min="3591" max="3840" width="9.140625" style="81"/>
    <col min="3841" max="3841" width="38.7109375" style="81" customWidth="1"/>
    <col min="3842" max="3842" width="9.28515625" style="81" customWidth="1"/>
    <col min="3843" max="3845" width="9.140625" style="81" customWidth="1"/>
    <col min="3846" max="3846" width="9.28515625" style="81" customWidth="1"/>
    <col min="3847" max="4096" width="9.140625" style="81"/>
    <col min="4097" max="4097" width="38.7109375" style="81" customWidth="1"/>
    <col min="4098" max="4098" width="9.28515625" style="81" customWidth="1"/>
    <col min="4099" max="4101" width="9.140625" style="81" customWidth="1"/>
    <col min="4102" max="4102" width="9.28515625" style="81" customWidth="1"/>
    <col min="4103" max="4352" width="9.140625" style="81"/>
    <col min="4353" max="4353" width="38.7109375" style="81" customWidth="1"/>
    <col min="4354" max="4354" width="9.28515625" style="81" customWidth="1"/>
    <col min="4355" max="4357" width="9.140625" style="81" customWidth="1"/>
    <col min="4358" max="4358" width="9.28515625" style="81" customWidth="1"/>
    <col min="4359" max="4608" width="9.140625" style="81"/>
    <col min="4609" max="4609" width="38.7109375" style="81" customWidth="1"/>
    <col min="4610" max="4610" width="9.28515625" style="81" customWidth="1"/>
    <col min="4611" max="4613" width="9.140625" style="81" customWidth="1"/>
    <col min="4614" max="4614" width="9.28515625" style="81" customWidth="1"/>
    <col min="4615" max="4864" width="9.140625" style="81"/>
    <col min="4865" max="4865" width="38.7109375" style="81" customWidth="1"/>
    <col min="4866" max="4866" width="9.28515625" style="81" customWidth="1"/>
    <col min="4867" max="4869" width="9.140625" style="81" customWidth="1"/>
    <col min="4870" max="4870" width="9.28515625" style="81" customWidth="1"/>
    <col min="4871" max="5120" width="9.140625" style="81"/>
    <col min="5121" max="5121" width="38.7109375" style="81" customWidth="1"/>
    <col min="5122" max="5122" width="9.28515625" style="81" customWidth="1"/>
    <col min="5123" max="5125" width="9.140625" style="81" customWidth="1"/>
    <col min="5126" max="5126" width="9.28515625" style="81" customWidth="1"/>
    <col min="5127" max="5376" width="9.140625" style="81"/>
    <col min="5377" max="5377" width="38.7109375" style="81" customWidth="1"/>
    <col min="5378" max="5378" width="9.28515625" style="81" customWidth="1"/>
    <col min="5379" max="5381" width="9.140625" style="81" customWidth="1"/>
    <col min="5382" max="5382" width="9.28515625" style="81" customWidth="1"/>
    <col min="5383" max="5632" width="9.140625" style="81"/>
    <col min="5633" max="5633" width="38.7109375" style="81" customWidth="1"/>
    <col min="5634" max="5634" width="9.28515625" style="81" customWidth="1"/>
    <col min="5635" max="5637" width="9.140625" style="81" customWidth="1"/>
    <col min="5638" max="5638" width="9.28515625" style="81" customWidth="1"/>
    <col min="5639" max="5888" width="9.140625" style="81"/>
    <col min="5889" max="5889" width="38.7109375" style="81" customWidth="1"/>
    <col min="5890" max="5890" width="9.28515625" style="81" customWidth="1"/>
    <col min="5891" max="5893" width="9.140625" style="81" customWidth="1"/>
    <col min="5894" max="5894" width="9.28515625" style="81" customWidth="1"/>
    <col min="5895" max="6144" width="9.140625" style="81"/>
    <col min="6145" max="6145" width="38.7109375" style="81" customWidth="1"/>
    <col min="6146" max="6146" width="9.28515625" style="81" customWidth="1"/>
    <col min="6147" max="6149" width="9.140625" style="81" customWidth="1"/>
    <col min="6150" max="6150" width="9.28515625" style="81" customWidth="1"/>
    <col min="6151" max="6400" width="9.140625" style="81"/>
    <col min="6401" max="6401" width="38.7109375" style="81" customWidth="1"/>
    <col min="6402" max="6402" width="9.28515625" style="81" customWidth="1"/>
    <col min="6403" max="6405" width="9.140625" style="81" customWidth="1"/>
    <col min="6406" max="6406" width="9.28515625" style="81" customWidth="1"/>
    <col min="6407" max="6656" width="9.140625" style="81"/>
    <col min="6657" max="6657" width="38.7109375" style="81" customWidth="1"/>
    <col min="6658" max="6658" width="9.28515625" style="81" customWidth="1"/>
    <col min="6659" max="6661" width="9.140625" style="81" customWidth="1"/>
    <col min="6662" max="6662" width="9.28515625" style="81" customWidth="1"/>
    <col min="6663" max="6912" width="9.140625" style="81"/>
    <col min="6913" max="6913" width="38.7109375" style="81" customWidth="1"/>
    <col min="6914" max="6914" width="9.28515625" style="81" customWidth="1"/>
    <col min="6915" max="6917" width="9.140625" style="81" customWidth="1"/>
    <col min="6918" max="6918" width="9.28515625" style="81" customWidth="1"/>
    <col min="6919" max="7168" width="9.140625" style="81"/>
    <col min="7169" max="7169" width="38.7109375" style="81" customWidth="1"/>
    <col min="7170" max="7170" width="9.28515625" style="81" customWidth="1"/>
    <col min="7171" max="7173" width="9.140625" style="81" customWidth="1"/>
    <col min="7174" max="7174" width="9.28515625" style="81" customWidth="1"/>
    <col min="7175" max="7424" width="9.140625" style="81"/>
    <col min="7425" max="7425" width="38.7109375" style="81" customWidth="1"/>
    <col min="7426" max="7426" width="9.28515625" style="81" customWidth="1"/>
    <col min="7427" max="7429" width="9.140625" style="81" customWidth="1"/>
    <col min="7430" max="7430" width="9.28515625" style="81" customWidth="1"/>
    <col min="7431" max="7680" width="9.140625" style="81"/>
    <col min="7681" max="7681" width="38.7109375" style="81" customWidth="1"/>
    <col min="7682" max="7682" width="9.28515625" style="81" customWidth="1"/>
    <col min="7683" max="7685" width="9.140625" style="81" customWidth="1"/>
    <col min="7686" max="7686" width="9.28515625" style="81" customWidth="1"/>
    <col min="7687" max="7936" width="9.140625" style="81"/>
    <col min="7937" max="7937" width="38.7109375" style="81" customWidth="1"/>
    <col min="7938" max="7938" width="9.28515625" style="81" customWidth="1"/>
    <col min="7939" max="7941" width="9.140625" style="81" customWidth="1"/>
    <col min="7942" max="7942" width="9.28515625" style="81" customWidth="1"/>
    <col min="7943" max="8192" width="9.140625" style="81"/>
    <col min="8193" max="8193" width="38.7109375" style="81" customWidth="1"/>
    <col min="8194" max="8194" width="9.28515625" style="81" customWidth="1"/>
    <col min="8195" max="8197" width="9.140625" style="81" customWidth="1"/>
    <col min="8198" max="8198" width="9.28515625" style="81" customWidth="1"/>
    <col min="8199" max="8448" width="9.140625" style="81"/>
    <col min="8449" max="8449" width="38.7109375" style="81" customWidth="1"/>
    <col min="8450" max="8450" width="9.28515625" style="81" customWidth="1"/>
    <col min="8451" max="8453" width="9.140625" style="81" customWidth="1"/>
    <col min="8454" max="8454" width="9.28515625" style="81" customWidth="1"/>
    <col min="8455" max="8704" width="9.140625" style="81"/>
    <col min="8705" max="8705" width="38.7109375" style="81" customWidth="1"/>
    <col min="8706" max="8706" width="9.28515625" style="81" customWidth="1"/>
    <col min="8707" max="8709" width="9.140625" style="81" customWidth="1"/>
    <col min="8710" max="8710" width="9.28515625" style="81" customWidth="1"/>
    <col min="8711" max="8960" width="9.140625" style="81"/>
    <col min="8961" max="8961" width="38.7109375" style="81" customWidth="1"/>
    <col min="8962" max="8962" width="9.28515625" style="81" customWidth="1"/>
    <col min="8963" max="8965" width="9.140625" style="81" customWidth="1"/>
    <col min="8966" max="8966" width="9.28515625" style="81" customWidth="1"/>
    <col min="8967" max="9216" width="9.140625" style="81"/>
    <col min="9217" max="9217" width="38.7109375" style="81" customWidth="1"/>
    <col min="9218" max="9218" width="9.28515625" style="81" customWidth="1"/>
    <col min="9219" max="9221" width="9.140625" style="81" customWidth="1"/>
    <col min="9222" max="9222" width="9.28515625" style="81" customWidth="1"/>
    <col min="9223" max="9472" width="9.140625" style="81"/>
    <col min="9473" max="9473" width="38.7109375" style="81" customWidth="1"/>
    <col min="9474" max="9474" width="9.28515625" style="81" customWidth="1"/>
    <col min="9475" max="9477" width="9.140625" style="81" customWidth="1"/>
    <col min="9478" max="9478" width="9.28515625" style="81" customWidth="1"/>
    <col min="9479" max="9728" width="9.140625" style="81"/>
    <col min="9729" max="9729" width="38.7109375" style="81" customWidth="1"/>
    <col min="9730" max="9730" width="9.28515625" style="81" customWidth="1"/>
    <col min="9731" max="9733" width="9.140625" style="81" customWidth="1"/>
    <col min="9734" max="9734" width="9.28515625" style="81" customWidth="1"/>
    <col min="9735" max="9984" width="9.140625" style="81"/>
    <col min="9985" max="9985" width="38.7109375" style="81" customWidth="1"/>
    <col min="9986" max="9986" width="9.28515625" style="81" customWidth="1"/>
    <col min="9987" max="9989" width="9.140625" style="81" customWidth="1"/>
    <col min="9990" max="9990" width="9.28515625" style="81" customWidth="1"/>
    <col min="9991" max="10240" width="9.140625" style="81"/>
    <col min="10241" max="10241" width="38.7109375" style="81" customWidth="1"/>
    <col min="10242" max="10242" width="9.28515625" style="81" customWidth="1"/>
    <col min="10243" max="10245" width="9.140625" style="81" customWidth="1"/>
    <col min="10246" max="10246" width="9.28515625" style="81" customWidth="1"/>
    <col min="10247" max="10496" width="9.140625" style="81"/>
    <col min="10497" max="10497" width="38.7109375" style="81" customWidth="1"/>
    <col min="10498" max="10498" width="9.28515625" style="81" customWidth="1"/>
    <col min="10499" max="10501" width="9.140625" style="81" customWidth="1"/>
    <col min="10502" max="10502" width="9.28515625" style="81" customWidth="1"/>
    <col min="10503" max="10752" width="9.140625" style="81"/>
    <col min="10753" max="10753" width="38.7109375" style="81" customWidth="1"/>
    <col min="10754" max="10754" width="9.28515625" style="81" customWidth="1"/>
    <col min="10755" max="10757" width="9.140625" style="81" customWidth="1"/>
    <col min="10758" max="10758" width="9.28515625" style="81" customWidth="1"/>
    <col min="10759" max="11008" width="9.140625" style="81"/>
    <col min="11009" max="11009" width="38.7109375" style="81" customWidth="1"/>
    <col min="11010" max="11010" width="9.28515625" style="81" customWidth="1"/>
    <col min="11011" max="11013" width="9.140625" style="81" customWidth="1"/>
    <col min="11014" max="11014" width="9.28515625" style="81" customWidth="1"/>
    <col min="11015" max="11264" width="9.140625" style="81"/>
    <col min="11265" max="11265" width="38.7109375" style="81" customWidth="1"/>
    <col min="11266" max="11266" width="9.28515625" style="81" customWidth="1"/>
    <col min="11267" max="11269" width="9.140625" style="81" customWidth="1"/>
    <col min="11270" max="11270" width="9.28515625" style="81" customWidth="1"/>
    <col min="11271" max="11520" width="9.140625" style="81"/>
    <col min="11521" max="11521" width="38.7109375" style="81" customWidth="1"/>
    <col min="11522" max="11522" width="9.28515625" style="81" customWidth="1"/>
    <col min="11523" max="11525" width="9.140625" style="81" customWidth="1"/>
    <col min="11526" max="11526" width="9.28515625" style="81" customWidth="1"/>
    <col min="11527" max="11776" width="9.140625" style="81"/>
    <col min="11777" max="11777" width="38.7109375" style="81" customWidth="1"/>
    <col min="11778" max="11778" width="9.28515625" style="81" customWidth="1"/>
    <col min="11779" max="11781" width="9.140625" style="81" customWidth="1"/>
    <col min="11782" max="11782" width="9.28515625" style="81" customWidth="1"/>
    <col min="11783" max="12032" width="9.140625" style="81"/>
    <col min="12033" max="12033" width="38.7109375" style="81" customWidth="1"/>
    <col min="12034" max="12034" width="9.28515625" style="81" customWidth="1"/>
    <col min="12035" max="12037" width="9.140625" style="81" customWidth="1"/>
    <col min="12038" max="12038" width="9.28515625" style="81" customWidth="1"/>
    <col min="12039" max="12288" width="9.140625" style="81"/>
    <col min="12289" max="12289" width="38.7109375" style="81" customWidth="1"/>
    <col min="12290" max="12290" width="9.28515625" style="81" customWidth="1"/>
    <col min="12291" max="12293" width="9.140625" style="81" customWidth="1"/>
    <col min="12294" max="12294" width="9.28515625" style="81" customWidth="1"/>
    <col min="12295" max="12544" width="9.140625" style="81"/>
    <col min="12545" max="12545" width="38.7109375" style="81" customWidth="1"/>
    <col min="12546" max="12546" width="9.28515625" style="81" customWidth="1"/>
    <col min="12547" max="12549" width="9.140625" style="81" customWidth="1"/>
    <col min="12550" max="12550" width="9.28515625" style="81" customWidth="1"/>
    <col min="12551" max="12800" width="9.140625" style="81"/>
    <col min="12801" max="12801" width="38.7109375" style="81" customWidth="1"/>
    <col min="12802" max="12802" width="9.28515625" style="81" customWidth="1"/>
    <col min="12803" max="12805" width="9.140625" style="81" customWidth="1"/>
    <col min="12806" max="12806" width="9.28515625" style="81" customWidth="1"/>
    <col min="12807" max="13056" width="9.140625" style="81"/>
    <col min="13057" max="13057" width="38.7109375" style="81" customWidth="1"/>
    <col min="13058" max="13058" width="9.28515625" style="81" customWidth="1"/>
    <col min="13059" max="13061" width="9.140625" style="81" customWidth="1"/>
    <col min="13062" max="13062" width="9.28515625" style="81" customWidth="1"/>
    <col min="13063" max="13312" width="9.140625" style="81"/>
    <col min="13313" max="13313" width="38.7109375" style="81" customWidth="1"/>
    <col min="13314" max="13314" width="9.28515625" style="81" customWidth="1"/>
    <col min="13315" max="13317" width="9.140625" style="81" customWidth="1"/>
    <col min="13318" max="13318" width="9.28515625" style="81" customWidth="1"/>
    <col min="13319" max="13568" width="9.140625" style="81"/>
    <col min="13569" max="13569" width="38.7109375" style="81" customWidth="1"/>
    <col min="13570" max="13570" width="9.28515625" style="81" customWidth="1"/>
    <col min="13571" max="13573" width="9.140625" style="81" customWidth="1"/>
    <col min="13574" max="13574" width="9.28515625" style="81" customWidth="1"/>
    <col min="13575" max="13824" width="9.140625" style="81"/>
    <col min="13825" max="13825" width="38.7109375" style="81" customWidth="1"/>
    <col min="13826" max="13826" width="9.28515625" style="81" customWidth="1"/>
    <col min="13827" max="13829" width="9.140625" style="81" customWidth="1"/>
    <col min="13830" max="13830" width="9.28515625" style="81" customWidth="1"/>
    <col min="13831" max="14080" width="9.140625" style="81"/>
    <col min="14081" max="14081" width="38.7109375" style="81" customWidth="1"/>
    <col min="14082" max="14082" width="9.28515625" style="81" customWidth="1"/>
    <col min="14083" max="14085" width="9.140625" style="81" customWidth="1"/>
    <col min="14086" max="14086" width="9.28515625" style="81" customWidth="1"/>
    <col min="14087" max="14336" width="9.140625" style="81"/>
    <col min="14337" max="14337" width="38.7109375" style="81" customWidth="1"/>
    <col min="14338" max="14338" width="9.28515625" style="81" customWidth="1"/>
    <col min="14339" max="14341" width="9.140625" style="81" customWidth="1"/>
    <col min="14342" max="14342" width="9.28515625" style="81" customWidth="1"/>
    <col min="14343" max="14592" width="9.140625" style="81"/>
    <col min="14593" max="14593" width="38.7109375" style="81" customWidth="1"/>
    <col min="14594" max="14594" width="9.28515625" style="81" customWidth="1"/>
    <col min="14595" max="14597" width="9.140625" style="81" customWidth="1"/>
    <col min="14598" max="14598" width="9.28515625" style="81" customWidth="1"/>
    <col min="14599" max="14848" width="9.140625" style="81"/>
    <col min="14849" max="14849" width="38.7109375" style="81" customWidth="1"/>
    <col min="14850" max="14850" width="9.28515625" style="81" customWidth="1"/>
    <col min="14851" max="14853" width="9.140625" style="81" customWidth="1"/>
    <col min="14854" max="14854" width="9.28515625" style="81" customWidth="1"/>
    <col min="14855" max="15104" width="9.140625" style="81"/>
    <col min="15105" max="15105" width="38.7109375" style="81" customWidth="1"/>
    <col min="15106" max="15106" width="9.28515625" style="81" customWidth="1"/>
    <col min="15107" max="15109" width="9.140625" style="81" customWidth="1"/>
    <col min="15110" max="15110" width="9.28515625" style="81" customWidth="1"/>
    <col min="15111" max="15360" width="9.140625" style="81"/>
    <col min="15361" max="15361" width="38.7109375" style="81" customWidth="1"/>
    <col min="15362" max="15362" width="9.28515625" style="81" customWidth="1"/>
    <col min="15363" max="15365" width="9.140625" style="81" customWidth="1"/>
    <col min="15366" max="15366" width="9.28515625" style="81" customWidth="1"/>
    <col min="15367" max="15616" width="9.140625" style="81"/>
    <col min="15617" max="15617" width="38.7109375" style="81" customWidth="1"/>
    <col min="15618" max="15618" width="9.28515625" style="81" customWidth="1"/>
    <col min="15619" max="15621" width="9.140625" style="81" customWidth="1"/>
    <col min="15622" max="15622" width="9.28515625" style="81" customWidth="1"/>
    <col min="15623" max="15872" width="9.140625" style="81"/>
    <col min="15873" max="15873" width="38.7109375" style="81" customWidth="1"/>
    <col min="15874" max="15874" width="9.28515625" style="81" customWidth="1"/>
    <col min="15875" max="15877" width="9.140625" style="81" customWidth="1"/>
    <col min="15878" max="15878" width="9.28515625" style="81" customWidth="1"/>
    <col min="15879" max="16128" width="9.140625" style="81"/>
    <col min="16129" max="16129" width="38.7109375" style="81" customWidth="1"/>
    <col min="16130" max="16130" width="9.28515625" style="81" customWidth="1"/>
    <col min="16131" max="16133" width="9.140625" style="81" customWidth="1"/>
    <col min="16134" max="16134" width="9.28515625" style="81" customWidth="1"/>
    <col min="16135" max="16384" width="9.140625" style="81"/>
  </cols>
  <sheetData>
    <row r="1" spans="1:10" s="756" customFormat="1" ht="22.5" customHeight="1">
      <c r="A1" s="935"/>
      <c r="B1" s="936"/>
      <c r="C1" s="936"/>
      <c r="D1" s="936"/>
      <c r="E1" s="936"/>
      <c r="F1" s="936"/>
      <c r="G1" s="936"/>
      <c r="H1" s="936"/>
      <c r="I1" s="936"/>
      <c r="J1" s="1042"/>
    </row>
    <row r="2" spans="1:10" s="737" customFormat="1" ht="18.75" customHeight="1">
      <c r="A2" s="937" t="s">
        <v>1336</v>
      </c>
    </row>
    <row r="3" spans="1:10" s="737" customFormat="1" ht="12" customHeight="1"/>
    <row r="4" spans="1:10" s="728" customFormat="1" ht="13.5" customHeight="1">
      <c r="A4" s="1361" t="s">
        <v>1</v>
      </c>
      <c r="B4" s="1023" t="s">
        <v>784</v>
      </c>
      <c r="C4" s="1023" t="s">
        <v>367</v>
      </c>
      <c r="D4" s="1023" t="s">
        <v>331</v>
      </c>
      <c r="E4" s="1023" t="s">
        <v>246</v>
      </c>
      <c r="F4" s="1023" t="s">
        <v>239</v>
      </c>
      <c r="G4" s="1023" t="s">
        <v>234</v>
      </c>
      <c r="H4" s="1362"/>
    </row>
    <row r="5" spans="1:10" s="728" customFormat="1" ht="12" customHeight="1">
      <c r="A5" s="1363" t="s">
        <v>1337</v>
      </c>
      <c r="B5" s="1364">
        <v>355.59999999999997</v>
      </c>
      <c r="C5" s="1364">
        <v>336.06</v>
      </c>
      <c r="D5" s="1364">
        <v>329.7</v>
      </c>
      <c r="E5" s="1364">
        <v>322.91999999999996</v>
      </c>
      <c r="F5" s="1364">
        <v>311.06094738000002</v>
      </c>
      <c r="G5" s="1364">
        <v>308.13905262000003</v>
      </c>
      <c r="H5" s="1365"/>
    </row>
    <row r="6" spans="1:10" s="728" customFormat="1" ht="12" customHeight="1">
      <c r="A6" s="1363" t="s">
        <v>1338</v>
      </c>
      <c r="B6" s="1364">
        <v>254.899</v>
      </c>
      <c r="C6" s="1364">
        <v>218.67099999999999</v>
      </c>
      <c r="D6" s="1364">
        <v>251.3</v>
      </c>
      <c r="E6" s="1366">
        <v>199.54999999999995</v>
      </c>
      <c r="F6" s="1364">
        <v>221.50176409000005</v>
      </c>
      <c r="G6" s="1366">
        <v>227.09823591</v>
      </c>
      <c r="H6" s="1362"/>
    </row>
    <row r="7" spans="1:10" s="728" customFormat="1" ht="12" customHeight="1">
      <c r="A7" s="1367" t="s">
        <v>1339</v>
      </c>
      <c r="B7" s="1368">
        <v>49.152000000000001</v>
      </c>
      <c r="C7" s="1368">
        <v>50.858000000000004</v>
      </c>
      <c r="D7" s="1368">
        <v>50.8</v>
      </c>
      <c r="E7" s="1369">
        <v>40.871999999999986</v>
      </c>
      <c r="F7" s="1368">
        <v>48.062826790000017</v>
      </c>
      <c r="G7" s="1369">
        <v>38.437173209999997</v>
      </c>
      <c r="H7" s="1362"/>
    </row>
    <row r="8" spans="1:10" s="728" customFormat="1" ht="12" customHeight="1">
      <c r="A8" s="1370" t="s">
        <v>1340</v>
      </c>
      <c r="B8" s="1371">
        <v>51.548999999999964</v>
      </c>
      <c r="C8" s="1371">
        <v>66.531000000000006</v>
      </c>
      <c r="D8" s="1371">
        <v>27.59999999999998</v>
      </c>
      <c r="E8" s="1371">
        <v>82.498000000000019</v>
      </c>
      <c r="F8" s="1371">
        <v>41.496356499999948</v>
      </c>
      <c r="G8" s="1371">
        <v>42.603643500000032</v>
      </c>
      <c r="H8" s="1362"/>
    </row>
    <row r="9" spans="1:10" s="728" customFormat="1" ht="12" customHeight="1">
      <c r="A9" s="1363" t="s">
        <v>1341</v>
      </c>
      <c r="B9" s="1364">
        <v>12.170999999999996</v>
      </c>
      <c r="C9" s="1364">
        <v>11.629000000000001</v>
      </c>
      <c r="D9" s="1364">
        <v>14.5</v>
      </c>
      <c r="E9" s="1366">
        <v>12.699999999999998</v>
      </c>
      <c r="F9" s="1364">
        <v>16.169929490000001</v>
      </c>
      <c r="G9" s="1366">
        <v>11.830070509999999</v>
      </c>
      <c r="H9" s="1362"/>
    </row>
    <row r="10" spans="1:10" s="728" customFormat="1" ht="12" customHeight="1">
      <c r="A10" s="1363" t="s">
        <v>1297</v>
      </c>
      <c r="B10" s="1364">
        <v>7.4960000000000004</v>
      </c>
      <c r="C10" s="1364">
        <v>7.2739999999999991</v>
      </c>
      <c r="D10" s="1364">
        <v>4.5</v>
      </c>
      <c r="E10" s="1366">
        <v>-5.6999999999999993</v>
      </c>
      <c r="F10" s="1364">
        <v>3.9999999999999996</v>
      </c>
      <c r="G10" s="1366">
        <v>6.1</v>
      </c>
      <c r="H10" s="1362"/>
    </row>
    <row r="11" spans="1:10" s="728" customFormat="1" ht="12" customHeight="1">
      <c r="A11" s="1372" t="s">
        <v>1342</v>
      </c>
      <c r="B11" s="1368">
        <v>2</v>
      </c>
      <c r="C11" s="1368">
        <v>3.2410000000000001</v>
      </c>
      <c r="D11" s="1368">
        <v>1.4</v>
      </c>
      <c r="E11" s="1368">
        <v>1E-8</v>
      </c>
      <c r="F11" s="1368">
        <v>1</v>
      </c>
      <c r="G11" s="1368">
        <v>1.7000000000000002</v>
      </c>
      <c r="H11" s="1362"/>
    </row>
    <row r="12" spans="1:10" s="728" customFormat="1" ht="12" customHeight="1">
      <c r="A12" s="1370" t="s">
        <v>1343</v>
      </c>
      <c r="B12" s="1371">
        <v>58.223999999999954</v>
      </c>
      <c r="C12" s="1371">
        <v>74.12700000000001</v>
      </c>
      <c r="D12" s="1371">
        <v>38.999999999999979</v>
      </c>
      <c r="E12" s="1371">
        <v>100.705</v>
      </c>
      <c r="F12" s="1371">
        <v>54.666285989999949</v>
      </c>
      <c r="G12" s="1371">
        <v>50.033714010000033</v>
      </c>
      <c r="H12" s="1362"/>
    </row>
    <row r="13" spans="1:10" s="728" customFormat="1" ht="12" customHeight="1">
      <c r="A13" s="1372" t="s">
        <v>12</v>
      </c>
      <c r="B13" s="1369">
        <v>16.225000000000001</v>
      </c>
      <c r="C13" s="1369">
        <v>20.774999999999999</v>
      </c>
      <c r="D13" s="1369">
        <v>10.9</v>
      </c>
      <c r="E13" s="1369">
        <v>27.6</v>
      </c>
      <c r="F13" s="1369">
        <v>15.4</v>
      </c>
      <c r="G13" s="1369">
        <v>13.954937320000001</v>
      </c>
      <c r="H13" s="1362"/>
    </row>
    <row r="14" spans="1:10" s="722" customFormat="1" ht="12" customHeight="1">
      <c r="A14" s="1373" t="s">
        <v>10</v>
      </c>
      <c r="B14" s="1374">
        <v>41.998999999999953</v>
      </c>
      <c r="C14" s="1374">
        <v>53.352000000000011</v>
      </c>
      <c r="D14" s="1374">
        <v>28.09999999999998</v>
      </c>
      <c r="E14" s="1374">
        <v>73.10499999999999</v>
      </c>
      <c r="F14" s="1374">
        <v>39.26628598999995</v>
      </c>
      <c r="G14" s="1374">
        <v>36.078776690000034</v>
      </c>
      <c r="H14" s="1375"/>
    </row>
    <row r="15" spans="1:10" s="1058" customFormat="1" ht="12" customHeight="1">
      <c r="A15" s="1376"/>
      <c r="B15" s="1377"/>
      <c r="C15" s="1377"/>
      <c r="D15" s="1377"/>
      <c r="E15" s="1377"/>
      <c r="F15" s="1377"/>
      <c r="G15" s="1377"/>
    </row>
    <row r="16" spans="1:10" s="1058" customFormat="1" ht="12" customHeight="1">
      <c r="A16" s="1378" t="s">
        <v>1344</v>
      </c>
      <c r="B16" s="1379"/>
      <c r="C16" s="1379"/>
      <c r="D16" s="1379"/>
      <c r="E16" s="1379"/>
      <c r="F16" s="1379"/>
      <c r="G16" s="1379"/>
    </row>
    <row r="17" spans="1:8" s="728" customFormat="1" ht="12" customHeight="1">
      <c r="A17" s="1363" t="s">
        <v>1222</v>
      </c>
      <c r="B17" s="1364">
        <v>1785.3</v>
      </c>
      <c r="C17" s="1364">
        <v>1759</v>
      </c>
      <c r="D17" s="1364">
        <v>1669</v>
      </c>
      <c r="E17" s="1364">
        <v>1516</v>
      </c>
      <c r="F17" s="1364">
        <v>1490</v>
      </c>
      <c r="G17" s="1364">
        <v>1365</v>
      </c>
      <c r="H17" s="1362"/>
    </row>
    <row r="18" spans="1:8" s="728" customFormat="1" ht="12" customHeight="1">
      <c r="A18" s="1363" t="s">
        <v>1345</v>
      </c>
      <c r="B18" s="1364">
        <v>312.10000000000002</v>
      </c>
      <c r="C18" s="1364">
        <v>331</v>
      </c>
      <c r="D18" s="1364">
        <v>348</v>
      </c>
      <c r="E18" s="1366">
        <v>268</v>
      </c>
      <c r="F18" s="1364">
        <v>297</v>
      </c>
      <c r="G18" s="1366">
        <v>291</v>
      </c>
      <c r="H18" s="1362"/>
    </row>
    <row r="19" spans="1:8" s="728" customFormat="1" ht="12" customHeight="1">
      <c r="A19" s="1363" t="s">
        <v>1346</v>
      </c>
      <c r="B19" s="1364">
        <v>626.09999999999991</v>
      </c>
      <c r="C19" s="1364">
        <v>640</v>
      </c>
      <c r="D19" s="1364">
        <v>658</v>
      </c>
      <c r="E19" s="1366">
        <v>477</v>
      </c>
      <c r="F19" s="1364">
        <v>551</v>
      </c>
      <c r="G19" s="1366">
        <v>634</v>
      </c>
      <c r="H19" s="1362"/>
    </row>
    <row r="20" spans="1:8" s="728" customFormat="1" ht="12" customHeight="1">
      <c r="A20" s="1372" t="s">
        <v>1347</v>
      </c>
      <c r="B20" s="1368">
        <v>95.1</v>
      </c>
      <c r="C20" s="1368">
        <v>98</v>
      </c>
      <c r="D20" s="1368">
        <v>92</v>
      </c>
      <c r="E20" s="1368">
        <v>113</v>
      </c>
      <c r="F20" s="1368">
        <v>102</v>
      </c>
      <c r="G20" s="1368">
        <v>110</v>
      </c>
      <c r="H20" s="1362"/>
    </row>
    <row r="21" spans="1:8" s="728" customFormat="1" ht="12" customHeight="1">
      <c r="A21" s="1380" t="s">
        <v>24</v>
      </c>
      <c r="B21" s="1381">
        <v>2818.6</v>
      </c>
      <c r="C21" s="1381">
        <v>2828</v>
      </c>
      <c r="D21" s="1381">
        <v>2767</v>
      </c>
      <c r="E21" s="1381">
        <v>2374</v>
      </c>
      <c r="F21" s="1381">
        <v>2440</v>
      </c>
      <c r="G21" s="1381">
        <v>2400</v>
      </c>
      <c r="H21" s="1362"/>
    </row>
    <row r="22" spans="1:8" s="728" customFormat="1" ht="12" customHeight="1">
      <c r="A22" s="1363" t="s">
        <v>1348</v>
      </c>
      <c r="B22" s="1364">
        <v>566.5</v>
      </c>
      <c r="C22" s="1364">
        <v>525</v>
      </c>
      <c r="D22" s="1364">
        <v>471</v>
      </c>
      <c r="E22" s="1364">
        <v>445</v>
      </c>
      <c r="F22" s="1364">
        <v>372</v>
      </c>
      <c r="G22" s="1364">
        <v>332</v>
      </c>
      <c r="H22" s="1362"/>
    </row>
    <row r="23" spans="1:8" s="728" customFormat="1" ht="12" customHeight="1">
      <c r="A23" s="1363" t="s">
        <v>1349</v>
      </c>
      <c r="B23" s="1364">
        <v>833.2</v>
      </c>
      <c r="C23" s="1364">
        <v>890</v>
      </c>
      <c r="D23" s="1364">
        <v>896</v>
      </c>
      <c r="E23" s="1364">
        <v>676</v>
      </c>
      <c r="F23" s="1364">
        <v>751</v>
      </c>
      <c r="G23" s="1364">
        <v>821</v>
      </c>
      <c r="H23" s="1362"/>
    </row>
    <row r="24" spans="1:8" s="728" customFormat="1" ht="12" customHeight="1">
      <c r="A24" s="1363" t="s">
        <v>1350</v>
      </c>
      <c r="B24" s="1364">
        <v>816</v>
      </c>
      <c r="C24" s="1364">
        <v>811</v>
      </c>
      <c r="D24" s="1364">
        <v>818</v>
      </c>
      <c r="E24" s="1364">
        <v>754</v>
      </c>
      <c r="F24" s="1364">
        <v>797</v>
      </c>
      <c r="G24" s="1364">
        <v>755</v>
      </c>
      <c r="H24" s="1362"/>
    </row>
    <row r="25" spans="1:8" s="728" customFormat="1" ht="12" customHeight="1">
      <c r="A25" s="1363" t="s">
        <v>1351</v>
      </c>
      <c r="B25" s="1364">
        <v>187.2</v>
      </c>
      <c r="C25" s="1364">
        <v>180</v>
      </c>
      <c r="D25" s="1364">
        <v>172</v>
      </c>
      <c r="E25" s="1364">
        <v>168</v>
      </c>
      <c r="F25" s="1364">
        <v>174</v>
      </c>
      <c r="G25" s="1364">
        <v>170</v>
      </c>
      <c r="H25" s="1362"/>
    </row>
    <row r="26" spans="1:8" s="728" customFormat="1" ht="12" customHeight="1">
      <c r="A26" s="1363" t="s">
        <v>1352</v>
      </c>
      <c r="B26" s="1364">
        <v>196.2</v>
      </c>
      <c r="C26" s="1364">
        <v>211</v>
      </c>
      <c r="D26" s="1364">
        <v>217</v>
      </c>
      <c r="E26" s="1364">
        <v>176</v>
      </c>
      <c r="F26" s="1364">
        <v>183</v>
      </c>
      <c r="G26" s="1364">
        <v>202</v>
      </c>
      <c r="H26" s="1362"/>
    </row>
    <row r="27" spans="1:8" s="728" customFormat="1" ht="12" customHeight="1">
      <c r="A27" s="1372" t="s">
        <v>26</v>
      </c>
      <c r="B27" s="1369">
        <v>219.5</v>
      </c>
      <c r="C27" s="1369">
        <v>211</v>
      </c>
      <c r="D27" s="1369">
        <v>193</v>
      </c>
      <c r="E27" s="1369">
        <v>155</v>
      </c>
      <c r="F27" s="1369">
        <v>163</v>
      </c>
      <c r="G27" s="1369">
        <v>120</v>
      </c>
      <c r="H27" s="1362"/>
    </row>
    <row r="28" spans="1:8" s="728" customFormat="1" ht="12" customHeight="1">
      <c r="A28" s="1380" t="s">
        <v>1353</v>
      </c>
      <c r="B28" s="1369">
        <v>2818.5999999999995</v>
      </c>
      <c r="C28" s="1369">
        <v>2828</v>
      </c>
      <c r="D28" s="1369">
        <v>2767</v>
      </c>
      <c r="E28" s="1369">
        <v>2374</v>
      </c>
      <c r="F28" s="1369">
        <v>2440</v>
      </c>
      <c r="G28" s="1369">
        <v>2400</v>
      </c>
      <c r="H28" s="1362"/>
    </row>
    <row r="29" spans="1:8" s="1058" customFormat="1" ht="12" customHeight="1">
      <c r="A29" s="1376"/>
      <c r="B29" s="1377"/>
      <c r="C29" s="1377"/>
      <c r="D29" s="1377"/>
      <c r="E29" s="1377"/>
      <c r="F29" s="1377"/>
      <c r="G29" s="1377"/>
    </row>
    <row r="30" spans="1:8" s="1058" customFormat="1" ht="12" customHeight="1">
      <c r="A30" s="1382" t="s">
        <v>892</v>
      </c>
      <c r="B30" s="1379"/>
      <c r="C30" s="1379"/>
      <c r="D30" s="1379"/>
      <c r="E30" s="1379"/>
      <c r="F30" s="1379"/>
      <c r="G30" s="1379"/>
    </row>
    <row r="31" spans="1:8" s="1385" customFormat="1" ht="12" customHeight="1">
      <c r="A31" s="1383" t="s">
        <v>1354</v>
      </c>
      <c r="B31" s="1384">
        <v>71.681383577052898</v>
      </c>
      <c r="C31" s="1384">
        <v>65.069035291317022</v>
      </c>
      <c r="D31" s="1384">
        <v>76.220806794055207</v>
      </c>
      <c r="E31" s="1384">
        <v>61.795491143317221</v>
      </c>
      <c r="F31" s="1384">
        <v>71.208477295418191</v>
      </c>
      <c r="G31" s="1384">
        <v>73.699920207796467</v>
      </c>
    </row>
    <row r="32" spans="1:8" s="1385" customFormat="1" ht="12" customHeight="1">
      <c r="A32" s="1383" t="s">
        <v>1355</v>
      </c>
      <c r="B32" s="1384">
        <v>13.822272215973005</v>
      </c>
      <c r="C32" s="1384">
        <v>15.133607093971316</v>
      </c>
      <c r="D32" s="1384">
        <v>15.4079466181377</v>
      </c>
      <c r="E32" s="1384">
        <v>12.657004830917874</v>
      </c>
      <c r="F32" s="1384">
        <v>15.451257123346068</v>
      </c>
      <c r="G32" s="1384">
        <v>12.473970073959135</v>
      </c>
    </row>
    <row r="33" spans="1:10" s="1385" customFormat="1" ht="12" customHeight="1">
      <c r="A33" s="1386" t="s">
        <v>1356</v>
      </c>
      <c r="B33" s="1387">
        <v>85.503655793025899</v>
      </c>
      <c r="C33" s="1387">
        <v>80.202642385288343</v>
      </c>
      <c r="D33" s="1387">
        <v>91.628753412192907</v>
      </c>
      <c r="E33" s="1387">
        <v>74.452495974235106</v>
      </c>
      <c r="F33" s="1387">
        <v>86.659734418764259</v>
      </c>
      <c r="G33" s="1387">
        <v>86.173890281755604</v>
      </c>
    </row>
    <row r="34" spans="1:10" s="635" customFormat="1" ht="7.5" customHeight="1">
      <c r="A34" s="756"/>
      <c r="B34" s="756"/>
      <c r="C34" s="756"/>
      <c r="D34" s="756"/>
      <c r="E34" s="756"/>
      <c r="F34" s="756"/>
      <c r="G34" s="756"/>
      <c r="H34" s="756"/>
      <c r="I34" s="756"/>
    </row>
    <row r="35" spans="1:10" s="635" customFormat="1" ht="22.5" customHeight="1">
      <c r="A35" s="1493"/>
      <c r="B35" s="1493"/>
      <c r="C35" s="1493"/>
      <c r="D35" s="1493"/>
      <c r="E35" s="1493"/>
      <c r="F35" s="1493"/>
      <c r="G35" s="1493"/>
      <c r="H35" s="1493"/>
      <c r="I35" s="1493"/>
      <c r="J35" s="1493"/>
    </row>
  </sheetData>
  <mergeCells count="1">
    <mergeCell ref="A35:J3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- 3Q13&amp;C&amp;8CHAPTER 2 SEGMENTAL REPORTING&amp;R&amp;8Main subsidiaries and product units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C47"/>
  <sheetViews>
    <sheetView showGridLines="0" zoomScale="150" zoomScaleNormal="150" zoomScaleSheetLayoutView="90" workbookViewId="0"/>
  </sheetViews>
  <sheetFormatPr baseColWidth="10" defaultColWidth="11.42578125" defaultRowHeight="12.75"/>
  <cols>
    <col min="1" max="1" width="3.7109375" customWidth="1"/>
    <col min="2" max="2" width="4.42578125" style="339" customWidth="1"/>
    <col min="3" max="3" width="84.85546875" customWidth="1"/>
  </cols>
  <sheetData>
    <row r="1" spans="1:3" s="797" customFormat="1" ht="22.5" customHeight="1">
      <c r="A1" s="906"/>
      <c r="B1" s="907"/>
      <c r="C1" s="906"/>
    </row>
    <row r="2" spans="1:3" ht="26.25">
      <c r="A2" s="908" t="s">
        <v>1357</v>
      </c>
      <c r="B2" s="341"/>
      <c r="C2" s="323"/>
    </row>
    <row r="3" spans="1:3" ht="12" customHeight="1"/>
    <row r="4" spans="1:3" s="309" customFormat="1" ht="11.1" customHeight="1">
      <c r="A4" s="910" t="s">
        <v>838</v>
      </c>
      <c r="B4" s="910" t="s">
        <v>1358</v>
      </c>
      <c r="C4" s="310"/>
    </row>
    <row r="5" spans="1:3" s="716" customFormat="1" ht="9.9499999999999993" customHeight="1">
      <c r="A5" s="717"/>
      <c r="B5" s="1388" t="s">
        <v>475</v>
      </c>
      <c r="C5" s="876" t="s">
        <v>207</v>
      </c>
    </row>
    <row r="6" spans="1:3" s="716" customFormat="1" ht="9.9499999999999993" customHeight="1">
      <c r="A6" s="717"/>
      <c r="B6" s="1388" t="s">
        <v>476</v>
      </c>
      <c r="C6" s="876" t="s">
        <v>1359</v>
      </c>
    </row>
    <row r="7" spans="1:3" s="716" customFormat="1" ht="9.9499999999999993" customHeight="1">
      <c r="A7" s="717"/>
      <c r="B7" s="1388" t="s">
        <v>883</v>
      </c>
      <c r="C7" s="876" t="s">
        <v>1360</v>
      </c>
    </row>
    <row r="8" spans="1:3" s="716" customFormat="1" ht="9.9499999999999993" customHeight="1">
      <c r="A8" s="717"/>
      <c r="B8" s="1388" t="s">
        <v>477</v>
      </c>
      <c r="C8" s="876" t="s">
        <v>1361</v>
      </c>
    </row>
    <row r="9" spans="1:3" s="716" customFormat="1" ht="9.9499999999999993" customHeight="1">
      <c r="A9" s="717"/>
      <c r="B9" s="1388" t="s">
        <v>884</v>
      </c>
      <c r="C9" s="876" t="s">
        <v>1362</v>
      </c>
    </row>
    <row r="10" spans="1:3" ht="8.25" customHeight="1">
      <c r="A10" s="342"/>
      <c r="B10" s="342"/>
      <c r="C10" s="877"/>
    </row>
    <row r="11" spans="1:3" s="914" customFormat="1" ht="11.1" customHeight="1">
      <c r="A11" s="719" t="s">
        <v>836</v>
      </c>
      <c r="B11" s="912" t="s">
        <v>1363</v>
      </c>
      <c r="C11" s="913"/>
    </row>
    <row r="12" spans="1:3" s="716" customFormat="1" ht="9.9499999999999993" customHeight="1">
      <c r="A12" s="717"/>
      <c r="B12" s="1388" t="s">
        <v>479</v>
      </c>
      <c r="C12" s="876" t="s">
        <v>1364</v>
      </c>
    </row>
    <row r="13" spans="1:3" s="716" customFormat="1" ht="9.9499999999999993" customHeight="1">
      <c r="A13" s="717"/>
      <c r="B13" s="1388" t="s">
        <v>480</v>
      </c>
      <c r="C13" s="876" t="s">
        <v>1365</v>
      </c>
    </row>
    <row r="14" spans="1:3" s="716" customFormat="1" ht="9.9499999999999993" customHeight="1">
      <c r="A14" s="717"/>
      <c r="B14" s="1388" t="s">
        <v>481</v>
      </c>
      <c r="C14" s="876" t="s">
        <v>1366</v>
      </c>
    </row>
    <row r="15" spans="1:3" s="716" customFormat="1" ht="9.9499999999999993" customHeight="1">
      <c r="A15" s="717"/>
      <c r="B15" s="1388" t="s">
        <v>482</v>
      </c>
      <c r="C15" s="876" t="s">
        <v>1367</v>
      </c>
    </row>
    <row r="16" spans="1:3" ht="8.25" customHeight="1">
      <c r="A16" s="342"/>
      <c r="B16" s="342"/>
      <c r="C16" s="877"/>
    </row>
    <row r="17" spans="1:3" s="914" customFormat="1" ht="11.1" customHeight="1">
      <c r="A17" s="719" t="s">
        <v>834</v>
      </c>
      <c r="B17" s="719" t="s">
        <v>1368</v>
      </c>
      <c r="C17" s="720"/>
    </row>
    <row r="18" spans="1:3" s="716" customFormat="1" ht="9.9499999999999993" customHeight="1">
      <c r="A18" s="717"/>
      <c r="B18" s="1388" t="s">
        <v>483</v>
      </c>
      <c r="C18" s="876" t="s">
        <v>1369</v>
      </c>
    </row>
    <row r="19" spans="1:3" s="716" customFormat="1" ht="9.9499999999999993" customHeight="1">
      <c r="A19" s="717"/>
      <c r="B19" s="1388" t="s">
        <v>978</v>
      </c>
      <c r="C19" s="876" t="s">
        <v>1370</v>
      </c>
    </row>
    <row r="20" spans="1:3" s="716" customFormat="1" ht="9.9499999999999993" customHeight="1">
      <c r="A20" s="717"/>
      <c r="B20" s="1388" t="s">
        <v>978</v>
      </c>
      <c r="C20" s="876" t="s">
        <v>1371</v>
      </c>
    </row>
    <row r="21" spans="1:3" ht="8.25" customHeight="1">
      <c r="A21" s="342"/>
      <c r="B21" s="342"/>
      <c r="C21" s="877"/>
    </row>
    <row r="22" spans="1:3" s="914" customFormat="1" ht="11.1" customHeight="1">
      <c r="A22" s="719" t="s">
        <v>832</v>
      </c>
      <c r="B22" s="719" t="s">
        <v>1372</v>
      </c>
      <c r="C22" s="720"/>
    </row>
    <row r="23" spans="1:3" s="716" customFormat="1" ht="9.9499999999999993" customHeight="1">
      <c r="A23" s="717"/>
      <c r="B23" s="1388" t="s">
        <v>484</v>
      </c>
      <c r="C23" s="876" t="s">
        <v>1373</v>
      </c>
    </row>
    <row r="24" spans="1:3" s="716" customFormat="1" ht="9.9499999999999993" customHeight="1">
      <c r="A24" s="717"/>
      <c r="B24" s="1388" t="s">
        <v>485</v>
      </c>
      <c r="C24" s="876" t="s">
        <v>1374</v>
      </c>
    </row>
    <row r="25" spans="1:3" ht="8.25" customHeight="1">
      <c r="A25" s="342"/>
      <c r="B25" s="342"/>
      <c r="C25" s="309"/>
    </row>
    <row r="26" spans="1:3" ht="15">
      <c r="A26" s="926"/>
      <c r="B26" s="927"/>
      <c r="C26" s="928"/>
    </row>
    <row r="27" spans="1:3" ht="15">
      <c r="A27" s="926"/>
      <c r="B27" s="927"/>
      <c r="C27" s="928"/>
    </row>
    <row r="28" spans="1:3" ht="15">
      <c r="A28" s="926"/>
      <c r="B28" s="927"/>
      <c r="C28" s="928"/>
    </row>
    <row r="29" spans="1:3" ht="15">
      <c r="A29" s="926"/>
      <c r="B29" s="927"/>
      <c r="C29" s="928"/>
    </row>
    <row r="30" spans="1:3" ht="15">
      <c r="A30" s="926"/>
      <c r="B30" s="927"/>
      <c r="C30" s="928"/>
    </row>
    <row r="31" spans="1:3">
      <c r="A31" s="929"/>
      <c r="B31" s="930"/>
      <c r="C31" s="931"/>
    </row>
    <row r="32" spans="1:3" ht="15">
      <c r="A32" s="926"/>
      <c r="B32" s="927"/>
      <c r="C32" s="928"/>
    </row>
    <row r="33" spans="1:3">
      <c r="A33" s="929"/>
      <c r="B33" s="342"/>
      <c r="C33" s="877"/>
    </row>
    <row r="34" spans="1:3" ht="15.75">
      <c r="A34" s="932"/>
      <c r="B34" s="910"/>
      <c r="C34" s="310"/>
    </row>
    <row r="35" spans="1:3" ht="15">
      <c r="A35" s="926"/>
      <c r="B35" s="927"/>
      <c r="C35" s="928"/>
    </row>
    <row r="36" spans="1:3" ht="15">
      <c r="A36" s="926"/>
      <c r="B36" s="927"/>
      <c r="C36" s="928"/>
    </row>
    <row r="37" spans="1:3" ht="15">
      <c r="A37" s="926"/>
      <c r="B37" s="927"/>
      <c r="C37" s="928"/>
    </row>
    <row r="38" spans="1:3" ht="15">
      <c r="A38" s="933"/>
      <c r="B38" s="930"/>
      <c r="C38" s="931"/>
    </row>
    <row r="39" spans="1:3" ht="15">
      <c r="A39" s="934"/>
      <c r="B39" s="342"/>
      <c r="C39" s="309"/>
    </row>
    <row r="40" spans="1:3" ht="15.75">
      <c r="A40" s="932"/>
      <c r="B40" s="910"/>
      <c r="C40" s="309"/>
    </row>
    <row r="41" spans="1:3" ht="15">
      <c r="A41" s="926"/>
      <c r="B41" s="927"/>
      <c r="C41" s="928"/>
    </row>
    <row r="42" spans="1:3" ht="15">
      <c r="A42" s="926"/>
      <c r="B42" s="927"/>
      <c r="C42" s="928"/>
    </row>
    <row r="43" spans="1:3" ht="15">
      <c r="A43" s="934"/>
      <c r="B43" s="342"/>
      <c r="C43" s="309"/>
    </row>
    <row r="44" spans="1:3" ht="15.75">
      <c r="A44" s="932"/>
      <c r="B44" s="910"/>
      <c r="C44" s="309"/>
    </row>
    <row r="45" spans="1:3" ht="15">
      <c r="A45" s="926"/>
      <c r="B45" s="927"/>
      <c r="C45" s="928"/>
    </row>
    <row r="46" spans="1:3" ht="15">
      <c r="A46" s="926"/>
      <c r="B46" s="927"/>
      <c r="C46" s="928"/>
    </row>
    <row r="47" spans="1:3" ht="15">
      <c r="A47" s="926"/>
      <c r="B47" s="927"/>
      <c r="C47" s="928"/>
    </row>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- 3Q13&amp;C&amp;8CHAPTER 3&amp;R&amp;8ABOUT DNB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showGridLines="0" zoomScale="150" zoomScaleNormal="150" zoomScaleSheetLayoutView="90" workbookViewId="0"/>
  </sheetViews>
  <sheetFormatPr baseColWidth="10" defaultColWidth="11.42578125" defaultRowHeight="22.5" customHeight="1"/>
  <cols>
    <col min="1" max="1" width="23.7109375" style="118" customWidth="1"/>
    <col min="2" max="7" width="11.5703125" style="118" customWidth="1"/>
    <col min="8" max="16384" width="11.42578125" style="118"/>
  </cols>
  <sheetData>
    <row r="1" spans="1:10" s="756" customFormat="1" ht="22.5" customHeight="1">
      <c r="A1" s="935"/>
      <c r="B1" s="936"/>
      <c r="C1" s="936"/>
      <c r="D1" s="936"/>
      <c r="E1" s="936"/>
      <c r="F1" s="936"/>
      <c r="G1" s="936"/>
    </row>
    <row r="2" spans="1:10" s="737" customFormat="1" ht="18.75" customHeight="1">
      <c r="A2" s="937" t="s">
        <v>1375</v>
      </c>
    </row>
    <row r="3" spans="1:10" s="1314" customFormat="1" ht="12.75" customHeight="1">
      <c r="B3" s="1389"/>
      <c r="C3" s="1390"/>
      <c r="D3" s="1667" t="s">
        <v>6</v>
      </c>
      <c r="E3" s="1668"/>
      <c r="F3" s="1667" t="s">
        <v>2</v>
      </c>
      <c r="G3" s="1668"/>
      <c r="H3" s="1390"/>
    </row>
    <row r="4" spans="1:10" s="1392" customFormat="1" ht="13.5" customHeight="1">
      <c r="A4" s="734" t="s">
        <v>11</v>
      </c>
      <c r="B4" s="1391"/>
      <c r="C4" s="1391"/>
      <c r="D4" s="1659" t="s">
        <v>235</v>
      </c>
      <c r="E4" s="1660"/>
      <c r="F4" s="1661" t="s">
        <v>235</v>
      </c>
      <c r="G4" s="1662"/>
      <c r="H4" s="1391"/>
      <c r="J4" s="1393"/>
    </row>
    <row r="5" spans="1:10" s="71" customFormat="1" ht="12" customHeight="1">
      <c r="A5" s="1651" t="s">
        <v>1376</v>
      </c>
      <c r="B5" s="1651"/>
      <c r="C5" s="1652"/>
      <c r="D5" s="1643">
        <v>2436</v>
      </c>
      <c r="E5" s="1644"/>
      <c r="F5" s="1643">
        <v>2523</v>
      </c>
      <c r="G5" s="1644"/>
    </row>
    <row r="6" spans="1:10" s="71" customFormat="1" ht="12" customHeight="1">
      <c r="A6" s="1663" t="s">
        <v>286</v>
      </c>
      <c r="B6" s="1663"/>
      <c r="C6" s="1664"/>
      <c r="D6" s="1643">
        <v>1333</v>
      </c>
      <c r="E6" s="1644"/>
      <c r="F6" s="1643">
        <v>1330</v>
      </c>
      <c r="G6" s="1644"/>
    </row>
    <row r="7" spans="1:10" s="71" customFormat="1" ht="12" customHeight="1">
      <c r="A7" s="1663" t="s">
        <v>25</v>
      </c>
      <c r="B7" s="1663"/>
      <c r="C7" s="1664"/>
      <c r="D7" s="1643">
        <v>925</v>
      </c>
      <c r="E7" s="1644"/>
      <c r="F7" s="1643">
        <v>996</v>
      </c>
      <c r="G7" s="1644"/>
    </row>
    <row r="8" spans="1:10" s="71" customFormat="1" ht="12" customHeight="1">
      <c r="A8" s="1665" t="s">
        <v>1377</v>
      </c>
      <c r="B8" s="1665"/>
      <c r="C8" s="1666"/>
      <c r="D8" s="1649">
        <v>149</v>
      </c>
      <c r="E8" s="1650"/>
      <c r="F8" s="1649">
        <v>143</v>
      </c>
      <c r="G8" s="1650"/>
    </row>
    <row r="9" spans="1:10" s="141" customFormat="1" ht="22.5" customHeight="1">
      <c r="A9" s="947"/>
      <c r="B9" s="156"/>
      <c r="C9" s="156"/>
      <c r="D9" s="156"/>
      <c r="F9" s="237"/>
      <c r="G9" s="237"/>
    </row>
    <row r="10" spans="1:10" s="737" customFormat="1" ht="34.5" customHeight="1">
      <c r="A10" s="1626" t="s">
        <v>1378</v>
      </c>
      <c r="B10" s="1626"/>
      <c r="C10" s="1626"/>
      <c r="D10" s="1626"/>
      <c r="E10" s="1626"/>
      <c r="F10" s="1626"/>
      <c r="G10" s="1626"/>
    </row>
    <row r="11" spans="1:10" s="1314" customFormat="1" ht="12.75" customHeight="1">
      <c r="B11" s="1389"/>
      <c r="C11" s="1390"/>
      <c r="D11" s="1667" t="s">
        <v>6</v>
      </c>
      <c r="E11" s="1668"/>
      <c r="F11" s="1667" t="s">
        <v>2</v>
      </c>
      <c r="G11" s="1668"/>
      <c r="H11" s="1390"/>
    </row>
    <row r="12" spans="1:10" s="1392" customFormat="1" ht="13.5" customHeight="1">
      <c r="A12" s="734" t="s">
        <v>11</v>
      </c>
      <c r="B12" s="1391"/>
      <c r="C12" s="1391"/>
      <c r="D12" s="1659" t="s">
        <v>235</v>
      </c>
      <c r="E12" s="1660"/>
      <c r="F12" s="1661" t="s">
        <v>235</v>
      </c>
      <c r="G12" s="1662"/>
      <c r="H12" s="1391"/>
      <c r="J12" s="1393"/>
    </row>
    <row r="13" spans="1:10" s="71" customFormat="1" ht="12" customHeight="1">
      <c r="A13" s="1651" t="s">
        <v>1379</v>
      </c>
      <c r="B13" s="1651"/>
      <c r="C13" s="1652"/>
      <c r="D13" s="1653">
        <v>525.11177536068999</v>
      </c>
      <c r="E13" s="1654"/>
      <c r="F13" s="1643">
        <v>509</v>
      </c>
      <c r="G13" s="1644"/>
    </row>
    <row r="14" spans="1:10" s="71" customFormat="1" ht="12" customHeight="1">
      <c r="A14" s="1655" t="s">
        <v>1380</v>
      </c>
      <c r="B14" s="1655"/>
      <c r="C14" s="1656"/>
      <c r="D14" s="1657"/>
      <c r="E14" s="1658"/>
      <c r="F14" s="1643"/>
      <c r="G14" s="1644"/>
    </row>
    <row r="15" spans="1:10" s="71" customFormat="1" ht="12" customHeight="1">
      <c r="A15" s="1394" t="s">
        <v>1381</v>
      </c>
      <c r="B15" s="1394"/>
      <c r="C15" s="1395"/>
      <c r="D15" s="1396"/>
      <c r="E15" s="1397">
        <v>236.19677536069003</v>
      </c>
      <c r="F15" s="1643">
        <v>226</v>
      </c>
      <c r="G15" s="1644"/>
    </row>
    <row r="16" spans="1:10" s="71" customFormat="1" ht="12" customHeight="1">
      <c r="A16" s="1398" t="s">
        <v>1382</v>
      </c>
      <c r="B16" s="1394"/>
      <c r="C16" s="1395"/>
      <c r="D16" s="1396"/>
      <c r="E16" s="1397">
        <v>70.199563536650018</v>
      </c>
      <c r="F16" s="1643">
        <v>66</v>
      </c>
      <c r="G16" s="1644"/>
    </row>
    <row r="17" spans="1:7" s="71" customFormat="1" ht="12" customHeight="1">
      <c r="A17" s="1398" t="s">
        <v>1383</v>
      </c>
      <c r="B17" s="1394"/>
      <c r="C17" s="1395"/>
      <c r="D17" s="1396"/>
      <c r="E17" s="1397">
        <v>165.99721182404002</v>
      </c>
      <c r="F17" s="1643">
        <v>160</v>
      </c>
      <c r="G17" s="1644"/>
    </row>
    <row r="18" spans="1:7" s="71" customFormat="1" ht="12" customHeight="1">
      <c r="A18" s="1394" t="s">
        <v>1384</v>
      </c>
      <c r="B18" s="1394"/>
      <c r="C18" s="1395"/>
      <c r="D18" s="1396"/>
      <c r="E18" s="1397">
        <v>286.096</v>
      </c>
      <c r="F18" s="1643">
        <v>281</v>
      </c>
      <c r="G18" s="1644"/>
    </row>
    <row r="19" spans="1:7" s="71" customFormat="1" ht="12" customHeight="1">
      <c r="A19" s="1645" t="s">
        <v>1385</v>
      </c>
      <c r="B19" s="1645"/>
      <c r="C19" s="1646"/>
      <c r="D19" s="1396"/>
      <c r="E19" s="1397">
        <v>33.197000000000003</v>
      </c>
      <c r="F19" s="1643">
        <v>31</v>
      </c>
      <c r="G19" s="1644"/>
    </row>
    <row r="20" spans="1:7" s="71" customFormat="1" ht="12" customHeight="1">
      <c r="A20" s="1647" t="s">
        <v>1386</v>
      </c>
      <c r="B20" s="1647"/>
      <c r="C20" s="1648"/>
      <c r="D20" s="1399"/>
      <c r="E20" s="1400">
        <v>2.819</v>
      </c>
      <c r="F20" s="1649">
        <v>3</v>
      </c>
      <c r="G20" s="1650"/>
    </row>
    <row r="21" spans="1:7" s="141" customFormat="1" ht="22.5" customHeight="1">
      <c r="A21" s="948"/>
      <c r="B21" s="949"/>
      <c r="C21" s="949"/>
      <c r="D21" s="166"/>
    </row>
    <row r="22" spans="1:7" s="737" customFormat="1" ht="18.75" customHeight="1">
      <c r="A22" s="937" t="s">
        <v>1387</v>
      </c>
    </row>
    <row r="23" spans="1:7" s="50" customFormat="1" ht="12.75" customHeight="1">
      <c r="A23" s="938"/>
      <c r="B23" s="939"/>
      <c r="C23" s="939"/>
      <c r="D23" s="939"/>
    </row>
    <row r="24" spans="1:7" s="71" customFormat="1" ht="21" customHeight="1">
      <c r="A24" s="1627" t="s">
        <v>1388</v>
      </c>
      <c r="B24" s="1627"/>
      <c r="C24" s="1627"/>
      <c r="D24" s="1627"/>
      <c r="E24" s="1627"/>
      <c r="F24" s="1627"/>
      <c r="G24" s="1628"/>
    </row>
    <row r="25" spans="1:7" s="71" customFormat="1" ht="12" customHeight="1">
      <c r="A25" s="1627" t="s">
        <v>1389</v>
      </c>
      <c r="B25" s="1627"/>
      <c r="C25" s="1627"/>
      <c r="D25" s="1627"/>
      <c r="E25" s="1627"/>
      <c r="F25" s="1627"/>
      <c r="G25" s="1628"/>
    </row>
    <row r="26" spans="1:7" s="71" customFormat="1" ht="12" customHeight="1">
      <c r="A26" s="1627" t="s">
        <v>1390</v>
      </c>
      <c r="B26" s="1627"/>
      <c r="C26" s="1627"/>
      <c r="D26" s="1627"/>
      <c r="E26" s="1627"/>
      <c r="F26" s="1627"/>
      <c r="G26" s="1628"/>
    </row>
    <row r="27" spans="1:7" s="71" customFormat="1" ht="12" customHeight="1">
      <c r="A27" s="1627" t="s">
        <v>1391</v>
      </c>
      <c r="B27" s="1627"/>
      <c r="C27" s="1627"/>
      <c r="D27" s="1627"/>
      <c r="E27" s="1627"/>
      <c r="F27" s="1627"/>
      <c r="G27" s="1628"/>
    </row>
    <row r="28" spans="1:7" s="141" customFormat="1" ht="22.5" customHeight="1">
      <c r="A28" s="948"/>
      <c r="B28" s="949"/>
      <c r="C28" s="949"/>
      <c r="D28" s="166"/>
    </row>
    <row r="29" spans="1:7" s="737" customFormat="1" ht="18.75" customHeight="1">
      <c r="A29" s="937" t="s">
        <v>1392</v>
      </c>
    </row>
    <row r="30" spans="1:7" s="50" customFormat="1" ht="12.75" customHeight="1">
      <c r="A30" s="938"/>
      <c r="B30" s="939"/>
      <c r="C30" s="939"/>
      <c r="D30" s="939"/>
    </row>
    <row r="31" spans="1:7" s="71" customFormat="1" ht="12" customHeight="1">
      <c r="A31" s="1627" t="s">
        <v>1393</v>
      </c>
      <c r="B31" s="1627"/>
      <c r="C31" s="1628"/>
      <c r="D31" s="1637" t="s">
        <v>1394</v>
      </c>
      <c r="E31" s="1638"/>
      <c r="F31" s="1638"/>
      <c r="G31" s="1639"/>
    </row>
    <row r="32" spans="1:7" s="71" customFormat="1" ht="12" customHeight="1">
      <c r="A32" s="1627" t="s">
        <v>1395</v>
      </c>
      <c r="B32" s="1627"/>
      <c r="C32" s="1628"/>
      <c r="D32" s="1640" t="s">
        <v>1396</v>
      </c>
      <c r="E32" s="1641"/>
      <c r="F32" s="1641"/>
      <c r="G32" s="1642"/>
    </row>
    <row r="33" spans="1:7" s="71" customFormat="1" ht="12" customHeight="1">
      <c r="A33" s="1627" t="s">
        <v>1397</v>
      </c>
      <c r="B33" s="1627"/>
      <c r="C33" s="1628"/>
      <c r="D33" s="1640" t="s">
        <v>1398</v>
      </c>
      <c r="E33" s="1641"/>
      <c r="F33" s="1641"/>
      <c r="G33" s="1642"/>
    </row>
    <row r="34" spans="1:7" s="71" customFormat="1" ht="12" customHeight="1">
      <c r="A34" s="1627" t="s">
        <v>1399</v>
      </c>
      <c r="B34" s="1627"/>
      <c r="C34" s="1628"/>
      <c r="D34" s="1634" t="s">
        <v>1400</v>
      </c>
      <c r="E34" s="1635"/>
      <c r="F34" s="1635"/>
      <c r="G34" s="1636"/>
    </row>
    <row r="35" spans="1:7" s="71" customFormat="1" ht="12" customHeight="1">
      <c r="A35" s="1627" t="s">
        <v>1401</v>
      </c>
      <c r="B35" s="1627"/>
      <c r="C35" s="1628"/>
      <c r="D35" s="1633" t="s">
        <v>1402</v>
      </c>
      <c r="E35" s="1627"/>
      <c r="F35" s="1627"/>
      <c r="G35" s="1628"/>
    </row>
    <row r="36" spans="1:7" s="71" customFormat="1" ht="12" customHeight="1">
      <c r="A36" s="1627" t="s">
        <v>1403</v>
      </c>
      <c r="B36" s="1627"/>
      <c r="C36" s="1628"/>
      <c r="D36" s="1633" t="s">
        <v>1404</v>
      </c>
      <c r="E36" s="1627"/>
      <c r="F36" s="1627"/>
      <c r="G36" s="1628"/>
    </row>
    <row r="37" spans="1:7" s="71" customFormat="1" ht="12" customHeight="1">
      <c r="A37" s="1627" t="s">
        <v>1405</v>
      </c>
      <c r="B37" s="1627"/>
      <c r="C37" s="1628"/>
      <c r="D37" s="1633" t="s">
        <v>1406</v>
      </c>
      <c r="E37" s="1627"/>
      <c r="F37" s="1627"/>
      <c r="G37" s="1628"/>
    </row>
    <row r="38" spans="1:7" s="71" customFormat="1" ht="12" customHeight="1">
      <c r="A38" s="1627" t="s">
        <v>1407</v>
      </c>
      <c r="B38" s="1627"/>
      <c r="C38" s="1628"/>
      <c r="D38" s="1633" t="s">
        <v>1408</v>
      </c>
      <c r="E38" s="1627"/>
      <c r="F38" s="1627"/>
      <c r="G38" s="1628"/>
    </row>
    <row r="39" spans="1:7" s="71" customFormat="1" ht="12" customHeight="1">
      <c r="A39" s="1627" t="s">
        <v>1409</v>
      </c>
      <c r="B39" s="1627"/>
      <c r="C39" s="1628"/>
      <c r="D39" s="1633" t="s">
        <v>1410</v>
      </c>
      <c r="E39" s="1627"/>
      <c r="F39" s="1627"/>
      <c r="G39" s="1628"/>
    </row>
    <row r="40" spans="1:7" s="71" customFormat="1" ht="12" customHeight="1">
      <c r="A40" s="1627" t="s">
        <v>1411</v>
      </c>
      <c r="B40" s="1627"/>
      <c r="C40" s="1628"/>
      <c r="D40" s="1401"/>
      <c r="E40" s="1402"/>
      <c r="F40" s="1402"/>
      <c r="G40" s="1402"/>
    </row>
    <row r="41" spans="1:7" s="71" customFormat="1" ht="12" customHeight="1">
      <c r="A41" s="1627" t="s">
        <v>1412</v>
      </c>
      <c r="B41" s="1627"/>
      <c r="C41" s="1628"/>
      <c r="D41" s="1403"/>
      <c r="E41" s="1404"/>
      <c r="F41" s="1404"/>
      <c r="G41" s="1404"/>
    </row>
    <row r="43" spans="1:7" s="737" customFormat="1" ht="18.75" customHeight="1">
      <c r="A43" s="937" t="s">
        <v>1413</v>
      </c>
    </row>
    <row r="44" spans="1:7" s="50" customFormat="1" ht="12.75" customHeight="1">
      <c r="A44" s="938"/>
      <c r="B44" s="939"/>
      <c r="C44" s="939"/>
      <c r="D44" s="939"/>
    </row>
    <row r="45" spans="1:7" s="71" customFormat="1" ht="12" customHeight="1">
      <c r="A45" s="1405"/>
      <c r="B45" s="1629" t="s">
        <v>1414</v>
      </c>
      <c r="C45" s="1630"/>
      <c r="D45" s="1631" t="s">
        <v>111</v>
      </c>
      <c r="E45" s="1632"/>
      <c r="F45" s="1629" t="s">
        <v>1415</v>
      </c>
      <c r="G45" s="1630"/>
    </row>
    <row r="46" spans="1:7" s="71" customFormat="1" ht="12" customHeight="1">
      <c r="A46" s="1405"/>
      <c r="B46" s="1406" t="s">
        <v>1416</v>
      </c>
      <c r="C46" s="1406" t="s">
        <v>1417</v>
      </c>
      <c r="D46" s="1406" t="s">
        <v>1416</v>
      </c>
      <c r="E46" s="1406" t="s">
        <v>1417</v>
      </c>
      <c r="F46" s="1406" t="s">
        <v>1416</v>
      </c>
      <c r="G46" s="1406" t="s">
        <v>1417</v>
      </c>
    </row>
    <row r="47" spans="1:7" s="71" customFormat="1" ht="12" customHeight="1">
      <c r="A47" s="1407" t="s">
        <v>1418</v>
      </c>
      <c r="B47" s="1408" t="s">
        <v>1419</v>
      </c>
      <c r="C47" s="1408" t="s">
        <v>1420</v>
      </c>
      <c r="D47" s="1409" t="s">
        <v>1421</v>
      </c>
      <c r="E47" s="1409" t="s">
        <v>1422</v>
      </c>
      <c r="F47" s="1409" t="s">
        <v>1423</v>
      </c>
      <c r="G47" s="1408" t="s">
        <v>1424</v>
      </c>
    </row>
    <row r="48" spans="1:7" s="71" customFormat="1" ht="12" customHeight="1">
      <c r="A48" s="1405" t="s">
        <v>1425</v>
      </c>
      <c r="B48" s="1410" t="s">
        <v>1426</v>
      </c>
      <c r="C48" s="1410" t="s">
        <v>1420</v>
      </c>
      <c r="D48" s="1411" t="s">
        <v>1427</v>
      </c>
      <c r="E48" s="1411" t="s">
        <v>1422</v>
      </c>
      <c r="F48" s="1411" t="s">
        <v>1428</v>
      </c>
      <c r="G48" s="1410" t="s">
        <v>1424</v>
      </c>
    </row>
    <row r="49" spans="1:7" s="71" customFormat="1" ht="12" customHeight="1">
      <c r="A49" s="1405" t="s">
        <v>1429</v>
      </c>
      <c r="B49" s="1410" t="s">
        <v>1426</v>
      </c>
      <c r="C49" s="1410" t="s">
        <v>1420</v>
      </c>
      <c r="D49" s="1411" t="s">
        <v>1427</v>
      </c>
      <c r="E49" s="1411" t="s">
        <v>1422</v>
      </c>
      <c r="F49" s="1411" t="s">
        <v>1428</v>
      </c>
      <c r="G49" s="1410" t="s">
        <v>1424</v>
      </c>
    </row>
    <row r="50" spans="1:7" s="71" customFormat="1" ht="12" customHeight="1">
      <c r="A50" s="1405" t="s">
        <v>1430</v>
      </c>
      <c r="B50" s="1410" t="s">
        <v>1426</v>
      </c>
      <c r="C50" s="1410" t="s">
        <v>1420</v>
      </c>
      <c r="D50" s="1411" t="s">
        <v>1427</v>
      </c>
      <c r="E50" s="1411" t="s">
        <v>1422</v>
      </c>
      <c r="F50" s="1411" t="s">
        <v>1428</v>
      </c>
      <c r="G50" s="1410" t="s">
        <v>1424</v>
      </c>
    </row>
    <row r="51" spans="1:7" s="71" customFormat="1" ht="12" customHeight="1">
      <c r="A51" s="1405" t="s">
        <v>1431</v>
      </c>
      <c r="B51" s="1410" t="s">
        <v>1426</v>
      </c>
      <c r="C51" s="1410" t="s">
        <v>1420</v>
      </c>
      <c r="D51" s="1411" t="s">
        <v>1427</v>
      </c>
      <c r="E51" s="1411" t="s">
        <v>1422</v>
      </c>
      <c r="F51" s="1411" t="s">
        <v>1428</v>
      </c>
      <c r="G51" s="1410" t="s">
        <v>1424</v>
      </c>
    </row>
    <row r="52" spans="1:7" s="71" customFormat="1" ht="12" customHeight="1">
      <c r="A52" s="1405" t="s">
        <v>1432</v>
      </c>
      <c r="B52" s="1410" t="s">
        <v>1426</v>
      </c>
      <c r="C52" s="1410" t="s">
        <v>1420</v>
      </c>
      <c r="D52" s="1411" t="s">
        <v>1427</v>
      </c>
      <c r="E52" s="1411" t="s">
        <v>1422</v>
      </c>
      <c r="F52" s="1411" t="s">
        <v>1428</v>
      </c>
      <c r="G52" s="1410" t="s">
        <v>1424</v>
      </c>
    </row>
    <row r="53" spans="1:7" s="71" customFormat="1" ht="12" customHeight="1">
      <c r="A53" s="1405" t="s">
        <v>1433</v>
      </c>
      <c r="B53" s="1410" t="s">
        <v>1434</v>
      </c>
      <c r="C53" s="1410" t="s">
        <v>1420</v>
      </c>
      <c r="D53" s="1411" t="s">
        <v>1427</v>
      </c>
      <c r="E53" s="1411" t="s">
        <v>1422</v>
      </c>
      <c r="F53" s="1411" t="s">
        <v>1428</v>
      </c>
      <c r="G53" s="1410" t="s">
        <v>1424</v>
      </c>
    </row>
    <row r="54" spans="1:7" s="71" customFormat="1" ht="12" customHeight="1">
      <c r="A54" s="1405" t="s">
        <v>1435</v>
      </c>
      <c r="B54" s="1410" t="s">
        <v>1434</v>
      </c>
      <c r="C54" s="1410" t="s">
        <v>1420</v>
      </c>
      <c r="D54" s="1411" t="s">
        <v>1427</v>
      </c>
      <c r="E54" s="1411" t="s">
        <v>1422</v>
      </c>
      <c r="F54" s="1411" t="s">
        <v>1428</v>
      </c>
      <c r="G54" s="1410" t="s">
        <v>1424</v>
      </c>
    </row>
    <row r="55" spans="1:7" s="71" customFormat="1" ht="12" customHeight="1">
      <c r="A55" s="1412" t="s">
        <v>1436</v>
      </c>
      <c r="B55" s="1413" t="s">
        <v>1434</v>
      </c>
      <c r="C55" s="1413" t="s">
        <v>1420</v>
      </c>
      <c r="D55" s="1414" t="s">
        <v>1427</v>
      </c>
      <c r="E55" s="1414" t="s">
        <v>1422</v>
      </c>
      <c r="F55" s="1414" t="s">
        <v>1428</v>
      </c>
      <c r="G55" s="1413" t="s">
        <v>1424</v>
      </c>
    </row>
    <row r="56" spans="1:7" ht="7.5" customHeight="1">
      <c r="B56" s="1415"/>
      <c r="C56" s="1416"/>
      <c r="D56" s="1415"/>
      <c r="E56" s="1416"/>
      <c r="F56" s="1415"/>
      <c r="G56" s="1416"/>
    </row>
    <row r="57" spans="1:7" ht="12.75" customHeight="1">
      <c r="A57" s="1417" t="s">
        <v>1437</v>
      </c>
    </row>
  </sheetData>
  <mergeCells count="62">
    <mergeCell ref="D3:E3"/>
    <mergeCell ref="F3:G3"/>
    <mergeCell ref="D4:E4"/>
    <mergeCell ref="F4:G4"/>
    <mergeCell ref="A5:C5"/>
    <mergeCell ref="D5:E5"/>
    <mergeCell ref="F5:G5"/>
    <mergeCell ref="D12:E12"/>
    <mergeCell ref="F12:G12"/>
    <mergeCell ref="A6:C6"/>
    <mergeCell ref="D6:E6"/>
    <mergeCell ref="F6:G6"/>
    <mergeCell ref="A7:C7"/>
    <mergeCell ref="D7:E7"/>
    <mergeCell ref="F7:G7"/>
    <mergeCell ref="A8:C8"/>
    <mergeCell ref="D8:E8"/>
    <mergeCell ref="F8:G8"/>
    <mergeCell ref="D11:E11"/>
    <mergeCell ref="F11:G11"/>
    <mergeCell ref="A10:G10"/>
    <mergeCell ref="A13:C13"/>
    <mergeCell ref="D13:E13"/>
    <mergeCell ref="F13:G13"/>
    <mergeCell ref="A14:C14"/>
    <mergeCell ref="D14:E14"/>
    <mergeCell ref="F14:G14"/>
    <mergeCell ref="A27:G27"/>
    <mergeCell ref="F15:G15"/>
    <mergeCell ref="F16:G16"/>
    <mergeCell ref="F17:G17"/>
    <mergeCell ref="F18:G18"/>
    <mergeCell ref="A19:C19"/>
    <mergeCell ref="F19:G19"/>
    <mergeCell ref="A20:C20"/>
    <mergeCell ref="F20:G20"/>
    <mergeCell ref="A24:G24"/>
    <mergeCell ref="A25:G25"/>
    <mergeCell ref="A26:G26"/>
    <mergeCell ref="A31:C31"/>
    <mergeCell ref="D31:G31"/>
    <mergeCell ref="A32:C32"/>
    <mergeCell ref="D32:G32"/>
    <mergeCell ref="A33:C33"/>
    <mergeCell ref="D33:G33"/>
    <mergeCell ref="A34:C34"/>
    <mergeCell ref="D34:G34"/>
    <mergeCell ref="A35:C35"/>
    <mergeCell ref="D35:G35"/>
    <mergeCell ref="A36:C36"/>
    <mergeCell ref="D36:G36"/>
    <mergeCell ref="A37:C37"/>
    <mergeCell ref="D37:G37"/>
    <mergeCell ref="A38:C38"/>
    <mergeCell ref="D38:G38"/>
    <mergeCell ref="A39:C39"/>
    <mergeCell ref="D39:G39"/>
    <mergeCell ref="A40:C40"/>
    <mergeCell ref="A41:C41"/>
    <mergeCell ref="B45:C45"/>
    <mergeCell ref="D45:E45"/>
    <mergeCell ref="F45:G4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- 3Q13&amp;C&amp;8CHAPTER 3&amp;R&amp;8ABOUT DNB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showGridLines="0" showZeros="0" zoomScale="150" zoomScaleNormal="150" zoomScaleSheetLayoutView="80" workbookViewId="0"/>
  </sheetViews>
  <sheetFormatPr baseColWidth="10" defaultColWidth="10.85546875" defaultRowHeight="22.5" customHeight="1"/>
  <cols>
    <col min="1" max="1" width="35.28515625" style="670" customWidth="1"/>
    <col min="2" max="10" width="6.28515625" style="670" customWidth="1"/>
    <col min="11" max="11" width="5" style="670" customWidth="1"/>
    <col min="12" max="12" width="10.85546875" style="670" customWidth="1"/>
    <col min="13" max="19" width="10.42578125" style="670" customWidth="1"/>
    <col min="20" max="16384" width="10.85546875" style="670"/>
  </cols>
  <sheetData>
    <row r="1" spans="1:10" s="756" customFormat="1" ht="22.5" customHeight="1">
      <c r="A1" s="935"/>
      <c r="B1" s="936"/>
      <c r="C1" s="936"/>
      <c r="D1" s="936"/>
      <c r="E1" s="936"/>
      <c r="F1" s="936"/>
      <c r="G1" s="936"/>
      <c r="H1" s="936"/>
      <c r="I1" s="936"/>
      <c r="J1" s="936"/>
    </row>
    <row r="2" spans="1:10" s="737" customFormat="1" ht="18.75" customHeight="1">
      <c r="A2" s="937" t="s">
        <v>1438</v>
      </c>
    </row>
    <row r="3" spans="1:10" s="737" customFormat="1" ht="21.75" customHeight="1"/>
    <row r="4" spans="1:10" s="1418" customFormat="1" ht="23.25" customHeight="1">
      <c r="A4" s="1418" t="s">
        <v>1330</v>
      </c>
    </row>
    <row r="5" spans="1:10" ht="124.5" customHeight="1"/>
    <row r="6" spans="1:10" ht="29.25" customHeight="1"/>
    <row r="7" spans="1:10" s="1418" customFormat="1" ht="23.25" customHeight="1">
      <c r="A7" s="1418" t="s">
        <v>1439</v>
      </c>
    </row>
    <row r="8" spans="1:10" ht="124.5" customHeight="1"/>
    <row r="9" spans="1:10" ht="17.25" customHeight="1"/>
    <row r="10" spans="1:10" s="1420" customFormat="1" ht="16.5" customHeight="1">
      <c r="A10" s="1419" t="s">
        <v>1440</v>
      </c>
    </row>
    <row r="11" spans="1:10" s="1422" customFormat="1" ht="21.75" customHeight="1">
      <c r="A11" s="1421" t="s">
        <v>1441</v>
      </c>
    </row>
    <row r="12" spans="1:10" s="1424" customFormat="1" ht="18" customHeight="1">
      <c r="A12" s="1423" t="s">
        <v>1442</v>
      </c>
    </row>
    <row r="13" spans="1:10" s="756" customFormat="1" ht="22.5" customHeight="1">
      <c r="A13" s="935"/>
      <c r="B13" s="936"/>
      <c r="C13" s="936"/>
      <c r="D13" s="936"/>
      <c r="E13" s="936"/>
      <c r="F13" s="936"/>
      <c r="G13" s="936"/>
      <c r="H13" s="936"/>
      <c r="I13" s="936"/>
      <c r="J13" s="936"/>
    </row>
    <row r="14" spans="1:10" s="737" customFormat="1" ht="18.75" customHeight="1">
      <c r="A14" s="937" t="s">
        <v>1443</v>
      </c>
    </row>
    <row r="15" spans="1:10" s="737" customFormat="1" ht="12" customHeight="1"/>
    <row r="16" spans="1:10" s="777" customFormat="1" ht="15" customHeight="1">
      <c r="A16" s="777" t="s">
        <v>1444</v>
      </c>
    </row>
    <row r="17" spans="1:10" s="1428" customFormat="1" ht="12.75" customHeight="1">
      <c r="A17" s="1425"/>
      <c r="B17" s="1426" t="s">
        <v>1445</v>
      </c>
      <c r="C17" s="1427" t="s">
        <v>2</v>
      </c>
      <c r="D17" s="1427" t="s">
        <v>5</v>
      </c>
      <c r="E17" s="1427" t="s">
        <v>3</v>
      </c>
      <c r="F17" s="1427" t="s">
        <v>6</v>
      </c>
      <c r="G17" s="1427" t="s">
        <v>2</v>
      </c>
      <c r="H17" s="1427" t="s">
        <v>5</v>
      </c>
      <c r="I17" s="1427" t="s">
        <v>3</v>
      </c>
      <c r="J17" s="1427" t="s">
        <v>6</v>
      </c>
    </row>
    <row r="18" spans="1:10" s="1428" customFormat="1" ht="12.75" customHeight="1">
      <c r="A18" s="1429" t="s">
        <v>52</v>
      </c>
      <c r="B18" s="1430">
        <v>2013</v>
      </c>
      <c r="C18" s="1430">
        <v>2013</v>
      </c>
      <c r="D18" s="1430">
        <v>2013</v>
      </c>
      <c r="E18" s="1430">
        <v>2012</v>
      </c>
      <c r="F18" s="1430">
        <v>2012</v>
      </c>
      <c r="G18" s="1430">
        <v>2012</v>
      </c>
      <c r="H18" s="1430">
        <v>2012</v>
      </c>
      <c r="I18" s="1430">
        <v>2011</v>
      </c>
      <c r="J18" s="1430">
        <v>2011</v>
      </c>
    </row>
    <row r="19" spans="1:10" s="1428" customFormat="1" ht="12" customHeight="1">
      <c r="A19" s="1197" t="s">
        <v>1446</v>
      </c>
      <c r="B19" s="1431">
        <v>27.2</v>
      </c>
      <c r="C19" s="1431">
        <v>27.4</v>
      </c>
      <c r="D19" s="1431">
        <v>27.8</v>
      </c>
      <c r="E19" s="1431">
        <v>27.9</v>
      </c>
      <c r="F19" s="1431">
        <v>28</v>
      </c>
      <c r="G19" s="1431">
        <v>27.9</v>
      </c>
      <c r="H19" s="1431">
        <v>27.9</v>
      </c>
      <c r="I19" s="1431">
        <v>27.9</v>
      </c>
      <c r="J19" s="1431">
        <v>27.8</v>
      </c>
    </row>
    <row r="20" spans="1:10" s="1428" customFormat="1" ht="12" customHeight="1">
      <c r="A20" s="1432" t="s">
        <v>1447</v>
      </c>
      <c r="B20" s="1433">
        <v>32.299999999999997</v>
      </c>
      <c r="C20" s="1433">
        <v>32.299999999999997</v>
      </c>
      <c r="D20" s="1433">
        <v>32.5</v>
      </c>
      <c r="E20" s="1433">
        <v>32.700000000000003</v>
      </c>
      <c r="F20" s="1433">
        <v>32.700000000000003</v>
      </c>
      <c r="G20" s="1433">
        <v>32.700000000000003</v>
      </c>
      <c r="H20" s="1433">
        <v>32.5</v>
      </c>
      <c r="I20" s="1433">
        <v>32.4</v>
      </c>
      <c r="J20" s="1433">
        <v>32.299999999999997</v>
      </c>
    </row>
    <row r="21" spans="1:10" s="737" customFormat="1" ht="12" customHeight="1"/>
    <row r="22" spans="1:10" s="777" customFormat="1" ht="15" customHeight="1">
      <c r="A22" s="777" t="s">
        <v>1448</v>
      </c>
    </row>
    <row r="23" spans="1:10" s="1428" customFormat="1" ht="12.75" customHeight="1">
      <c r="A23" s="1425"/>
      <c r="B23" s="1426" t="s">
        <v>1445</v>
      </c>
      <c r="C23" s="1427" t="s">
        <v>2</v>
      </c>
      <c r="D23" s="1426" t="s">
        <v>5</v>
      </c>
      <c r="E23" s="1426" t="s">
        <v>3</v>
      </c>
      <c r="F23" s="1426" t="s">
        <v>6</v>
      </c>
      <c r="G23" s="1426" t="s">
        <v>2</v>
      </c>
      <c r="H23" s="1426" t="s">
        <v>5</v>
      </c>
      <c r="I23" s="1426" t="s">
        <v>3</v>
      </c>
      <c r="J23" s="1426" t="s">
        <v>6</v>
      </c>
    </row>
    <row r="24" spans="1:10" s="1428" customFormat="1" ht="12.75" customHeight="1">
      <c r="A24" s="1429" t="s">
        <v>52</v>
      </c>
      <c r="B24" s="1430">
        <v>2013</v>
      </c>
      <c r="C24" s="1430">
        <v>2013</v>
      </c>
      <c r="D24" s="1430">
        <v>2013</v>
      </c>
      <c r="E24" s="1430">
        <v>2012</v>
      </c>
      <c r="F24" s="1430">
        <v>2012</v>
      </c>
      <c r="G24" s="1430">
        <v>2012</v>
      </c>
      <c r="H24" s="1430">
        <v>2012</v>
      </c>
      <c r="I24" s="1430">
        <v>2011</v>
      </c>
      <c r="J24" s="1430">
        <v>2011</v>
      </c>
    </row>
    <row r="25" spans="1:10" s="1428" customFormat="1" ht="12" customHeight="1">
      <c r="A25" s="1197" t="s">
        <v>1449</v>
      </c>
      <c r="B25" s="1431">
        <v>11.8</v>
      </c>
      <c r="C25" s="1431">
        <v>11.9</v>
      </c>
      <c r="D25" s="1431">
        <v>12.1</v>
      </c>
      <c r="E25" s="1431">
        <v>12.3</v>
      </c>
      <c r="F25" s="1431">
        <v>12.5</v>
      </c>
      <c r="G25" s="1431">
        <v>12.6</v>
      </c>
      <c r="H25" s="1431">
        <v>12.6</v>
      </c>
      <c r="I25" s="1431">
        <v>12.6</v>
      </c>
      <c r="J25" s="1431">
        <v>12.6</v>
      </c>
    </row>
    <row r="26" spans="1:10" s="1434" customFormat="1" ht="12" customHeight="1">
      <c r="A26" s="1432" t="s">
        <v>1450</v>
      </c>
      <c r="B26" s="1433">
        <v>37.700000000000003</v>
      </c>
      <c r="C26" s="1433">
        <v>38</v>
      </c>
      <c r="D26" s="1433">
        <v>37.700000000000003</v>
      </c>
      <c r="E26" s="1433">
        <v>37.4</v>
      </c>
      <c r="F26" s="1433">
        <v>38.200000000000003</v>
      </c>
      <c r="G26" s="1433">
        <v>38.5</v>
      </c>
      <c r="H26" s="1433">
        <v>37.4</v>
      </c>
      <c r="I26" s="1433">
        <v>36.6</v>
      </c>
      <c r="J26" s="1433">
        <v>36.6</v>
      </c>
    </row>
    <row r="27" spans="1:10" ht="7.5" customHeight="1"/>
    <row r="28" spans="1:10" s="334" customFormat="1" ht="12.75" customHeight="1">
      <c r="A28" s="1503" t="s">
        <v>1451</v>
      </c>
      <c r="B28" s="1503"/>
      <c r="C28" s="1503"/>
      <c r="D28" s="1503"/>
      <c r="E28" s="1503"/>
      <c r="F28" s="1503"/>
      <c r="G28" s="1503"/>
      <c r="H28" s="1503"/>
      <c r="I28" s="1503"/>
      <c r="J28" s="1503"/>
    </row>
    <row r="29" spans="1:10" s="334" customFormat="1" ht="19.5" customHeight="1">
      <c r="A29" s="1503" t="s">
        <v>1452</v>
      </c>
      <c r="B29" s="1503"/>
      <c r="C29" s="1503"/>
      <c r="D29" s="1503"/>
      <c r="E29" s="1503"/>
      <c r="F29" s="1503"/>
      <c r="G29" s="1503"/>
      <c r="H29" s="1503"/>
      <c r="I29" s="1503"/>
      <c r="J29" s="1503"/>
    </row>
    <row r="30" spans="1:10" s="334" customFormat="1" ht="19.5" customHeight="1">
      <c r="A30" s="1503" t="s">
        <v>1453</v>
      </c>
      <c r="B30" s="1503"/>
      <c r="C30" s="1503"/>
      <c r="D30" s="1503"/>
      <c r="E30" s="1503"/>
      <c r="F30" s="1503"/>
      <c r="G30" s="1503"/>
      <c r="H30" s="1503"/>
      <c r="I30" s="1503"/>
      <c r="J30" s="1503"/>
    </row>
    <row r="31" spans="1:10" s="334" customFormat="1" ht="12.75" customHeight="1">
      <c r="A31" s="1503" t="s">
        <v>1454</v>
      </c>
      <c r="B31" s="1503"/>
      <c r="C31" s="1503"/>
      <c r="D31" s="1503"/>
      <c r="E31" s="1503"/>
      <c r="F31" s="1503"/>
      <c r="G31" s="1503"/>
      <c r="H31" s="1503"/>
      <c r="I31" s="1503"/>
      <c r="J31" s="1503"/>
    </row>
    <row r="32" spans="1:10" s="334" customFormat="1" ht="30" customHeight="1">
      <c r="A32" s="1503" t="s">
        <v>1455</v>
      </c>
      <c r="B32" s="1503"/>
      <c r="C32" s="1503"/>
      <c r="D32" s="1503"/>
      <c r="E32" s="1503"/>
      <c r="F32" s="1503"/>
      <c r="G32" s="1503"/>
      <c r="H32" s="1503"/>
      <c r="I32" s="1503"/>
      <c r="J32" s="1503"/>
    </row>
    <row r="33" spans="1:10" s="334" customFormat="1" ht="12.75" customHeight="1">
      <c r="A33" s="1503" t="s">
        <v>1456</v>
      </c>
      <c r="B33" s="1503"/>
      <c r="C33" s="1503"/>
      <c r="D33" s="1503"/>
      <c r="E33" s="1503"/>
      <c r="F33" s="1503"/>
      <c r="G33" s="1503"/>
      <c r="H33" s="1503"/>
      <c r="I33" s="1503"/>
      <c r="J33" s="1503"/>
    </row>
    <row r="34" spans="1:10" ht="7.5" customHeight="1"/>
    <row r="35" spans="1:10" s="1417" customFormat="1" ht="12.75" customHeight="1">
      <c r="A35" s="1435" t="s">
        <v>1457</v>
      </c>
    </row>
    <row r="36" spans="1:10" s="756" customFormat="1" ht="22.5" customHeight="1">
      <c r="A36" s="834"/>
    </row>
    <row r="37" spans="1:10" s="737" customFormat="1" ht="18.75" customHeight="1">
      <c r="A37" s="937" t="s">
        <v>1458</v>
      </c>
    </row>
    <row r="38" spans="1:10" s="737" customFormat="1" ht="12" customHeight="1"/>
    <row r="39" spans="1:10" s="1428" customFormat="1" ht="12.75" customHeight="1">
      <c r="A39" s="1425"/>
      <c r="B39" s="1436"/>
      <c r="C39" s="1427" t="s">
        <v>2</v>
      </c>
      <c r="D39" s="1427" t="s">
        <v>5</v>
      </c>
      <c r="E39" s="1427" t="s">
        <v>3</v>
      </c>
      <c r="F39" s="1427" t="s">
        <v>6</v>
      </c>
      <c r="G39" s="1427" t="s">
        <v>2</v>
      </c>
      <c r="H39" s="1427" t="s">
        <v>5</v>
      </c>
      <c r="I39" s="1427" t="s">
        <v>3</v>
      </c>
      <c r="J39" s="1427" t="s">
        <v>6</v>
      </c>
    </row>
    <row r="40" spans="1:10" s="1428" customFormat="1" ht="12.75" customHeight="1">
      <c r="A40" s="1429" t="s">
        <v>52</v>
      </c>
      <c r="B40" s="1437"/>
      <c r="C40" s="1430">
        <v>2013</v>
      </c>
      <c r="D40" s="1430">
        <v>2013</v>
      </c>
      <c r="E40" s="1430">
        <v>2012</v>
      </c>
      <c r="F40" s="1430">
        <v>2012</v>
      </c>
      <c r="G40" s="1430">
        <v>2012</v>
      </c>
      <c r="H40" s="1430">
        <v>2012</v>
      </c>
      <c r="I40" s="1430">
        <v>2011</v>
      </c>
      <c r="J40" s="1430">
        <v>2011</v>
      </c>
    </row>
    <row r="41" spans="1:10" s="1428" customFormat="1" ht="21" customHeight="1">
      <c r="A41" s="1438" t="s">
        <v>1459</v>
      </c>
      <c r="B41" s="1439"/>
      <c r="C41" s="1014">
        <v>27.6</v>
      </c>
      <c r="D41" s="1014">
        <v>28.1</v>
      </c>
      <c r="E41" s="1014">
        <v>28</v>
      </c>
      <c r="F41" s="1014">
        <v>28.4</v>
      </c>
      <c r="G41" s="1014">
        <v>28.3</v>
      </c>
      <c r="H41" s="1014">
        <v>28.9</v>
      </c>
      <c r="I41" s="1014">
        <v>28.9</v>
      </c>
      <c r="J41" s="1014">
        <v>29.2</v>
      </c>
    </row>
    <row r="42" spans="1:10" s="1428" customFormat="1" ht="12" customHeight="1">
      <c r="A42" s="1440" t="s">
        <v>1460</v>
      </c>
      <c r="B42" s="1441"/>
      <c r="C42" s="1442">
        <v>40</v>
      </c>
      <c r="D42" s="1442">
        <v>40.299999999999997</v>
      </c>
      <c r="E42" s="1442">
        <v>40.5</v>
      </c>
      <c r="F42" s="1442">
        <v>40.700000000000003</v>
      </c>
      <c r="G42" s="1442">
        <v>40.5</v>
      </c>
      <c r="H42" s="1442">
        <v>41</v>
      </c>
      <c r="I42" s="1442">
        <v>41</v>
      </c>
      <c r="J42" s="1442">
        <v>41.1</v>
      </c>
    </row>
    <row r="43" spans="1:10" s="1428" customFormat="1" ht="12" customHeight="1">
      <c r="A43" s="1440" t="s">
        <v>1461</v>
      </c>
      <c r="B43" s="1441"/>
      <c r="C43" s="1442">
        <v>27.8</v>
      </c>
      <c r="D43" s="1442">
        <v>28.2</v>
      </c>
      <c r="E43" s="1442">
        <v>28.8</v>
      </c>
      <c r="F43" s="1442">
        <v>29</v>
      </c>
      <c r="G43" s="1442">
        <v>28.5</v>
      </c>
      <c r="H43" s="1442">
        <v>28.5</v>
      </c>
      <c r="I43" s="1442">
        <v>28.5</v>
      </c>
      <c r="J43" s="1442">
        <v>29.2</v>
      </c>
    </row>
    <row r="44" spans="1:10" s="1428" customFormat="1" ht="12" customHeight="1">
      <c r="A44" s="1440" t="s">
        <v>1248</v>
      </c>
      <c r="B44" s="1441"/>
      <c r="C44" s="1442">
        <v>10</v>
      </c>
      <c r="D44" s="1442">
        <v>10.5</v>
      </c>
      <c r="E44" s="1442">
        <v>10.199999999999999</v>
      </c>
      <c r="F44" s="1442">
        <v>10.199999999999999</v>
      </c>
      <c r="G44" s="1442">
        <v>10.1</v>
      </c>
      <c r="H44" s="1442">
        <v>10.5</v>
      </c>
      <c r="I44" s="1442">
        <v>10.5</v>
      </c>
      <c r="J44" s="1442">
        <v>10.5</v>
      </c>
    </row>
    <row r="45" spans="1:10" s="1428" customFormat="1" ht="12" customHeight="1">
      <c r="A45" s="1443" t="s">
        <v>1330</v>
      </c>
      <c r="B45" s="1444"/>
      <c r="C45" s="1445">
        <v>52.5</v>
      </c>
      <c r="D45" s="1445">
        <v>52.1</v>
      </c>
      <c r="E45" s="1445">
        <v>51.4</v>
      </c>
      <c r="F45" s="1445">
        <v>52.3</v>
      </c>
      <c r="G45" s="1445">
        <v>51.9</v>
      </c>
      <c r="H45" s="1445">
        <v>52.2</v>
      </c>
      <c r="I45" s="1445">
        <v>52.2</v>
      </c>
      <c r="J45" s="1445">
        <v>53.5</v>
      </c>
    </row>
    <row r="46" spans="1:10" ht="7.5" customHeight="1"/>
    <row r="47" spans="1:10" s="1417" customFormat="1" ht="12.75" customHeight="1">
      <c r="A47" s="1435" t="s">
        <v>1462</v>
      </c>
    </row>
    <row r="48" spans="1:10" s="756" customFormat="1" ht="22.5" customHeight="1">
      <c r="A48" s="834"/>
    </row>
    <row r="49" spans="1:10" s="737" customFormat="1" ht="18.75" customHeight="1">
      <c r="A49" s="937" t="s">
        <v>1463</v>
      </c>
    </row>
    <row r="50" spans="1:10" s="737" customFormat="1" ht="12" customHeight="1"/>
    <row r="51" spans="1:10" s="1428" customFormat="1" ht="12.75" customHeight="1">
      <c r="A51" s="1425"/>
      <c r="B51" s="1427" t="s">
        <v>6</v>
      </c>
      <c r="C51" s="1427" t="s">
        <v>2</v>
      </c>
      <c r="D51" s="1427" t="s">
        <v>5</v>
      </c>
      <c r="E51" s="1427" t="s">
        <v>3</v>
      </c>
      <c r="F51" s="1427" t="s">
        <v>6</v>
      </c>
      <c r="G51" s="1427" t="s">
        <v>2</v>
      </c>
      <c r="H51" s="1427" t="s">
        <v>5</v>
      </c>
      <c r="I51" s="1427" t="s">
        <v>3</v>
      </c>
      <c r="J51" s="1427" t="s">
        <v>6</v>
      </c>
    </row>
    <row r="52" spans="1:10" s="1428" customFormat="1" ht="12.75" customHeight="1">
      <c r="A52" s="1429" t="s">
        <v>52</v>
      </c>
      <c r="B52" s="1430">
        <v>2013</v>
      </c>
      <c r="C52" s="1430">
        <v>2013</v>
      </c>
      <c r="D52" s="1430">
        <v>2013</v>
      </c>
      <c r="E52" s="1430">
        <v>2012</v>
      </c>
      <c r="F52" s="1430">
        <v>2012</v>
      </c>
      <c r="G52" s="1430">
        <v>2012</v>
      </c>
      <c r="H52" s="1430">
        <v>2012</v>
      </c>
      <c r="I52" s="1430">
        <v>2011</v>
      </c>
      <c r="J52" s="1430">
        <v>2011</v>
      </c>
    </row>
    <row r="53" spans="1:10" s="1428" customFormat="1" ht="12" customHeight="1">
      <c r="A53" s="1446" t="s">
        <v>1464</v>
      </c>
      <c r="B53" s="1447">
        <v>26.085533596808595</v>
      </c>
      <c r="C53" s="1447">
        <v>26.1</v>
      </c>
      <c r="D53" s="1447">
        <v>26.021584678736211</v>
      </c>
      <c r="E53" s="1447">
        <v>25.4</v>
      </c>
      <c r="F53" s="1447">
        <v>25.967121687677526</v>
      </c>
      <c r="G53" s="1447">
        <v>25.6</v>
      </c>
      <c r="H53" s="1447">
        <v>25.500437712089099</v>
      </c>
      <c r="I53" s="1447">
        <v>25.78937859953</v>
      </c>
      <c r="J53" s="1447">
        <v>25.525386232617201</v>
      </c>
    </row>
    <row r="54" spans="1:10" s="1428" customFormat="1" ht="12" customHeight="1">
      <c r="A54" s="1448" t="s">
        <v>1465</v>
      </c>
      <c r="B54" s="1447">
        <v>51.446037741356875</v>
      </c>
      <c r="C54" s="1447">
        <v>51.8</v>
      </c>
      <c r="D54" s="1447">
        <v>52.322744614546878</v>
      </c>
      <c r="E54" s="1447">
        <v>52.7</v>
      </c>
      <c r="F54" s="1447">
        <v>52.556438044302084</v>
      </c>
      <c r="G54" s="1447">
        <v>52.5</v>
      </c>
      <c r="H54" s="1447">
        <v>52.6924917963143</v>
      </c>
      <c r="I54" s="1447">
        <v>53.100674583948098</v>
      </c>
      <c r="J54" s="1447">
        <v>51.365850295953798</v>
      </c>
    </row>
    <row r="55" spans="1:10" s="1428" customFormat="1" ht="12" customHeight="1">
      <c r="A55" s="1448" t="s">
        <v>1466</v>
      </c>
      <c r="B55" s="1447">
        <v>22.160133617864396</v>
      </c>
      <c r="C55" s="1447">
        <v>24.5</v>
      </c>
      <c r="D55" s="1447">
        <v>25.401571406670019</v>
      </c>
      <c r="E55" s="1447">
        <v>26.1</v>
      </c>
      <c r="F55" s="1447">
        <v>26.506500277716889</v>
      </c>
      <c r="G55" s="1447">
        <v>27</v>
      </c>
      <c r="H55" s="1447">
        <v>26.536713222641499</v>
      </c>
      <c r="I55" s="1447">
        <v>31.054060809218502</v>
      </c>
      <c r="J55" s="1447">
        <v>32.706579225705902</v>
      </c>
    </row>
    <row r="56" spans="1:10" s="1428" customFormat="1" ht="12" customHeight="1">
      <c r="A56" s="1449" t="s">
        <v>1467</v>
      </c>
      <c r="B56" s="1450">
        <v>27.458355154191686</v>
      </c>
      <c r="C56" s="1450">
        <v>28.1</v>
      </c>
      <c r="D56" s="1450">
        <v>28.362522452296911</v>
      </c>
      <c r="E56" s="1450">
        <v>28.2</v>
      </c>
      <c r="F56" s="1450">
        <v>28.573372265214907</v>
      </c>
      <c r="G56" s="1450">
        <v>28.5</v>
      </c>
      <c r="H56" s="1450">
        <v>28.258936918494001</v>
      </c>
      <c r="I56" s="1450">
        <v>29.900615761275599</v>
      </c>
      <c r="J56" s="1450">
        <v>30.272420966847601</v>
      </c>
    </row>
    <row r="57" spans="1:10" ht="7.5" customHeight="1"/>
    <row r="58" spans="1:10" s="1417" customFormat="1" ht="12.75" customHeight="1">
      <c r="A58" s="1435" t="s">
        <v>1468</v>
      </c>
    </row>
  </sheetData>
  <mergeCells count="6">
    <mergeCell ref="A33:J33"/>
    <mergeCell ref="A28:J28"/>
    <mergeCell ref="A29:J29"/>
    <mergeCell ref="A30:J30"/>
    <mergeCell ref="A31:J31"/>
    <mergeCell ref="A32:J32"/>
  </mergeCells>
  <pageMargins left="0.70866141732283472" right="0.70866141732283472" top="0.6692913385826772" bottom="0.59055118110236227" header="0.51181102362204722" footer="0.51181102362204722"/>
  <pageSetup paperSize="9" scale="97" fitToHeight="0" orientation="portrait" r:id="rId1"/>
  <headerFooter scaleWithDoc="0">
    <oddHeader xml:space="preserve">&amp;L&amp;8FACT BOOK DNB - 3Q13&amp;C&amp;8CHAPTER 3&amp;R&amp;8ABOUT DNB  </oddHeader>
  </headerFooter>
  <rowBreaks count="1" manualBreakCount="1">
    <brk id="12"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7"/>
  <sheetViews>
    <sheetView showGridLines="0" zoomScale="110" zoomScaleNormal="110" zoomScaleSheetLayoutView="90" workbookViewId="0"/>
  </sheetViews>
  <sheetFormatPr baseColWidth="10" defaultColWidth="10.85546875" defaultRowHeight="22.5" customHeight="1"/>
  <cols>
    <col min="1" max="1" width="93.140625" style="670" customWidth="1"/>
    <col min="2" max="7" width="10.42578125" style="670" customWidth="1"/>
    <col min="8" max="8" width="10.85546875" style="670" customWidth="1"/>
    <col min="9" max="9" width="49" style="670" customWidth="1"/>
    <col min="10" max="16" width="10.42578125" style="670" customWidth="1"/>
    <col min="17" max="16384" width="10.85546875" style="670"/>
  </cols>
  <sheetData>
    <row r="1" spans="1:2" s="968" customFormat="1" ht="22.5" customHeight="1">
      <c r="A1" s="1451"/>
    </row>
    <row r="2" spans="1:2" s="582" customFormat="1" ht="18.75" customHeight="1">
      <c r="A2" s="583" t="s">
        <v>1469</v>
      </c>
    </row>
    <row r="3" spans="1:2" s="50" customFormat="1" ht="12" customHeight="1"/>
    <row r="4" spans="1:2" s="1107" customFormat="1" ht="12" customHeight="1">
      <c r="A4" s="1452"/>
    </row>
    <row r="5" spans="1:2" s="1107" customFormat="1" ht="12" customHeight="1"/>
    <row r="6" spans="1:2" s="1107" customFormat="1" ht="12" customHeight="1"/>
    <row r="7" spans="1:2" s="1107" customFormat="1" ht="12" customHeight="1"/>
    <row r="8" spans="1:2" s="1107" customFormat="1" ht="12" customHeight="1"/>
    <row r="9" spans="1:2" s="1107" customFormat="1" ht="12" customHeight="1">
      <c r="B9" s="670"/>
    </row>
    <row r="10" spans="1:2" s="1107" customFormat="1" ht="12" customHeight="1">
      <c r="B10" s="670"/>
    </row>
    <row r="11" spans="1:2" ht="12" customHeight="1">
      <c r="A11" s="53"/>
    </row>
    <row r="12" spans="1:2" ht="12" customHeight="1"/>
    <row r="13" spans="1:2" ht="12" customHeight="1"/>
    <row r="14" spans="1:2" ht="12" customHeight="1"/>
    <row r="15" spans="1:2" ht="12" customHeight="1"/>
    <row r="16" spans="1: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spans="1:2" ht="12" customHeight="1"/>
    <row r="34" spans="1:2" ht="12" customHeight="1"/>
    <row r="35" spans="1:2" ht="12" customHeight="1"/>
    <row r="36" spans="1:2" ht="12" customHeight="1"/>
    <row r="37" spans="1:2" ht="12" customHeight="1"/>
    <row r="38" spans="1:2" ht="12" customHeight="1"/>
    <row r="39" spans="1:2" ht="25.5" customHeight="1"/>
    <row r="40" spans="1:2" s="968" customFormat="1" ht="22.5" customHeight="1">
      <c r="A40" s="1451"/>
    </row>
    <row r="41" spans="1:2" s="582" customFormat="1" ht="18.75" customHeight="1">
      <c r="A41" s="583" t="s">
        <v>1470</v>
      </c>
    </row>
    <row r="42" spans="1:2" s="50" customFormat="1" ht="12" customHeight="1"/>
    <row r="43" spans="1:2" s="1107" customFormat="1" ht="12" customHeight="1">
      <c r="A43" s="1452"/>
    </row>
    <row r="44" spans="1:2" s="1107" customFormat="1" ht="12" customHeight="1"/>
    <row r="45" spans="1:2" s="1107" customFormat="1" ht="12" customHeight="1"/>
    <row r="46" spans="1:2" s="1107" customFormat="1" ht="12" customHeight="1"/>
    <row r="47" spans="1:2" s="1107" customFormat="1" ht="12" customHeight="1"/>
    <row r="48" spans="1:2" s="1107" customFormat="1" ht="12" customHeight="1">
      <c r="B48" s="670"/>
    </row>
    <row r="49" spans="1:2" s="1107" customFormat="1" ht="12" customHeight="1">
      <c r="B49" s="670"/>
    </row>
    <row r="50" spans="1:2" ht="12" customHeight="1">
      <c r="A50" s="53"/>
    </row>
    <row r="51" spans="1:2" ht="12" customHeight="1"/>
    <row r="52" spans="1:2" ht="12" customHeight="1"/>
    <row r="53" spans="1:2" ht="12" customHeight="1"/>
    <row r="54" spans="1:2" ht="12" customHeight="1"/>
    <row r="55" spans="1:2" ht="12" customHeight="1"/>
    <row r="56" spans="1:2" ht="12" customHeight="1"/>
    <row r="57" spans="1:2" ht="12" customHeight="1"/>
    <row r="58" spans="1:2" ht="12" customHeight="1"/>
    <row r="59" spans="1:2" ht="12" customHeight="1"/>
    <row r="60" spans="1:2" ht="12" customHeight="1"/>
    <row r="61" spans="1:2" ht="12" customHeight="1"/>
    <row r="62" spans="1:2" ht="12" customHeight="1"/>
    <row r="63" spans="1:2" ht="12" customHeight="1"/>
    <row r="64" spans="1:2"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1:1" ht="12" customHeight="1"/>
    <row r="98" spans="1:1" ht="12" customHeight="1"/>
    <row r="99" spans="1:1" ht="12" customHeight="1"/>
    <row r="100" spans="1:1" ht="12" customHeight="1"/>
    <row r="101" spans="1:1" ht="12" customHeight="1"/>
    <row r="102" spans="1:1" ht="12" customHeight="1"/>
    <row r="103" spans="1:1" ht="12" customHeight="1"/>
    <row r="104" spans="1:1" ht="12" customHeight="1"/>
    <row r="105" spans="1:1" s="968" customFormat="1" ht="22.5" customHeight="1">
      <c r="A105" s="1451"/>
    </row>
    <row r="106" spans="1:1" s="582" customFormat="1" ht="18.75" customHeight="1">
      <c r="A106" s="583" t="s">
        <v>1471</v>
      </c>
    </row>
    <row r="107" spans="1:1" s="50" customFormat="1" ht="12" customHeight="1"/>
    <row r="108" spans="1:1" s="1107" customFormat="1" ht="12" customHeight="1">
      <c r="A108" s="1452"/>
    </row>
    <row r="109" spans="1:1" s="1107" customFormat="1" ht="12" customHeight="1"/>
    <row r="110" spans="1:1" s="1107" customFormat="1" ht="12" customHeight="1"/>
    <row r="111" spans="1:1" s="1107" customFormat="1" ht="12" customHeight="1"/>
    <row r="112" spans="1:1" s="1107" customFormat="1" ht="12" customHeight="1"/>
    <row r="113" spans="1:2" s="1107" customFormat="1" ht="12" customHeight="1">
      <c r="B113" s="670"/>
    </row>
    <row r="114" spans="1:2" s="1107" customFormat="1" ht="12" customHeight="1">
      <c r="B114" s="670"/>
    </row>
    <row r="115" spans="1:2" ht="12" customHeight="1">
      <c r="A115" s="53"/>
    </row>
    <row r="116" spans="1:2" ht="12" customHeight="1"/>
    <row r="117" spans="1:2" ht="12" customHeight="1"/>
    <row r="118" spans="1:2" ht="12" customHeight="1"/>
    <row r="119" spans="1:2" ht="12" customHeight="1"/>
    <row r="120" spans="1:2" ht="12" customHeight="1"/>
    <row r="121" spans="1:2" ht="12" customHeight="1"/>
    <row r="122" spans="1:2" ht="12" customHeight="1"/>
    <row r="123" spans="1:2" ht="12" customHeight="1"/>
    <row r="124" spans="1:2" ht="12" customHeight="1"/>
    <row r="125" spans="1:2" ht="12" customHeight="1"/>
    <row r="126" spans="1:2" ht="12" customHeight="1"/>
    <row r="127" spans="1:2" ht="12" customHeight="1"/>
    <row r="128" spans="1:2"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sheetData>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- 3Q13&amp;C&amp;8CHAPTER 3&amp;R&amp;8ABOUT DNB </oddHeader>
  </headerFooter>
  <rowBreaks count="2" manualBreakCount="2">
    <brk id="39" max="16383" man="1"/>
    <brk id="104" max="16383"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showGridLines="0" zoomScale="150" zoomScaleNormal="150" zoomScaleSheetLayoutView="90" workbookViewId="0"/>
  </sheetViews>
  <sheetFormatPr baseColWidth="10" defaultColWidth="11.42578125" defaultRowHeight="22.5" customHeight="1"/>
  <cols>
    <col min="1" max="1" width="46.85546875" style="118" customWidth="1"/>
    <col min="2" max="3" width="23.140625" style="118" customWidth="1"/>
    <col min="4" max="16384" width="11.42578125" style="118"/>
  </cols>
  <sheetData>
    <row r="1" spans="1:6" s="756" customFormat="1" ht="22.5" customHeight="1">
      <c r="A1" s="935"/>
      <c r="B1" s="936"/>
      <c r="C1" s="936"/>
    </row>
    <row r="2" spans="1:6" s="737" customFormat="1" ht="18.75" customHeight="1">
      <c r="A2" s="937" t="s">
        <v>1472</v>
      </c>
    </row>
    <row r="3" spans="1:6" s="737" customFormat="1" ht="12" customHeight="1"/>
    <row r="4" spans="1:6" s="1392" customFormat="1" ht="13.5" customHeight="1">
      <c r="A4" s="734" t="s">
        <v>11</v>
      </c>
      <c r="B4" s="1453" t="s">
        <v>1473</v>
      </c>
      <c r="C4" s="1454" t="s">
        <v>1474</v>
      </c>
      <c r="D4" s="1391"/>
      <c r="F4" s="1393"/>
    </row>
    <row r="5" spans="1:6" s="71" customFormat="1" ht="12" customHeight="1">
      <c r="A5" s="1455" t="s">
        <v>1475</v>
      </c>
      <c r="B5" s="394">
        <v>553791.61300000001</v>
      </c>
      <c r="C5" s="1456">
        <v>34.000000015962684</v>
      </c>
    </row>
    <row r="6" spans="1:6" s="71" customFormat="1" ht="12" customHeight="1">
      <c r="A6" s="1457" t="s">
        <v>1476</v>
      </c>
      <c r="B6" s="394">
        <v>160900.397</v>
      </c>
      <c r="C6" s="1458">
        <v>9.8784693956143421</v>
      </c>
    </row>
    <row r="7" spans="1:6" s="71" customFormat="1" ht="12" customHeight="1">
      <c r="A7" s="1457" t="s">
        <v>1477</v>
      </c>
      <c r="B7" s="394">
        <v>94883.301000000007</v>
      </c>
      <c r="C7" s="1458">
        <v>5.8253540858781339</v>
      </c>
    </row>
    <row r="8" spans="1:6" s="71" customFormat="1" ht="12" customHeight="1">
      <c r="A8" s="1457" t="s">
        <v>1478</v>
      </c>
      <c r="B8" s="394">
        <v>30061.311000000002</v>
      </c>
      <c r="C8" s="1458">
        <v>1.8456122311838969</v>
      </c>
    </row>
    <row r="9" spans="1:6" s="71" customFormat="1" ht="12" customHeight="1">
      <c r="A9" s="1457" t="s">
        <v>1479</v>
      </c>
      <c r="B9" s="394">
        <v>27540.187000000002</v>
      </c>
      <c r="C9" s="1458">
        <v>1.6908279873852392</v>
      </c>
    </row>
    <row r="10" spans="1:6" s="71" customFormat="1" ht="12" customHeight="1">
      <c r="A10" s="1457" t="s">
        <v>1480</v>
      </c>
      <c r="B10" s="394">
        <v>20161.562999999998</v>
      </c>
      <c r="C10" s="1458">
        <v>1.237817847418055</v>
      </c>
    </row>
    <row r="11" spans="1:6" s="71" customFormat="1" ht="12" customHeight="1">
      <c r="A11" s="1457" t="s">
        <v>1481</v>
      </c>
      <c r="B11" s="394">
        <v>20049.983</v>
      </c>
      <c r="C11" s="1458">
        <v>1.2309674005843991</v>
      </c>
    </row>
    <row r="12" spans="1:6" s="71" customFormat="1" ht="12" customHeight="1">
      <c r="A12" s="1457" t="s">
        <v>1482</v>
      </c>
      <c r="B12" s="394">
        <v>20991.51</v>
      </c>
      <c r="C12" s="1458">
        <v>1.2887723894350143</v>
      </c>
    </row>
    <row r="13" spans="1:6" s="71" customFormat="1" ht="12" customHeight="1">
      <c r="A13" s="1457" t="s">
        <v>1483</v>
      </c>
      <c r="B13" s="394">
        <v>19772.432000000001</v>
      </c>
      <c r="C13" s="1458">
        <v>1.2139271750141531</v>
      </c>
    </row>
    <row r="14" spans="1:6" s="71" customFormat="1" ht="12" customHeight="1">
      <c r="A14" s="1457" t="s">
        <v>1484</v>
      </c>
      <c r="B14" s="394">
        <v>16531.513999999999</v>
      </c>
      <c r="C14" s="1458">
        <v>1.0149512254601214</v>
      </c>
    </row>
    <row r="15" spans="1:6" s="71" customFormat="1" ht="12" customHeight="1">
      <c r="A15" s="1457" t="s">
        <v>1485</v>
      </c>
      <c r="B15" s="394">
        <v>15427.178</v>
      </c>
      <c r="C15" s="1458">
        <v>0.9471505886569993</v>
      </c>
    </row>
    <row r="16" spans="1:6" s="71" customFormat="1" ht="12" customHeight="1">
      <c r="A16" s="1457" t="s">
        <v>1486</v>
      </c>
      <c r="B16" s="394">
        <v>15202.021000000001</v>
      </c>
      <c r="C16" s="1458">
        <v>0.93332708930473651</v>
      </c>
    </row>
    <row r="17" spans="1:3" s="71" customFormat="1" ht="12" customHeight="1">
      <c r="A17" s="1457" t="s">
        <v>1487</v>
      </c>
      <c r="B17" s="394">
        <v>15076.402</v>
      </c>
      <c r="C17" s="1458">
        <v>0.92561471898033221</v>
      </c>
    </row>
    <row r="18" spans="1:3" s="71" customFormat="1" ht="12" customHeight="1">
      <c r="A18" s="1457" t="s">
        <v>1488</v>
      </c>
      <c r="B18" s="394">
        <v>14387.401</v>
      </c>
      <c r="C18" s="1458">
        <v>0.88331354745464796</v>
      </c>
    </row>
    <row r="19" spans="1:3" s="71" customFormat="1" ht="12" customHeight="1">
      <c r="A19" s="1457" t="s">
        <v>1489</v>
      </c>
      <c r="B19" s="394">
        <v>12985.841</v>
      </c>
      <c r="C19" s="1458">
        <v>0.79726486252743034</v>
      </c>
    </row>
    <row r="20" spans="1:3" s="71" customFormat="1" ht="12" customHeight="1">
      <c r="A20" s="1457" t="s">
        <v>1490</v>
      </c>
      <c r="B20" s="394">
        <v>11784.725</v>
      </c>
      <c r="C20" s="1458">
        <v>0.72352242392684241</v>
      </c>
    </row>
    <row r="21" spans="1:3" s="71" customFormat="1" ht="12" customHeight="1">
      <c r="A21" s="1457" t="s">
        <v>1491</v>
      </c>
      <c r="B21" s="394">
        <v>10553.152</v>
      </c>
      <c r="C21" s="1458">
        <v>0.64791007979468374</v>
      </c>
    </row>
    <row r="22" spans="1:3" s="71" customFormat="1" ht="12" customHeight="1">
      <c r="A22" s="1457" t="s">
        <v>1492</v>
      </c>
      <c r="B22" s="394">
        <v>8530.2060000000001</v>
      </c>
      <c r="C22" s="1458">
        <v>0.52371144186353891</v>
      </c>
    </row>
    <row r="23" spans="1:3" s="71" customFormat="1" ht="12" customHeight="1">
      <c r="A23" s="1457" t="s">
        <v>1493</v>
      </c>
      <c r="B23" s="394">
        <v>7536.634</v>
      </c>
      <c r="C23" s="1458">
        <v>0.4627111536272126</v>
      </c>
    </row>
    <row r="24" spans="1:3" s="71" customFormat="1" ht="12" customHeight="1">
      <c r="A24" s="1457" t="s">
        <v>1494</v>
      </c>
      <c r="B24" s="394">
        <v>6577.8639999999996</v>
      </c>
      <c r="C24" s="1459">
        <v>0.40384753191450068</v>
      </c>
    </row>
    <row r="25" spans="1:3" s="71" customFormat="1" ht="12" customHeight="1">
      <c r="A25" s="1460" t="s">
        <v>1495</v>
      </c>
      <c r="B25" s="458">
        <v>1082745.2350000001</v>
      </c>
      <c r="C25" s="1456">
        <v>66.475073191986979</v>
      </c>
    </row>
    <row r="26" spans="1:3" s="71" customFormat="1" ht="12" customHeight="1">
      <c r="A26" s="1461" t="s">
        <v>16</v>
      </c>
      <c r="B26" s="426">
        <v>546053.62599999993</v>
      </c>
      <c r="C26" s="1459">
        <v>33.524926808013021</v>
      </c>
    </row>
    <row r="27" spans="1:3" s="71" customFormat="1" ht="12" customHeight="1">
      <c r="A27" s="1462" t="s">
        <v>53</v>
      </c>
      <c r="B27" s="512">
        <v>1628798.861</v>
      </c>
      <c r="C27" s="1463">
        <v>100</v>
      </c>
    </row>
    <row r="28" spans="1:3" s="141" customFormat="1" ht="22.5" customHeight="1">
      <c r="A28" s="947"/>
      <c r="B28" s="156"/>
      <c r="C28" s="237"/>
    </row>
    <row r="29" spans="1:3" s="737" customFormat="1" ht="18.75" customHeight="1">
      <c r="A29" s="937" t="s">
        <v>1496</v>
      </c>
    </row>
    <row r="30" spans="1:3" s="50" customFormat="1" ht="12.75" customHeight="1">
      <c r="A30" s="938"/>
      <c r="B30" s="939"/>
    </row>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- 3Q13&amp;C&amp;8CHAPTER 3&amp;R&amp;8ABOUT DNB  </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C33"/>
  <sheetViews>
    <sheetView showGridLines="0" zoomScale="150" zoomScaleNormal="150" zoomScaleSheetLayoutView="100" workbookViewId="0"/>
  </sheetViews>
  <sheetFormatPr baseColWidth="10" defaultColWidth="11.42578125" defaultRowHeight="12.75"/>
  <cols>
    <col min="1" max="1" width="3.7109375" customWidth="1"/>
    <col min="2" max="2" width="5.85546875" style="339" customWidth="1"/>
    <col min="3" max="3" width="83.42578125" customWidth="1"/>
  </cols>
  <sheetData>
    <row r="1" spans="1:3" s="797" customFormat="1" ht="22.5" customHeight="1">
      <c r="A1" s="906"/>
      <c r="B1" s="907"/>
      <c r="C1" s="906"/>
    </row>
    <row r="2" spans="1:3" ht="26.25">
      <c r="A2" s="908" t="s">
        <v>1497</v>
      </c>
      <c r="B2" s="341"/>
      <c r="C2" s="323"/>
    </row>
    <row r="3" spans="1:3" ht="12" customHeight="1"/>
    <row r="4" spans="1:3" s="716" customFormat="1" ht="9.9499999999999993" customHeight="1">
      <c r="A4" s="717"/>
      <c r="B4" s="1464" t="s">
        <v>475</v>
      </c>
      <c r="C4" s="876" t="s">
        <v>1498</v>
      </c>
    </row>
    <row r="5" spans="1:3" s="716" customFormat="1" ht="9.9499999999999993" customHeight="1">
      <c r="A5" s="717"/>
      <c r="B5" s="1464" t="s">
        <v>476</v>
      </c>
      <c r="C5" s="876" t="s">
        <v>1499</v>
      </c>
    </row>
    <row r="6" spans="1:3" s="716" customFormat="1" ht="9.9499999999999993" customHeight="1">
      <c r="A6" s="717"/>
      <c r="B6" s="1464" t="s">
        <v>883</v>
      </c>
      <c r="C6" s="876" t="s">
        <v>1500</v>
      </c>
    </row>
    <row r="7" spans="1:3" s="716" customFormat="1" ht="9.9499999999999993" customHeight="1">
      <c r="A7" s="717"/>
      <c r="B7" s="1464" t="s">
        <v>477</v>
      </c>
      <c r="C7" s="876" t="s">
        <v>1501</v>
      </c>
    </row>
    <row r="8" spans="1:3" s="716" customFormat="1" ht="9.9499999999999993" customHeight="1">
      <c r="A8" s="717"/>
      <c r="B8" s="1464" t="s">
        <v>884</v>
      </c>
      <c r="C8" s="876" t="s">
        <v>1502</v>
      </c>
    </row>
    <row r="9" spans="1:3" s="716" customFormat="1" ht="9.9499999999999993" customHeight="1">
      <c r="A9" s="717"/>
      <c r="B9" s="1464" t="s">
        <v>478</v>
      </c>
      <c r="C9" s="876" t="s">
        <v>1503</v>
      </c>
    </row>
    <row r="10" spans="1:3" s="716" customFormat="1" ht="9.9499999999999993" customHeight="1">
      <c r="A10" s="717"/>
      <c r="B10" s="1464" t="s">
        <v>885</v>
      </c>
      <c r="C10" s="876" t="s">
        <v>1504</v>
      </c>
    </row>
    <row r="11" spans="1:3" s="716" customFormat="1" ht="9.9499999999999993" customHeight="1">
      <c r="A11" s="717"/>
      <c r="B11" s="1464" t="s">
        <v>1505</v>
      </c>
      <c r="C11" s="876" t="s">
        <v>1506</v>
      </c>
    </row>
    <row r="12" spans="1:3" s="716" customFormat="1" ht="9.9499999999999993" customHeight="1">
      <c r="A12" s="717"/>
      <c r="B12" s="1464" t="s">
        <v>1507</v>
      </c>
      <c r="C12" s="876" t="s">
        <v>1508</v>
      </c>
    </row>
    <row r="13" spans="1:3" s="716" customFormat="1" ht="9.9499999999999993" customHeight="1">
      <c r="A13" s="717"/>
      <c r="B13" s="1464" t="s">
        <v>1509</v>
      </c>
      <c r="C13" s="876" t="s">
        <v>1510</v>
      </c>
    </row>
    <row r="14" spans="1:3" s="716" customFormat="1" ht="9.9499999999999993" customHeight="1">
      <c r="A14" s="717"/>
      <c r="B14" s="1464" t="s">
        <v>1511</v>
      </c>
      <c r="C14" s="876" t="s">
        <v>1512</v>
      </c>
    </row>
    <row r="15" spans="1:3" s="716" customFormat="1" ht="9.9499999999999993" customHeight="1">
      <c r="A15" s="717"/>
      <c r="B15" s="1464" t="s">
        <v>1513</v>
      </c>
      <c r="C15" s="876" t="s">
        <v>1514</v>
      </c>
    </row>
    <row r="16" spans="1:3" ht="15">
      <c r="A16" s="926"/>
      <c r="B16" s="927"/>
      <c r="C16" s="928"/>
    </row>
    <row r="17" spans="1:3">
      <c r="A17" s="929"/>
      <c r="B17" s="930"/>
      <c r="C17" s="931"/>
    </row>
    <row r="18" spans="1:3" ht="15">
      <c r="A18" s="926"/>
      <c r="B18" s="927"/>
      <c r="C18" s="928"/>
    </row>
    <row r="19" spans="1:3">
      <c r="A19" s="929"/>
      <c r="B19" s="342"/>
      <c r="C19" s="877"/>
    </row>
    <row r="20" spans="1:3" ht="15.75">
      <c r="A20" s="932"/>
      <c r="B20" s="910"/>
      <c r="C20" s="310"/>
    </row>
    <row r="21" spans="1:3" ht="15">
      <c r="A21" s="926"/>
      <c r="B21" s="927"/>
      <c r="C21" s="928"/>
    </row>
    <row r="22" spans="1:3" ht="15">
      <c r="A22" s="926"/>
      <c r="B22" s="927"/>
      <c r="C22" s="928"/>
    </row>
    <row r="23" spans="1:3" ht="15">
      <c r="A23" s="926"/>
      <c r="B23" s="927"/>
      <c r="C23" s="928"/>
    </row>
    <row r="24" spans="1:3" ht="15">
      <c r="A24" s="933"/>
      <c r="B24" s="930"/>
      <c r="C24" s="931"/>
    </row>
    <row r="25" spans="1:3" ht="15">
      <c r="A25" s="934"/>
      <c r="B25" s="342"/>
      <c r="C25" s="309"/>
    </row>
    <row r="26" spans="1:3" ht="15.75">
      <c r="A26" s="932"/>
      <c r="B26" s="910"/>
      <c r="C26" s="309"/>
    </row>
    <row r="27" spans="1:3" ht="15">
      <c r="A27" s="926"/>
      <c r="B27" s="927"/>
      <c r="C27" s="928"/>
    </row>
    <row r="28" spans="1:3" ht="15">
      <c r="A28" s="926"/>
      <c r="B28" s="927"/>
      <c r="C28" s="928"/>
    </row>
    <row r="29" spans="1:3" ht="15">
      <c r="A29" s="934"/>
      <c r="B29" s="342"/>
      <c r="C29" s="309"/>
    </row>
    <row r="30" spans="1:3" ht="15.75">
      <c r="A30" s="932"/>
      <c r="B30" s="910"/>
      <c r="C30" s="309"/>
    </row>
    <row r="31" spans="1:3" ht="15">
      <c r="A31" s="926"/>
      <c r="B31" s="927"/>
      <c r="C31" s="928"/>
    </row>
    <row r="32" spans="1:3" ht="15">
      <c r="A32" s="926"/>
      <c r="B32" s="927"/>
      <c r="C32" s="928"/>
    </row>
    <row r="33" spans="1:3" ht="15">
      <c r="A33" s="926"/>
      <c r="B33" s="927"/>
      <c r="C33" s="928"/>
    </row>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- 3Q13&amp;C&amp;8CHAPTER 4&amp;R&amp;8THE NORWEGIAN ECONOMY  </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6"/>
  <sheetViews>
    <sheetView showGridLines="0" zoomScale="125" zoomScaleNormal="125" zoomScaleSheetLayoutView="100" workbookViewId="0"/>
  </sheetViews>
  <sheetFormatPr baseColWidth="10" defaultColWidth="11.42578125" defaultRowHeight="22.5" customHeight="1"/>
  <cols>
    <col min="1" max="1" width="40.7109375" style="118" customWidth="1"/>
    <col min="2" max="7" width="8.7109375" style="118" customWidth="1"/>
    <col min="8" max="16384" width="11.42578125" style="118"/>
  </cols>
  <sheetData>
    <row r="1" spans="1:7" s="756" customFormat="1" ht="22.5" customHeight="1">
      <c r="A1" s="935"/>
      <c r="B1" s="936"/>
      <c r="C1" s="936"/>
      <c r="D1" s="936"/>
      <c r="E1" s="936"/>
      <c r="F1" s="936"/>
      <c r="G1" s="936"/>
    </row>
    <row r="2" spans="1:7" s="737" customFormat="1" ht="18.75" customHeight="1">
      <c r="A2" s="937" t="s">
        <v>1515</v>
      </c>
    </row>
    <row r="3" spans="1:7" s="737" customFormat="1" ht="12" customHeight="1"/>
    <row r="4" spans="1:7" s="71" customFormat="1" ht="18" customHeight="1">
      <c r="A4" s="1465" t="s">
        <v>1516</v>
      </c>
      <c r="B4" s="1678" t="s">
        <v>1517</v>
      </c>
      <c r="C4" s="1679"/>
      <c r="D4" s="1679"/>
      <c r="E4" s="1680"/>
    </row>
    <row r="5" spans="1:7" s="71" customFormat="1" ht="18" customHeight="1">
      <c r="A5" s="1466" t="s">
        <v>1518</v>
      </c>
      <c r="B5" s="1672" t="s">
        <v>1519</v>
      </c>
      <c r="C5" s="1673"/>
      <c r="D5" s="1673"/>
      <c r="E5" s="1674"/>
    </row>
    <row r="6" spans="1:7" s="71" customFormat="1" ht="18" customHeight="1">
      <c r="A6" s="1467" t="s">
        <v>1520</v>
      </c>
      <c r="B6" s="1669" t="s">
        <v>1507</v>
      </c>
      <c r="C6" s="1670"/>
      <c r="D6" s="1670"/>
      <c r="E6" s="1671"/>
    </row>
    <row r="7" spans="1:7" s="71" customFormat="1" ht="18" customHeight="1">
      <c r="A7" s="1467" t="s">
        <v>1521</v>
      </c>
      <c r="B7" s="1669" t="s">
        <v>1522</v>
      </c>
      <c r="C7" s="1670"/>
      <c r="D7" s="1670"/>
      <c r="E7" s="1671"/>
    </row>
    <row r="8" spans="1:7" s="71" customFormat="1" ht="18" customHeight="1">
      <c r="A8" s="1467" t="s">
        <v>1523</v>
      </c>
      <c r="B8" s="1669" t="s">
        <v>1524</v>
      </c>
      <c r="C8" s="1670"/>
      <c r="D8" s="1670"/>
      <c r="E8" s="1671"/>
    </row>
    <row r="9" spans="1:7" s="71" customFormat="1" ht="18" customHeight="1">
      <c r="A9" s="1467" t="s">
        <v>1525</v>
      </c>
      <c r="B9" s="1669" t="s">
        <v>1526</v>
      </c>
      <c r="C9" s="1670"/>
      <c r="D9" s="1670"/>
      <c r="E9" s="1671"/>
    </row>
    <row r="10" spans="1:7" s="71" customFormat="1" ht="18" customHeight="1">
      <c r="A10" s="1467" t="s">
        <v>1527</v>
      </c>
      <c r="B10" s="1669" t="s">
        <v>1528</v>
      </c>
      <c r="C10" s="1670"/>
      <c r="D10" s="1670"/>
      <c r="E10" s="1671"/>
    </row>
    <row r="11" spans="1:7" s="71" customFormat="1" ht="18" customHeight="1">
      <c r="A11" s="1467" t="s">
        <v>1529</v>
      </c>
      <c r="B11" s="1669" t="s">
        <v>1530</v>
      </c>
      <c r="C11" s="1670"/>
      <c r="D11" s="1670"/>
      <c r="E11" s="1671"/>
    </row>
    <row r="12" spans="1:7" s="71" customFormat="1" ht="18" customHeight="1">
      <c r="A12" s="1466" t="s">
        <v>1531</v>
      </c>
      <c r="B12" s="1672" t="s">
        <v>1532</v>
      </c>
      <c r="C12" s="1673"/>
      <c r="D12" s="1673"/>
      <c r="E12" s="1674"/>
    </row>
    <row r="13" spans="1:7" s="71" customFormat="1" ht="18" customHeight="1">
      <c r="A13" s="1468" t="s">
        <v>1533</v>
      </c>
      <c r="B13" s="1675" t="s">
        <v>1534</v>
      </c>
      <c r="C13" s="1676"/>
      <c r="D13" s="1676"/>
      <c r="E13" s="1677"/>
    </row>
    <row r="14" spans="1:7" s="71" customFormat="1" ht="7.5" customHeight="1">
      <c r="A14" s="1469"/>
      <c r="B14" s="1470"/>
    </row>
    <row r="15" spans="1:7" s="1471" customFormat="1" ht="18" customHeight="1">
      <c r="A15" s="154" t="s">
        <v>1535</v>
      </c>
    </row>
    <row r="16" spans="1:7" s="141" customFormat="1" ht="22.5" customHeight="1">
      <c r="A16" s="947"/>
      <c r="B16" s="156"/>
    </row>
    <row r="17" spans="1:7" s="737" customFormat="1" ht="18.75" customHeight="1">
      <c r="A17" s="937" t="s">
        <v>1536</v>
      </c>
    </row>
    <row r="18" spans="1:7" ht="12" customHeight="1">
      <c r="A18" s="1472"/>
    </row>
    <row r="19" spans="1:7" ht="12" customHeight="1">
      <c r="A19" s="1472" t="s">
        <v>1537</v>
      </c>
    </row>
    <row r="20" spans="1:7" ht="306" customHeight="1">
      <c r="A20" s="331"/>
    </row>
    <row r="21" spans="1:7" s="1471" customFormat="1" ht="18" customHeight="1">
      <c r="A21" s="154" t="s">
        <v>1538</v>
      </c>
    </row>
    <row r="22" spans="1:7" s="756" customFormat="1" ht="22.5" customHeight="1">
      <c r="A22" s="935"/>
      <c r="B22" s="936"/>
      <c r="C22" s="936"/>
      <c r="D22" s="936"/>
      <c r="E22" s="936"/>
      <c r="F22" s="936"/>
      <c r="G22" s="936"/>
    </row>
    <row r="23" spans="1:7" s="737" customFormat="1" ht="18.75" customHeight="1">
      <c r="A23" s="937" t="s">
        <v>1539</v>
      </c>
    </row>
    <row r="24" spans="1:7" s="1473" customFormat="1" ht="12" customHeight="1"/>
    <row r="25" spans="1:7" s="1473" customFormat="1" ht="12" customHeight="1">
      <c r="A25" s="1474" t="s">
        <v>1540</v>
      </c>
    </row>
    <row r="26" spans="1:7" s="71" customFormat="1" ht="242.25" customHeight="1">
      <c r="A26" s="1469"/>
      <c r="B26" s="1470"/>
    </row>
    <row r="27" spans="1:7" s="1471" customFormat="1" ht="18" customHeight="1">
      <c r="A27" s="154" t="s">
        <v>1535</v>
      </c>
    </row>
    <row r="28" spans="1:7" s="141" customFormat="1" ht="22.5" customHeight="1">
      <c r="A28" s="947"/>
      <c r="B28" s="156"/>
    </row>
    <row r="29" spans="1:7" s="737" customFormat="1" ht="18.75" customHeight="1">
      <c r="A29" s="937" t="s">
        <v>1541</v>
      </c>
    </row>
    <row r="30" spans="1:7" ht="12" customHeight="1"/>
    <row r="31" spans="1:7" s="728" customFormat="1" ht="13.5" customHeight="1">
      <c r="A31" s="734"/>
      <c r="B31" s="1061" t="s">
        <v>180</v>
      </c>
      <c r="C31" s="1061" t="s">
        <v>231</v>
      </c>
      <c r="D31" s="1061" t="s">
        <v>1542</v>
      </c>
      <c r="E31" s="1061" t="s">
        <v>1543</v>
      </c>
      <c r="F31" s="1061" t="s">
        <v>1544</v>
      </c>
      <c r="G31" s="1061" t="s">
        <v>1545</v>
      </c>
    </row>
    <row r="32" spans="1:7" s="636" customFormat="1" ht="12" customHeight="1">
      <c r="A32" s="1475" t="s">
        <v>1546</v>
      </c>
      <c r="B32" s="639">
        <v>2.4</v>
      </c>
      <c r="C32" s="639">
        <v>2.1</v>
      </c>
      <c r="D32" s="639">
        <v>1.8</v>
      </c>
      <c r="E32" s="639">
        <v>1.7</v>
      </c>
      <c r="F32" s="639">
        <v>1.6</v>
      </c>
      <c r="G32" s="639">
        <v>1.4</v>
      </c>
    </row>
    <row r="33" spans="1:7" s="636" customFormat="1" ht="12" customHeight="1">
      <c r="A33" s="1476" t="s">
        <v>1547</v>
      </c>
      <c r="B33" s="638">
        <v>0.28530282857375755</v>
      </c>
      <c r="C33" s="638">
        <v>0.26245159744393259</v>
      </c>
      <c r="D33" s="638">
        <v>0.12576048118486458</v>
      </c>
      <c r="E33" s="638">
        <v>0.2</v>
      </c>
      <c r="F33" s="638">
        <v>0.28354281338053683</v>
      </c>
      <c r="G33" s="638">
        <v>0.36810008506225855</v>
      </c>
    </row>
    <row r="34" spans="1:7" s="636" customFormat="1" ht="12" customHeight="1">
      <c r="A34" s="1476" t="s">
        <v>1548</v>
      </c>
      <c r="B34" s="638">
        <v>0.3</v>
      </c>
      <c r="C34" s="638">
        <v>1.1000000000000001</v>
      </c>
      <c r="D34" s="638">
        <v>0.7</v>
      </c>
      <c r="E34" s="638">
        <v>0.43809367650841635</v>
      </c>
      <c r="F34" s="638">
        <v>0.10790471541256524</v>
      </c>
      <c r="G34" s="638">
        <v>-0.2</v>
      </c>
    </row>
    <row r="35" spans="1:7" s="636" customFormat="1" ht="12" customHeight="1">
      <c r="A35" s="1476" t="s">
        <v>1549</v>
      </c>
      <c r="B35" s="638">
        <v>0.60517409510698106</v>
      </c>
      <c r="C35" s="638">
        <v>0.48061295337347276</v>
      </c>
      <c r="D35" s="638">
        <v>0.60833139235559153</v>
      </c>
      <c r="E35" s="638">
        <v>0.48463373430438139</v>
      </c>
      <c r="F35" s="638">
        <v>0.61274149096839237</v>
      </c>
      <c r="G35" s="638">
        <v>0.62637791902382522</v>
      </c>
    </row>
    <row r="36" spans="1:7" s="636" customFormat="1" ht="12" customHeight="1">
      <c r="A36" s="1476" t="s">
        <v>1550</v>
      </c>
      <c r="B36" s="638">
        <v>8.9767239184406253E-2</v>
      </c>
      <c r="C36" s="638">
        <v>0.5</v>
      </c>
      <c r="D36" s="638">
        <v>0.2</v>
      </c>
      <c r="E36" s="638">
        <v>0.7</v>
      </c>
      <c r="F36" s="638">
        <v>1.0284423051188716</v>
      </c>
      <c r="G36" s="638">
        <v>1.2783642647116238</v>
      </c>
    </row>
    <row r="37" spans="1:7" s="636" customFormat="1" ht="12" customHeight="1">
      <c r="A37" s="1476" t="s">
        <v>1551</v>
      </c>
      <c r="B37" s="638">
        <v>-1.4</v>
      </c>
      <c r="C37" s="638">
        <v>-0.7</v>
      </c>
      <c r="D37" s="638">
        <v>-0.3</v>
      </c>
      <c r="E37" s="638">
        <v>-1.61078924475061</v>
      </c>
      <c r="F37" s="638">
        <v>-1.62496754911328</v>
      </c>
      <c r="G37" s="638">
        <v>-1.5052379464334</v>
      </c>
    </row>
    <row r="38" spans="1:7" s="636" customFormat="1" ht="12" customHeight="1">
      <c r="A38" s="1476" t="s">
        <v>1552</v>
      </c>
      <c r="B38" s="1027">
        <v>0.16690467061360739</v>
      </c>
      <c r="C38" s="1027">
        <v>-0.26937501657201385</v>
      </c>
      <c r="D38" s="1027">
        <v>-1.2</v>
      </c>
      <c r="E38" s="1027">
        <v>0</v>
      </c>
      <c r="F38" s="1027">
        <v>0</v>
      </c>
      <c r="G38" s="1027">
        <v>0</v>
      </c>
    </row>
    <row r="39" spans="1:7" s="636" customFormat="1" ht="12" customHeight="1">
      <c r="A39" s="1477" t="s">
        <v>1553</v>
      </c>
      <c r="B39" s="1478">
        <v>2.4758448636936805</v>
      </c>
      <c r="C39" s="1478">
        <v>3.4254720937106953</v>
      </c>
      <c r="D39" s="1478">
        <v>2</v>
      </c>
      <c r="E39" s="1478">
        <v>2</v>
      </c>
      <c r="F39" s="1478">
        <v>2.0114827529112773</v>
      </c>
      <c r="G39" s="1478">
        <v>2.0541460242613994</v>
      </c>
    </row>
    <row r="40" spans="1:7" s="71" customFormat="1" ht="7.5" customHeight="1">
      <c r="A40" s="1479"/>
      <c r="B40" s="1480"/>
    </row>
    <row r="41" spans="1:7" s="1471" customFormat="1" ht="18" customHeight="1">
      <c r="A41" s="154" t="s">
        <v>1554</v>
      </c>
      <c r="B41" s="1481"/>
      <c r="C41" s="1481"/>
      <c r="D41" s="1481"/>
      <c r="E41" s="1481"/>
      <c r="F41" s="1481"/>
      <c r="G41" s="1481"/>
    </row>
    <row r="42" spans="1:7" s="756" customFormat="1" ht="22.5" customHeight="1">
      <c r="A42" s="935"/>
      <c r="B42" s="936"/>
      <c r="C42" s="936"/>
      <c r="D42" s="936"/>
      <c r="E42" s="936"/>
      <c r="F42" s="936"/>
      <c r="G42" s="936"/>
    </row>
    <row r="43" spans="1:7" s="737" customFormat="1" ht="18.75" customHeight="1">
      <c r="A43" s="937" t="s">
        <v>1555</v>
      </c>
      <c r="C43" s="937" t="s">
        <v>1556</v>
      </c>
    </row>
    <row r="44" spans="1:7" s="737" customFormat="1" ht="12" customHeight="1"/>
    <row r="45" spans="1:7" s="71" customFormat="1" ht="193.5" customHeight="1">
      <c r="A45" s="1469"/>
      <c r="B45" s="1470"/>
    </row>
    <row r="46" spans="1:7" s="1471" customFormat="1" ht="18" customHeight="1">
      <c r="A46" s="154" t="s">
        <v>1535</v>
      </c>
    </row>
    <row r="47" spans="1:7" s="141" customFormat="1" ht="22.5" customHeight="1">
      <c r="A47" s="947"/>
      <c r="B47" s="156"/>
    </row>
    <row r="48" spans="1:7" s="737" customFormat="1" ht="18.75" customHeight="1">
      <c r="A48" s="937" t="s">
        <v>1557</v>
      </c>
    </row>
    <row r="49" spans="1:7" ht="12" customHeight="1"/>
    <row r="50" spans="1:7" s="728" customFormat="1" ht="13.5" customHeight="1">
      <c r="A50" s="734"/>
      <c r="B50" s="1061" t="s">
        <v>180</v>
      </c>
      <c r="C50" s="1061" t="s">
        <v>231</v>
      </c>
      <c r="D50" s="1061" t="s">
        <v>1542</v>
      </c>
      <c r="E50" s="1061" t="s">
        <v>1543</v>
      </c>
      <c r="F50" s="1061" t="s">
        <v>1544</v>
      </c>
      <c r="G50" s="1061" t="s">
        <v>1545</v>
      </c>
    </row>
    <row r="51" spans="1:7" s="636" customFormat="1" ht="12" customHeight="1">
      <c r="A51" s="1475" t="s">
        <v>1558</v>
      </c>
      <c r="B51" s="639"/>
      <c r="C51" s="639"/>
      <c r="D51" s="639"/>
      <c r="E51" s="639"/>
      <c r="F51" s="639"/>
      <c r="G51" s="639"/>
    </row>
    <row r="52" spans="1:7" s="636" customFormat="1" ht="12" customHeight="1">
      <c r="A52" s="1482" t="s">
        <v>1559</v>
      </c>
      <c r="B52" s="638">
        <v>2.4758448636936805</v>
      </c>
      <c r="C52" s="638">
        <v>3.4254720937106953</v>
      </c>
      <c r="D52" s="638">
        <v>1.9669158651228571</v>
      </c>
      <c r="E52" s="638">
        <v>2.0251534847085253</v>
      </c>
      <c r="F52" s="638">
        <v>2.0372393419699932</v>
      </c>
      <c r="G52" s="638">
        <v>2.0670129436903864</v>
      </c>
    </row>
    <row r="53" spans="1:7" s="636" customFormat="1" ht="12" customHeight="1">
      <c r="A53" s="1482" t="s">
        <v>1560</v>
      </c>
      <c r="B53" s="638">
        <v>1.2178364997999438</v>
      </c>
      <c r="C53" s="638">
        <v>3.091271491594398</v>
      </c>
      <c r="D53" s="638">
        <v>0.94712897880091873</v>
      </c>
      <c r="E53" s="638">
        <v>1.793191099822451</v>
      </c>
      <c r="F53" s="638">
        <v>1.5379746614391934</v>
      </c>
      <c r="G53" s="638">
        <v>1.5720279305661649</v>
      </c>
    </row>
    <row r="54" spans="1:7" s="636" customFormat="1" ht="12" customHeight="1">
      <c r="A54" s="1476" t="s">
        <v>1561</v>
      </c>
      <c r="B54" s="638">
        <v>2.490474359903601</v>
      </c>
      <c r="C54" s="638">
        <v>3.0022433125831469</v>
      </c>
      <c r="D54" s="638">
        <v>2.7289519524273089</v>
      </c>
      <c r="E54" s="638">
        <v>3.1431319261969293</v>
      </c>
      <c r="F54" s="638">
        <v>3.001266122676455</v>
      </c>
      <c r="G54" s="638">
        <v>2.7462190974466125</v>
      </c>
    </row>
    <row r="55" spans="1:7" s="636" customFormat="1" ht="12" customHeight="1">
      <c r="A55" s="1476" t="s">
        <v>1562</v>
      </c>
      <c r="B55" s="638">
        <v>7.5572891272549896</v>
      </c>
      <c r="C55" s="638">
        <v>8.0291661040489117</v>
      </c>
      <c r="D55" s="638">
        <v>5.1840629172050967</v>
      </c>
      <c r="E55" s="638">
        <v>3.3634152008001621</v>
      </c>
      <c r="F55" s="638">
        <v>2.1915877522487648</v>
      </c>
      <c r="G55" s="638">
        <v>1.4211846302014948</v>
      </c>
    </row>
    <row r="56" spans="1:7" s="636" customFormat="1" ht="12" customHeight="1">
      <c r="A56" s="1476" t="s">
        <v>1563</v>
      </c>
      <c r="B56" s="638">
        <v>1.3048543689320411</v>
      </c>
      <c r="C56" s="638">
        <v>0.70535919650384926</v>
      </c>
      <c r="D56" s="638">
        <v>2.2070015220700299</v>
      </c>
      <c r="E56" s="638">
        <v>2.3827252419955158</v>
      </c>
      <c r="F56" s="638">
        <v>2.1818181818181728</v>
      </c>
      <c r="G56" s="638">
        <v>2.135231316725978</v>
      </c>
    </row>
    <row r="57" spans="1:7" s="636" customFormat="1" ht="12" customHeight="1">
      <c r="A57" s="1476" t="s">
        <v>1564</v>
      </c>
      <c r="B57" s="1027">
        <v>7.3210428170207811</v>
      </c>
      <c r="C57" s="1027">
        <v>8.7408848462985382</v>
      </c>
      <c r="D57" s="1027">
        <v>8.4596779407270972</v>
      </c>
      <c r="E57" s="1027">
        <v>7.8314776727745246</v>
      </c>
      <c r="F57" s="1027">
        <v>7.3317272837664618</v>
      </c>
      <c r="G57" s="1027">
        <v>6.6735032476616478</v>
      </c>
    </row>
    <row r="58" spans="1:7" s="636" customFormat="1" ht="12" customHeight="1">
      <c r="A58" s="1483" t="s">
        <v>1565</v>
      </c>
      <c r="B58" s="1484">
        <v>3.2804031567937626</v>
      </c>
      <c r="C58" s="1484">
        <v>3.2212885154061621</v>
      </c>
      <c r="D58" s="1484">
        <v>3.5264325699325068</v>
      </c>
      <c r="E58" s="1484">
        <v>3.7597500019475314</v>
      </c>
      <c r="F58" s="1484">
        <v>4.1149665114395768</v>
      </c>
      <c r="G58" s="1484">
        <v>4.3408820007342568</v>
      </c>
    </row>
    <row r="59" spans="1:7" s="71" customFormat="1" ht="7.5" customHeight="1">
      <c r="A59" s="1469"/>
      <c r="B59" s="1470"/>
    </row>
    <row r="60" spans="1:7" s="1471" customFormat="1" ht="12.75" customHeight="1">
      <c r="A60" s="1471" t="s">
        <v>1566</v>
      </c>
    </row>
    <row r="61" spans="1:7" s="71" customFormat="1" ht="7.5" customHeight="1">
      <c r="A61" s="1469"/>
      <c r="B61" s="1470"/>
    </row>
    <row r="62" spans="1:7" s="1471" customFormat="1" ht="18" customHeight="1">
      <c r="A62" s="154" t="s">
        <v>1554</v>
      </c>
    </row>
    <row r="63" spans="1:7" s="756" customFormat="1" ht="22.5" customHeight="1">
      <c r="A63" s="935"/>
      <c r="B63" s="936"/>
      <c r="C63" s="936"/>
      <c r="D63" s="936"/>
      <c r="E63" s="936"/>
      <c r="F63" s="936"/>
      <c r="G63" s="936"/>
    </row>
    <row r="64" spans="1:7" s="737" customFormat="1" ht="18.75" customHeight="1">
      <c r="A64" s="937" t="s">
        <v>1567</v>
      </c>
    </row>
    <row r="65" spans="1:5" ht="12" customHeight="1"/>
    <row r="66" spans="1:5" s="728" customFormat="1" ht="13.5" customHeight="1">
      <c r="A66" s="734"/>
      <c r="B66" s="1061" t="s">
        <v>180</v>
      </c>
      <c r="C66" s="1061" t="s">
        <v>231</v>
      </c>
      <c r="D66" s="1061" t="s">
        <v>1542</v>
      </c>
      <c r="E66" s="1061" t="s">
        <v>1543</v>
      </c>
    </row>
    <row r="67" spans="1:5" s="636" customFormat="1" ht="12" customHeight="1">
      <c r="A67" s="1485" t="s">
        <v>1568</v>
      </c>
      <c r="B67" s="639"/>
      <c r="C67" s="639"/>
      <c r="D67" s="639"/>
      <c r="E67" s="639"/>
    </row>
    <row r="68" spans="1:5" s="636" customFormat="1" ht="12" customHeight="1">
      <c r="A68" s="727" t="s">
        <v>1569</v>
      </c>
      <c r="B68" s="638">
        <v>9.6</v>
      </c>
      <c r="C68" s="638">
        <v>3.9</v>
      </c>
      <c r="D68" s="638">
        <v>2.1</v>
      </c>
      <c r="E68" s="638">
        <v>3.4</v>
      </c>
    </row>
    <row r="69" spans="1:5" s="636" customFormat="1" ht="12" customHeight="1">
      <c r="A69" s="727" t="s">
        <v>1561</v>
      </c>
      <c r="B69" s="638">
        <v>3.8</v>
      </c>
      <c r="C69" s="638">
        <v>4.9000000000000004</v>
      </c>
      <c r="D69" s="638">
        <v>3.1</v>
      </c>
      <c r="E69" s="638">
        <v>3.2</v>
      </c>
    </row>
    <row r="70" spans="1:5" s="636" customFormat="1" ht="12" customHeight="1">
      <c r="A70" s="727" t="s">
        <v>1570</v>
      </c>
      <c r="B70" s="638">
        <v>38</v>
      </c>
      <c r="C70" s="638">
        <v>10.8</v>
      </c>
      <c r="D70" s="638">
        <v>0.8</v>
      </c>
      <c r="E70" s="638">
        <v>5</v>
      </c>
    </row>
    <row r="71" spans="1:5" s="636" customFormat="1" ht="12" customHeight="1">
      <c r="A71" s="1486" t="s">
        <v>1563</v>
      </c>
      <c r="B71" s="640">
        <v>5</v>
      </c>
      <c r="C71" s="640">
        <v>3.9</v>
      </c>
      <c r="D71" s="640">
        <v>3.4</v>
      </c>
      <c r="E71" s="640">
        <v>2.9</v>
      </c>
    </row>
    <row r="72" spans="1:5" s="636" customFormat="1" ht="12" customHeight="1">
      <c r="A72" s="1485" t="s">
        <v>1571</v>
      </c>
      <c r="B72" s="639"/>
      <c r="C72" s="639"/>
      <c r="D72" s="639"/>
      <c r="E72" s="639"/>
    </row>
    <row r="73" spans="1:5" s="636" customFormat="1" ht="12" customHeight="1">
      <c r="A73" s="727" t="s">
        <v>1569</v>
      </c>
      <c r="B73" s="638">
        <v>5.5</v>
      </c>
      <c r="C73" s="638">
        <v>5.5</v>
      </c>
      <c r="D73" s="638">
        <v>3.9</v>
      </c>
      <c r="E73" s="638">
        <v>4</v>
      </c>
    </row>
    <row r="74" spans="1:5" s="636" customFormat="1" ht="12" customHeight="1">
      <c r="A74" s="727" t="s">
        <v>1561</v>
      </c>
      <c r="B74" s="638">
        <v>4.8</v>
      </c>
      <c r="C74" s="638">
        <v>5.6</v>
      </c>
      <c r="D74" s="638">
        <v>4.4000000000000004</v>
      </c>
      <c r="E74" s="638">
        <v>4.3</v>
      </c>
    </row>
    <row r="75" spans="1:5" s="636" customFormat="1" ht="12" customHeight="1">
      <c r="A75" s="727" t="s">
        <v>1570</v>
      </c>
      <c r="B75" s="638">
        <v>27.9</v>
      </c>
      <c r="C75" s="638">
        <v>12</v>
      </c>
      <c r="D75" s="638">
        <v>3.1</v>
      </c>
      <c r="E75" s="638">
        <v>6.2</v>
      </c>
    </row>
    <row r="76" spans="1:5" s="636" customFormat="1" ht="12" customHeight="1">
      <c r="A76" s="1486" t="s">
        <v>1563</v>
      </c>
      <c r="B76" s="640">
        <v>4.4000000000000004</v>
      </c>
      <c r="C76" s="640">
        <v>2.2000000000000002</v>
      </c>
      <c r="D76" s="640">
        <v>0.6</v>
      </c>
      <c r="E76" s="640">
        <v>2.2000000000000002</v>
      </c>
    </row>
    <row r="77" spans="1:5" s="636" customFormat="1" ht="12" customHeight="1">
      <c r="A77" s="1485" t="s">
        <v>1572</v>
      </c>
      <c r="B77" s="639"/>
      <c r="C77" s="639"/>
      <c r="D77" s="639"/>
      <c r="E77" s="639"/>
    </row>
    <row r="78" spans="1:5" s="636" customFormat="1" ht="12" customHeight="1">
      <c r="A78" s="727" t="s">
        <v>1569</v>
      </c>
      <c r="B78" s="638">
        <v>5.9</v>
      </c>
      <c r="C78" s="638">
        <v>3.7</v>
      </c>
      <c r="D78" s="638">
        <v>3.4</v>
      </c>
      <c r="E78" s="638">
        <v>3.6</v>
      </c>
    </row>
    <row r="79" spans="1:5" s="636" customFormat="1" ht="12" customHeight="1">
      <c r="A79" s="727" t="s">
        <v>1561</v>
      </c>
      <c r="B79" s="638">
        <v>6.8</v>
      </c>
      <c r="C79" s="638">
        <v>4.3</v>
      </c>
      <c r="D79" s="638">
        <v>3.2</v>
      </c>
      <c r="E79" s="638">
        <v>3.5</v>
      </c>
    </row>
    <row r="80" spans="1:5" s="636" customFormat="1" ht="12" customHeight="1">
      <c r="A80" s="727" t="s">
        <v>1570</v>
      </c>
      <c r="B80" s="638">
        <v>18.3</v>
      </c>
      <c r="C80" s="638">
        <v>-2.5</v>
      </c>
      <c r="D80" s="638">
        <v>5</v>
      </c>
      <c r="E80" s="638">
        <v>5.7</v>
      </c>
    </row>
    <row r="81" spans="1:7" s="636" customFormat="1" ht="12" customHeight="1">
      <c r="A81" s="1486" t="s">
        <v>1563</v>
      </c>
      <c r="B81" s="640">
        <v>4.0999999999999996</v>
      </c>
      <c r="C81" s="640">
        <v>3.2</v>
      </c>
      <c r="D81" s="640">
        <v>1.6</v>
      </c>
      <c r="E81" s="640">
        <v>2.5</v>
      </c>
    </row>
    <row r="82" spans="1:7" s="636" customFormat="1" ht="12" customHeight="1">
      <c r="A82" s="1485" t="s">
        <v>1573</v>
      </c>
      <c r="B82" s="639"/>
      <c r="C82" s="639"/>
      <c r="D82" s="639"/>
      <c r="E82" s="639"/>
    </row>
    <row r="83" spans="1:7" s="636" customFormat="1" ht="12" customHeight="1">
      <c r="A83" s="727" t="s">
        <v>1569</v>
      </c>
      <c r="B83" s="638">
        <v>4.5</v>
      </c>
      <c r="C83" s="638">
        <v>1.9</v>
      </c>
      <c r="D83" s="638">
        <v>1.1000000000000001</v>
      </c>
      <c r="E83" s="638">
        <v>2.6</v>
      </c>
    </row>
    <row r="84" spans="1:7" s="636" customFormat="1" ht="12" customHeight="1">
      <c r="A84" s="727" t="s">
        <v>1561</v>
      </c>
      <c r="B84" s="638">
        <v>2.6</v>
      </c>
      <c r="C84" s="638">
        <v>0.8</v>
      </c>
      <c r="D84" s="638">
        <v>0.6</v>
      </c>
      <c r="E84" s="638">
        <v>2.1</v>
      </c>
    </row>
    <row r="85" spans="1:7" s="636" customFormat="1" ht="12" customHeight="1">
      <c r="A85" s="727" t="s">
        <v>1570</v>
      </c>
      <c r="B85" s="638">
        <v>8.5</v>
      </c>
      <c r="C85" s="638">
        <v>-0.8</v>
      </c>
      <c r="D85" s="638">
        <v>-2.2000000000000002</v>
      </c>
      <c r="E85" s="638">
        <v>2.7</v>
      </c>
    </row>
    <row r="86" spans="1:7" s="636" customFormat="1" ht="12" customHeight="1">
      <c r="A86" s="1486" t="s">
        <v>1563</v>
      </c>
      <c r="B86" s="640">
        <v>4.3</v>
      </c>
      <c r="C86" s="640">
        <v>3.7</v>
      </c>
      <c r="D86" s="640">
        <v>1.1000000000000001</v>
      </c>
      <c r="E86" s="640">
        <v>2</v>
      </c>
    </row>
    <row r="87" spans="1:7" s="71" customFormat="1" ht="7.5" customHeight="1">
      <c r="A87" s="1469"/>
    </row>
    <row r="88" spans="1:7" s="1471" customFormat="1" ht="18" customHeight="1">
      <c r="A88" s="154" t="s">
        <v>1574</v>
      </c>
    </row>
    <row r="89" spans="1:7" s="756" customFormat="1" ht="22.5" customHeight="1">
      <c r="A89" s="935"/>
      <c r="B89" s="936"/>
      <c r="C89" s="936"/>
      <c r="D89" s="936"/>
      <c r="E89" s="936"/>
      <c r="F89" s="936"/>
      <c r="G89" s="936"/>
    </row>
    <row r="90" spans="1:7" s="737" customFormat="1" ht="18.75" customHeight="1">
      <c r="A90" s="937" t="s">
        <v>1575</v>
      </c>
    </row>
    <row r="91" spans="1:7" ht="12" customHeight="1"/>
    <row r="92" spans="1:7" ht="12" customHeight="1">
      <c r="A92" s="1472" t="s">
        <v>1576</v>
      </c>
    </row>
    <row r="93" spans="1:7" s="71" customFormat="1" ht="234" customHeight="1">
      <c r="A93" s="1469"/>
    </row>
    <row r="94" spans="1:7" s="1471" customFormat="1" ht="18" customHeight="1">
      <c r="A94" s="154" t="s">
        <v>1535</v>
      </c>
    </row>
    <row r="95" spans="1:7" s="756" customFormat="1" ht="22.5" customHeight="1">
      <c r="A95" s="834"/>
    </row>
    <row r="96" spans="1:7" s="737" customFormat="1" ht="18.75" customHeight="1">
      <c r="A96" s="937" t="s">
        <v>1577</v>
      </c>
    </row>
    <row r="97" spans="1:7" ht="12" customHeight="1"/>
    <row r="98" spans="1:7" ht="12" customHeight="1">
      <c r="A98" s="1472" t="s">
        <v>1578</v>
      </c>
    </row>
    <row r="99" spans="1:7" s="71" customFormat="1" ht="231.75" customHeight="1">
      <c r="A99" s="1469"/>
    </row>
    <row r="100" spans="1:7" s="1471" customFormat="1" ht="18" customHeight="1">
      <c r="A100" s="154" t="s">
        <v>1535</v>
      </c>
    </row>
    <row r="101" spans="1:7" s="756" customFormat="1" ht="22.5" customHeight="1">
      <c r="A101" s="935"/>
      <c r="B101" s="936"/>
      <c r="C101" s="936"/>
      <c r="D101" s="936"/>
      <c r="E101" s="936"/>
      <c r="F101" s="936"/>
      <c r="G101" s="936"/>
    </row>
    <row r="102" spans="1:7" s="737" customFormat="1" ht="18.75" customHeight="1">
      <c r="A102" s="937" t="s">
        <v>1579</v>
      </c>
    </row>
    <row r="103" spans="1:7" ht="12" customHeight="1"/>
    <row r="104" spans="1:7" ht="12" customHeight="1">
      <c r="A104" s="1417" t="s">
        <v>1580</v>
      </c>
    </row>
    <row r="105" spans="1:7" s="71" customFormat="1" ht="226.5" customHeight="1">
      <c r="A105" s="1469"/>
    </row>
    <row r="106" spans="1:7" s="1471" customFormat="1" ht="18" customHeight="1">
      <c r="A106" s="154" t="s">
        <v>1581</v>
      </c>
    </row>
    <row r="107" spans="1:7" s="756" customFormat="1" ht="22.5" customHeight="1">
      <c r="A107" s="834"/>
    </row>
    <row r="108" spans="1:7" s="737" customFormat="1" ht="18.75" customHeight="1">
      <c r="A108" s="937" t="s">
        <v>1582</v>
      </c>
    </row>
    <row r="109" spans="1:7" s="1417" customFormat="1" ht="12" customHeight="1"/>
    <row r="110" spans="1:7" ht="12" customHeight="1">
      <c r="A110" s="1417" t="s">
        <v>1583</v>
      </c>
    </row>
    <row r="111" spans="1:7" s="71" customFormat="1" ht="222.75" customHeight="1">
      <c r="A111" s="1469"/>
    </row>
    <row r="112" spans="1:7" s="71" customFormat="1" ht="7.5" customHeight="1">
      <c r="A112" s="1469"/>
      <c r="B112" s="1470"/>
    </row>
    <row r="113" spans="1:2" s="1471" customFormat="1" ht="12.75" customHeight="1">
      <c r="A113" s="1471" t="s">
        <v>1584</v>
      </c>
    </row>
    <row r="114" spans="1:2" s="1471" customFormat="1" ht="12.75" customHeight="1">
      <c r="A114" s="1471" t="s">
        <v>1585</v>
      </c>
    </row>
    <row r="115" spans="1:2" s="71" customFormat="1" ht="7.5" customHeight="1">
      <c r="A115" s="1469"/>
      <c r="B115" s="1470"/>
    </row>
    <row r="116" spans="1:2" s="1471" customFormat="1" ht="18" customHeight="1">
      <c r="A116" s="154" t="s">
        <v>1586</v>
      </c>
    </row>
  </sheetData>
  <mergeCells count="10">
    <mergeCell ref="B10:E10"/>
    <mergeCell ref="B11:E11"/>
    <mergeCell ref="B12:E12"/>
    <mergeCell ref="B13:E13"/>
    <mergeCell ref="B4:E4"/>
    <mergeCell ref="B5:E5"/>
    <mergeCell ref="B6:E6"/>
    <mergeCell ref="B7:E7"/>
    <mergeCell ref="B8:E8"/>
    <mergeCell ref="B9:E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- 3Q13&amp;C&amp;8CHAPTER 4&amp;R&amp;8THE NORWEGIAN ECONOMY  </oddHeader>
  </headerFooter>
  <rowBreaks count="5" manualBreakCount="5">
    <brk id="21" max="16383" man="1"/>
    <brk id="41" max="16383" man="1"/>
    <brk id="62" max="16383" man="1"/>
    <brk id="88" max="16383" man="1"/>
    <brk id="10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P195"/>
  <sheetViews>
    <sheetView showGridLines="0" zoomScale="150" zoomScaleNormal="150" zoomScaleSheetLayoutView="90" workbookViewId="0"/>
  </sheetViews>
  <sheetFormatPr baseColWidth="10" defaultColWidth="10.85546875" defaultRowHeight="22.5" customHeight="1"/>
  <cols>
    <col min="1" max="1" width="2" style="64" customWidth="1"/>
    <col min="2" max="2" width="33.140625" style="64" customWidth="1"/>
    <col min="3" max="11" width="6.42578125" style="64" customWidth="1"/>
    <col min="12" max="17" width="10.42578125" style="64" customWidth="1"/>
    <col min="18" max="18" width="10.85546875" style="64" customWidth="1"/>
    <col min="19" max="19" width="49" style="64" customWidth="1"/>
    <col min="20" max="26" width="10.42578125" style="64" customWidth="1"/>
    <col min="27" max="16384" width="10.85546875" style="64"/>
  </cols>
  <sheetData>
    <row r="1" spans="1:11" s="101" customFormat="1" ht="22.5" customHeight="1">
      <c r="A1" s="818"/>
      <c r="B1" s="818"/>
      <c r="C1" s="829"/>
      <c r="D1" s="829"/>
      <c r="E1" s="829"/>
      <c r="F1" s="829"/>
      <c r="G1" s="829"/>
      <c r="H1" s="829"/>
      <c r="I1" s="829"/>
      <c r="J1" s="829"/>
      <c r="K1" s="829"/>
    </row>
    <row r="2" spans="1:11" s="582" customFormat="1" ht="18.75" customHeight="1">
      <c r="A2" s="583" t="s">
        <v>893</v>
      </c>
      <c r="B2" s="583"/>
    </row>
    <row r="3" spans="1:11" s="50" customFormat="1" ht="12" customHeight="1"/>
    <row r="4" spans="1:11" s="152" customFormat="1" ht="13.5" customHeight="1">
      <c r="A4" s="72" t="s">
        <v>1</v>
      </c>
      <c r="B4" s="72"/>
      <c r="C4" s="344" t="s">
        <v>784</v>
      </c>
      <c r="D4" s="344" t="s">
        <v>367</v>
      </c>
      <c r="E4" s="344" t="s">
        <v>331</v>
      </c>
      <c r="F4" s="344" t="s">
        <v>713</v>
      </c>
      <c r="G4" s="344" t="s">
        <v>714</v>
      </c>
      <c r="H4" s="344" t="s">
        <v>715</v>
      </c>
      <c r="I4" s="344" t="s">
        <v>716</v>
      </c>
      <c r="J4" s="671"/>
    </row>
    <row r="5" spans="1:11" s="152" customFormat="1" ht="12" customHeight="1">
      <c r="A5" s="346" t="s">
        <v>14</v>
      </c>
      <c r="B5" s="346"/>
      <c r="C5" s="347">
        <v>7915.1729999999998</v>
      </c>
      <c r="D5" s="347">
        <v>7480.0530000000008</v>
      </c>
      <c r="E5" s="347">
        <v>6856.9759999999997</v>
      </c>
      <c r="F5" s="347">
        <v>7101.0840000000026</v>
      </c>
      <c r="G5" s="347">
        <v>6827.6929999999993</v>
      </c>
      <c r="H5" s="347">
        <v>6633.7309999999998</v>
      </c>
      <c r="I5" s="347">
        <v>6653.3040000000001</v>
      </c>
      <c r="J5" s="672"/>
    </row>
    <row r="6" spans="1:11" s="154" customFormat="1" ht="12" customHeight="1">
      <c r="A6" s="376" t="s">
        <v>717</v>
      </c>
      <c r="B6" s="376"/>
      <c r="C6" s="348">
        <v>2057.308</v>
      </c>
      <c r="D6" s="348">
        <v>2142.4470000000001</v>
      </c>
      <c r="E6" s="348">
        <v>1851.0820000000001</v>
      </c>
      <c r="F6" s="348">
        <v>1895.9110000000003</v>
      </c>
      <c r="G6" s="348">
        <v>1852.3350000000003</v>
      </c>
      <c r="H6" s="348">
        <v>2012.7090000000001</v>
      </c>
      <c r="I6" s="348">
        <v>1750.3</v>
      </c>
      <c r="J6" s="673"/>
    </row>
    <row r="7" spans="1:11" s="154" customFormat="1" ht="12" customHeight="1">
      <c r="A7" s="376" t="s">
        <v>718</v>
      </c>
      <c r="B7" s="376"/>
      <c r="C7" s="349">
        <v>2059.7809999999999</v>
      </c>
      <c r="D7" s="349">
        <v>2167.317</v>
      </c>
      <c r="E7" s="349">
        <v>1830.8009999999999</v>
      </c>
      <c r="F7" s="349">
        <v>2165.3940000000002</v>
      </c>
      <c r="G7" s="349">
        <v>1776.0249999999994</v>
      </c>
      <c r="H7" s="349">
        <v>3190.9100000000003</v>
      </c>
      <c r="I7" s="349">
        <v>-142.82</v>
      </c>
      <c r="J7" s="674"/>
    </row>
    <row r="8" spans="1:11" s="152" customFormat="1" ht="12" customHeight="1">
      <c r="A8" s="350" t="s">
        <v>185</v>
      </c>
      <c r="B8" s="350"/>
      <c r="C8" s="347">
        <v>4117.0889999999999</v>
      </c>
      <c r="D8" s="347">
        <v>4309.7640000000001</v>
      </c>
      <c r="E8" s="351">
        <v>3681.8829999999998</v>
      </c>
      <c r="F8" s="351">
        <v>4061.3049999999998</v>
      </c>
      <c r="G8" s="351">
        <v>3628.3599999999983</v>
      </c>
      <c r="H8" s="351">
        <v>5203.6190000000006</v>
      </c>
      <c r="I8" s="351">
        <v>1607.48</v>
      </c>
      <c r="J8" s="675"/>
    </row>
    <row r="9" spans="1:11" s="152" customFormat="1" ht="12" customHeight="1">
      <c r="A9" s="378" t="s">
        <v>123</v>
      </c>
      <c r="B9" s="819"/>
      <c r="C9" s="357">
        <v>12032.261999999999</v>
      </c>
      <c r="D9" s="357">
        <v>11789.817000000001</v>
      </c>
      <c r="E9" s="357">
        <v>10538.859</v>
      </c>
      <c r="F9" s="357">
        <v>11162.389000000003</v>
      </c>
      <c r="G9" s="357">
        <v>10456.052999999998</v>
      </c>
      <c r="H9" s="357">
        <v>11837.35</v>
      </c>
      <c r="I9" s="357">
        <v>8260.7839999999997</v>
      </c>
      <c r="J9" s="672"/>
    </row>
    <row r="10" spans="1:11" s="152" customFormat="1" ht="12" customHeight="1">
      <c r="A10" s="346" t="s">
        <v>175</v>
      </c>
      <c r="B10" s="346"/>
      <c r="C10" s="347">
        <v>4986.847775493</v>
      </c>
      <c r="D10" s="347">
        <v>5009.9380000000001</v>
      </c>
      <c r="E10" s="351">
        <v>5026.2299999999996</v>
      </c>
      <c r="F10" s="351">
        <v>5219.5910000000003</v>
      </c>
      <c r="G10" s="351">
        <v>5003.9630000000006</v>
      </c>
      <c r="H10" s="351">
        <v>5081.0410000000002</v>
      </c>
      <c r="I10" s="351">
        <v>5069.9889999999996</v>
      </c>
      <c r="J10" s="675"/>
    </row>
    <row r="11" spans="1:11" s="678" customFormat="1" ht="12" customHeight="1">
      <c r="A11" s="350" t="s">
        <v>865</v>
      </c>
      <c r="B11" s="350"/>
      <c r="C11" s="351">
        <v>236.07922450699999</v>
      </c>
      <c r="D11" s="351">
        <v>650.22199999999998</v>
      </c>
      <c r="E11" s="351">
        <v>458.34399999999999</v>
      </c>
      <c r="F11" s="351">
        <v>33.003</v>
      </c>
      <c r="G11" s="351">
        <v>55.615000000000002</v>
      </c>
      <c r="H11" s="351">
        <v>20.940999999999999</v>
      </c>
      <c r="I11" s="351">
        <v>-11.695</v>
      </c>
      <c r="J11" s="675"/>
    </row>
    <row r="12" spans="1:11" s="152" customFormat="1" ht="12" customHeight="1">
      <c r="A12" s="354" t="s">
        <v>174</v>
      </c>
      <c r="B12" s="823"/>
      <c r="C12" s="475">
        <v>0</v>
      </c>
      <c r="D12" s="475">
        <v>0</v>
      </c>
      <c r="E12" s="475">
        <v>0</v>
      </c>
      <c r="F12" s="355">
        <v>202.45600000000002</v>
      </c>
      <c r="G12" s="355">
        <v>85.02</v>
      </c>
      <c r="H12" s="475">
        <v>0</v>
      </c>
      <c r="I12" s="475">
        <v>0</v>
      </c>
      <c r="J12" s="672"/>
    </row>
    <row r="13" spans="1:11" s="152" customFormat="1" ht="12" customHeight="1">
      <c r="A13" s="346" t="s">
        <v>284</v>
      </c>
      <c r="B13" s="356"/>
      <c r="C13" s="357">
        <v>6809.3349999999991</v>
      </c>
      <c r="D13" s="357">
        <v>6129.6550000000007</v>
      </c>
      <c r="E13" s="357">
        <v>5054.2840000000006</v>
      </c>
      <c r="F13" s="357">
        <v>5707.3389000000025</v>
      </c>
      <c r="G13" s="357">
        <v>5311.4548999999979</v>
      </c>
      <c r="H13" s="357">
        <v>6735.366</v>
      </c>
      <c r="I13" s="357">
        <v>3202.4897999999994</v>
      </c>
      <c r="J13" s="672"/>
    </row>
    <row r="14" spans="1:11" s="152" customFormat="1" ht="12" customHeight="1">
      <c r="A14" s="358" t="s">
        <v>32</v>
      </c>
      <c r="B14" s="358"/>
      <c r="C14" s="347">
        <v>2.2010000000000001</v>
      </c>
      <c r="D14" s="347">
        <v>-9.0630000000000006</v>
      </c>
      <c r="E14" s="347">
        <v>4.3390000000000004</v>
      </c>
      <c r="F14" s="347">
        <v>-64.509</v>
      </c>
      <c r="G14" s="347">
        <v>19.614999999999998</v>
      </c>
      <c r="H14" s="347">
        <v>36.925999999999995</v>
      </c>
      <c r="I14" s="347">
        <v>6.6459999999999999</v>
      </c>
      <c r="J14" s="672"/>
    </row>
    <row r="15" spans="1:11" s="152" customFormat="1" ht="12" customHeight="1">
      <c r="A15" s="354" t="s">
        <v>289</v>
      </c>
      <c r="B15" s="354"/>
      <c r="C15" s="355">
        <v>474.83800000000002</v>
      </c>
      <c r="D15" s="355">
        <v>936.89400000000001</v>
      </c>
      <c r="E15" s="355">
        <v>737.46199999999999</v>
      </c>
      <c r="F15" s="355">
        <v>1189.8050000000001</v>
      </c>
      <c r="G15" s="355">
        <v>521.03599999999994</v>
      </c>
      <c r="H15" s="355">
        <v>684.58499999999981</v>
      </c>
      <c r="I15" s="355">
        <v>783.94</v>
      </c>
      <c r="J15" s="672"/>
    </row>
    <row r="16" spans="1:11" s="152" customFormat="1" ht="12" customHeight="1">
      <c r="A16" s="359" t="s">
        <v>9</v>
      </c>
      <c r="B16" s="820"/>
      <c r="C16" s="357">
        <v>6336.6979999999994</v>
      </c>
      <c r="D16" s="357">
        <v>5183.6980000000003</v>
      </c>
      <c r="E16" s="357">
        <v>4321.1610000000001</v>
      </c>
      <c r="F16" s="357">
        <v>4453.0249000000022</v>
      </c>
      <c r="G16" s="357">
        <v>4810.0338999999976</v>
      </c>
      <c r="H16" s="357">
        <v>6087.7070000000003</v>
      </c>
      <c r="I16" s="357">
        <v>2425.1957999999995</v>
      </c>
      <c r="J16" s="672"/>
    </row>
    <row r="17" spans="1:11" s="152" customFormat="1" ht="12" customHeight="1">
      <c r="A17" s="346" t="s">
        <v>12</v>
      </c>
      <c r="B17" s="346"/>
      <c r="C17" s="347">
        <v>1447.9259999999999</v>
      </c>
      <c r="D17" s="347">
        <v>1378.8779999999997</v>
      </c>
      <c r="E17" s="347">
        <v>1149.4290000000001</v>
      </c>
      <c r="F17" s="347">
        <v>613.78300000000002</v>
      </c>
      <c r="G17" s="347">
        <v>1269.4380000000001</v>
      </c>
      <c r="H17" s="347">
        <v>1565.8489999999999</v>
      </c>
      <c r="I17" s="347">
        <v>631.48800000000006</v>
      </c>
      <c r="J17" s="672"/>
    </row>
    <row r="18" spans="1:11" s="153" customFormat="1" ht="12" customHeight="1">
      <c r="A18" s="346" t="s">
        <v>209</v>
      </c>
      <c r="B18" s="356"/>
      <c r="C18" s="353">
        <v>-7.42</v>
      </c>
      <c r="D18" s="353">
        <v>-6.8179999999999996</v>
      </c>
      <c r="E18" s="353">
        <v>9.5299999999999994</v>
      </c>
      <c r="F18" s="353">
        <v>4.2160000000000002</v>
      </c>
      <c r="G18" s="475">
        <v>0</v>
      </c>
      <c r="H18" s="353">
        <v>92.132000000000005</v>
      </c>
      <c r="I18" s="475">
        <v>0</v>
      </c>
      <c r="J18" s="676"/>
    </row>
    <row r="19" spans="1:11" s="152" customFormat="1" ht="12" customHeight="1">
      <c r="A19" s="360" t="s">
        <v>10</v>
      </c>
      <c r="B19" s="360"/>
      <c r="C19" s="361">
        <v>4881.351999999999</v>
      </c>
      <c r="D19" s="361">
        <v>3798.0020000000004</v>
      </c>
      <c r="E19" s="361">
        <v>3181.2620000000002</v>
      </c>
      <c r="F19" s="361">
        <v>3843.4579000000022</v>
      </c>
      <c r="G19" s="361">
        <v>3540.5968999999977</v>
      </c>
      <c r="H19" s="361">
        <v>4613.99</v>
      </c>
      <c r="I19" s="361">
        <v>1793.7087999999994</v>
      </c>
      <c r="J19" s="677"/>
    </row>
    <row r="20" spans="1:11" s="65" customFormat="1" ht="7.5" customHeight="1"/>
    <row r="21" spans="1:11" s="65" customFormat="1" ht="12.75" customHeight="1">
      <c r="A21" s="1493" t="s">
        <v>868</v>
      </c>
      <c r="B21" s="1493"/>
      <c r="C21" s="1493"/>
      <c r="D21" s="1493"/>
      <c r="E21" s="1493"/>
      <c r="F21" s="1493"/>
      <c r="G21" s="1493"/>
      <c r="H21" s="1493"/>
      <c r="I21" s="1493"/>
      <c r="J21" s="1493"/>
      <c r="K21" s="1493"/>
    </row>
    <row r="22" spans="1:11" s="65" customFormat="1" ht="12.75" customHeight="1">
      <c r="A22" s="1494" t="s">
        <v>879</v>
      </c>
      <c r="B22" s="1494"/>
      <c r="C22" s="1494"/>
      <c r="D22" s="1494"/>
      <c r="E22" s="1494"/>
      <c r="F22" s="1494"/>
      <c r="G22" s="1494"/>
      <c r="H22" s="1494"/>
      <c r="I22" s="1494"/>
      <c r="J22" s="1494"/>
      <c r="K22" s="1494"/>
    </row>
    <row r="23" spans="1:11" s="65" customFormat="1" ht="21.75" customHeight="1">
      <c r="A23" s="1493" t="s">
        <v>719</v>
      </c>
      <c r="B23" s="1493"/>
      <c r="C23" s="1493"/>
      <c r="D23" s="1493"/>
      <c r="E23" s="1493"/>
      <c r="F23" s="1493"/>
      <c r="G23" s="1493"/>
      <c r="H23" s="1493"/>
      <c r="I23" s="1493"/>
      <c r="J23" s="1493"/>
      <c r="K23" s="1493"/>
    </row>
    <row r="24" spans="1:11" s="65" customFormat="1" ht="15" customHeight="1">
      <c r="C24" s="687"/>
      <c r="D24" s="687"/>
      <c r="E24" s="687"/>
      <c r="F24" s="687"/>
      <c r="G24" s="687"/>
      <c r="H24" s="687"/>
    </row>
    <row r="25" spans="1:11" s="582" customFormat="1" ht="18.75" customHeight="1">
      <c r="A25" s="581" t="s">
        <v>894</v>
      </c>
      <c r="B25" s="581"/>
    </row>
    <row r="26" spans="1:11" s="50" customFormat="1" ht="12" customHeight="1"/>
    <row r="27" spans="1:11" s="152" customFormat="1" ht="13.5" customHeight="1">
      <c r="A27" s="72" t="s">
        <v>1</v>
      </c>
      <c r="B27" s="72"/>
      <c r="C27" s="344" t="s">
        <v>784</v>
      </c>
      <c r="D27" s="344" t="s">
        <v>367</v>
      </c>
      <c r="E27" s="344" t="s">
        <v>331</v>
      </c>
      <c r="F27" s="344" t="s">
        <v>713</v>
      </c>
      <c r="G27" s="344" t="s">
        <v>714</v>
      </c>
      <c r="H27" s="344" t="s">
        <v>715</v>
      </c>
      <c r="I27" s="344" t="s">
        <v>716</v>
      </c>
    </row>
    <row r="28" spans="1:11" s="152" customFormat="1" ht="12" customHeight="1">
      <c r="A28" s="346" t="s">
        <v>14</v>
      </c>
      <c r="B28" s="346"/>
      <c r="C28" s="679">
        <v>7915.1729999999998</v>
      </c>
      <c r="D28" s="679">
        <v>7480.0530000000008</v>
      </c>
      <c r="E28" s="679">
        <v>6856.9759999999997</v>
      </c>
      <c r="F28" s="679">
        <v>7101.0840000000026</v>
      </c>
      <c r="G28" s="679">
        <v>6827.6929999999993</v>
      </c>
      <c r="H28" s="679">
        <v>6633.7309999999998</v>
      </c>
      <c r="I28" s="679">
        <v>6653.3040000000001</v>
      </c>
    </row>
    <row r="29" spans="1:11" s="154" customFormat="1" ht="12" customHeight="1">
      <c r="A29" s="376" t="s">
        <v>197</v>
      </c>
      <c r="B29" s="376"/>
      <c r="C29" s="680">
        <v>2057.308</v>
      </c>
      <c r="D29" s="680">
        <v>2142.4470000000001</v>
      </c>
      <c r="E29" s="680">
        <v>1851.0820000000001</v>
      </c>
      <c r="F29" s="450">
        <v>1895.9110000000003</v>
      </c>
      <c r="G29" s="680">
        <v>1852.3350000000003</v>
      </c>
      <c r="H29" s="680">
        <v>2012.7090000000001</v>
      </c>
      <c r="I29" s="680">
        <v>1750.3</v>
      </c>
    </row>
    <row r="30" spans="1:11" s="154" customFormat="1" ht="12" customHeight="1">
      <c r="A30" s="376" t="s">
        <v>184</v>
      </c>
      <c r="B30" s="376"/>
      <c r="C30" s="450">
        <v>2282.3649999999998</v>
      </c>
      <c r="D30" s="450">
        <v>2255.636471836478</v>
      </c>
      <c r="E30" s="450">
        <v>2063.907955857931</v>
      </c>
      <c r="F30" s="450">
        <v>1930.6603279621613</v>
      </c>
      <c r="G30" s="450">
        <v>2342.4886208678126</v>
      </c>
      <c r="H30" s="450">
        <v>2113.2073413980243</v>
      </c>
      <c r="I30" s="450">
        <v>2289.6596586019759</v>
      </c>
      <c r="J30" s="224" t="s">
        <v>0</v>
      </c>
    </row>
    <row r="31" spans="1:11" s="152" customFormat="1" ht="12" customHeight="1">
      <c r="A31" s="350" t="s">
        <v>185</v>
      </c>
      <c r="B31" s="350"/>
      <c r="C31" s="679">
        <v>4339.6729999999998</v>
      </c>
      <c r="D31" s="679">
        <v>4398.0834718364786</v>
      </c>
      <c r="E31" s="449">
        <v>3914.9899558579309</v>
      </c>
      <c r="F31" s="449">
        <v>3826.5713279621596</v>
      </c>
      <c r="G31" s="449">
        <v>4194.8236208678136</v>
      </c>
      <c r="H31" s="449">
        <v>4125.9163413980241</v>
      </c>
      <c r="I31" s="449">
        <v>4039.9596586019761</v>
      </c>
    </row>
    <row r="32" spans="1:11" s="152" customFormat="1" ht="12" customHeight="1">
      <c r="A32" s="352" t="s">
        <v>123</v>
      </c>
      <c r="B32" s="352"/>
      <c r="C32" s="681">
        <v>12254.846</v>
      </c>
      <c r="D32" s="681">
        <v>11878.136471836478</v>
      </c>
      <c r="E32" s="681">
        <v>10771.96595585793</v>
      </c>
      <c r="F32" s="681">
        <v>10927.655327962162</v>
      </c>
      <c r="G32" s="681">
        <v>11022.516620867813</v>
      </c>
      <c r="H32" s="681">
        <v>10759.647341398024</v>
      </c>
      <c r="I32" s="681">
        <v>10693.263658601976</v>
      </c>
    </row>
    <row r="33" spans="1:12" s="152" customFormat="1" ht="12" customHeight="1">
      <c r="A33" s="346" t="s">
        <v>175</v>
      </c>
      <c r="B33" s="346"/>
      <c r="C33" s="679">
        <v>4986.847775493</v>
      </c>
      <c r="D33" s="679">
        <v>5009.9380000000001</v>
      </c>
      <c r="E33" s="449">
        <v>5026.2299999999996</v>
      </c>
      <c r="F33" s="449">
        <v>5219.5910000000003</v>
      </c>
      <c r="G33" s="449">
        <v>5003.9630000000006</v>
      </c>
      <c r="H33" s="449">
        <v>5081.0410000000002</v>
      </c>
      <c r="I33" s="449">
        <v>5069.9889999999996</v>
      </c>
    </row>
    <row r="34" spans="1:12" s="152" customFormat="1" ht="12" customHeight="1">
      <c r="A34" s="350" t="s">
        <v>866</v>
      </c>
      <c r="B34" s="350"/>
      <c r="C34" s="679">
        <v>236.07922450699999</v>
      </c>
      <c r="D34" s="679">
        <v>650.221</v>
      </c>
      <c r="E34" s="449">
        <v>458.34399999999999</v>
      </c>
      <c r="F34" s="449">
        <v>33.003</v>
      </c>
      <c r="G34" s="449">
        <v>55.615000000000002</v>
      </c>
      <c r="H34" s="449">
        <v>20.940999999999999</v>
      </c>
      <c r="I34" s="449">
        <v>-11.695</v>
      </c>
      <c r="K34" s="678"/>
      <c r="L34" s="678"/>
    </row>
    <row r="35" spans="1:12" s="152" customFormat="1" ht="12" customHeight="1">
      <c r="A35" s="346" t="s">
        <v>174</v>
      </c>
      <c r="B35" s="346"/>
      <c r="C35" s="475">
        <v>0</v>
      </c>
      <c r="D35" s="475">
        <v>0</v>
      </c>
      <c r="E35" s="475">
        <v>0</v>
      </c>
      <c r="F35" s="449">
        <v>202.45600000000002</v>
      </c>
      <c r="G35" s="449">
        <v>85.02</v>
      </c>
      <c r="H35" s="475">
        <v>0</v>
      </c>
      <c r="I35" s="475">
        <v>0</v>
      </c>
    </row>
    <row r="36" spans="1:12" s="152" customFormat="1" ht="12" customHeight="1">
      <c r="A36" s="824" t="s">
        <v>284</v>
      </c>
      <c r="B36" s="825"/>
      <c r="C36" s="357">
        <v>7031.9189999999999</v>
      </c>
      <c r="D36" s="682">
        <v>6217.9774718364788</v>
      </c>
      <c r="E36" s="682">
        <v>5287.3909558579298</v>
      </c>
      <c r="F36" s="682">
        <v>5472.6052279621617</v>
      </c>
      <c r="G36" s="682">
        <v>5877.9185208678127</v>
      </c>
      <c r="H36" s="682">
        <v>5657.6643413980237</v>
      </c>
      <c r="I36" s="682">
        <v>5634.9694586019759</v>
      </c>
    </row>
    <row r="37" spans="1:12" s="152" customFormat="1" ht="12" customHeight="1">
      <c r="A37" s="358" t="s">
        <v>32</v>
      </c>
      <c r="B37" s="358"/>
      <c r="C37" s="679">
        <v>2.2010000000000001</v>
      </c>
      <c r="D37" s="679">
        <v>-9.0620000000000012</v>
      </c>
      <c r="E37" s="679">
        <v>4.3390000000000004</v>
      </c>
      <c r="F37" s="449">
        <v>-64.509</v>
      </c>
      <c r="G37" s="679">
        <v>19.614000000000004</v>
      </c>
      <c r="H37" s="679">
        <v>36.925999999999995</v>
      </c>
      <c r="I37" s="679">
        <v>6.6459999999999999</v>
      </c>
    </row>
    <row r="38" spans="1:12" s="152" customFormat="1" ht="12" customHeight="1">
      <c r="A38" s="354" t="s">
        <v>289</v>
      </c>
      <c r="B38" s="346"/>
      <c r="C38" s="679">
        <v>474.83800000000002</v>
      </c>
      <c r="D38" s="679">
        <v>936.89499999999998</v>
      </c>
      <c r="E38" s="683">
        <v>737.46199999999999</v>
      </c>
      <c r="F38" s="451">
        <v>1189.8050000000001</v>
      </c>
      <c r="G38" s="683">
        <v>521.03500000000008</v>
      </c>
      <c r="H38" s="683">
        <v>684.58499999999981</v>
      </c>
      <c r="I38" s="679">
        <v>783.94</v>
      </c>
    </row>
    <row r="39" spans="1:12" s="152" customFormat="1" ht="12" customHeight="1">
      <c r="A39" s="359" t="s">
        <v>9</v>
      </c>
      <c r="B39" s="820"/>
      <c r="C39" s="682">
        <v>6559.2820000000002</v>
      </c>
      <c r="D39" s="682">
        <v>5272.0204718364785</v>
      </c>
      <c r="E39" s="682">
        <v>4554.2679558579293</v>
      </c>
      <c r="F39" s="682">
        <v>4218.2912279621614</v>
      </c>
      <c r="G39" s="682">
        <v>5376.4975208678125</v>
      </c>
      <c r="H39" s="682">
        <v>5010.005341398024</v>
      </c>
      <c r="I39" s="682">
        <v>4857.6754586019761</v>
      </c>
    </row>
    <row r="40" spans="1:12" s="152" customFormat="1" ht="12" customHeight="1">
      <c r="A40" s="346" t="s">
        <v>12</v>
      </c>
      <c r="B40" s="346"/>
      <c r="C40" s="679">
        <v>1510.2495199999998</v>
      </c>
      <c r="D40" s="679">
        <v>1403.6084521142138</v>
      </c>
      <c r="E40" s="679">
        <v>1214.6989476402207</v>
      </c>
      <c r="F40" s="679">
        <v>548.05757182940488</v>
      </c>
      <c r="G40" s="679">
        <v>1428.047798849838</v>
      </c>
      <c r="H40" s="679">
        <v>1264.0922705845965</v>
      </c>
      <c r="I40" s="679">
        <v>1312.5824000000002</v>
      </c>
    </row>
    <row r="41" spans="1:12" s="153" customFormat="1" ht="12" customHeight="1">
      <c r="A41" s="826" t="s">
        <v>209</v>
      </c>
      <c r="B41" s="827"/>
      <c r="C41" s="679">
        <v>-7.42</v>
      </c>
      <c r="D41" s="679">
        <v>-6.8169999999999993</v>
      </c>
      <c r="E41" s="684">
        <v>9.5299999999999994</v>
      </c>
      <c r="F41" s="685">
        <v>4.2160000000000002</v>
      </c>
      <c r="G41" s="475">
        <v>0</v>
      </c>
      <c r="H41" s="684">
        <v>92.132000000000005</v>
      </c>
      <c r="I41" s="475">
        <v>0</v>
      </c>
    </row>
    <row r="42" spans="1:12" s="152" customFormat="1" ht="12" customHeight="1">
      <c r="A42" s="360" t="s">
        <v>10</v>
      </c>
      <c r="B42" s="360"/>
      <c r="C42" s="686">
        <v>5041.6124799999998</v>
      </c>
      <c r="D42" s="686">
        <v>3861.5950197222646</v>
      </c>
      <c r="E42" s="686">
        <v>3349.0990082177091</v>
      </c>
      <c r="F42" s="686">
        <v>3674.4496561327564</v>
      </c>
      <c r="G42" s="686">
        <v>3948.4507220179748</v>
      </c>
      <c r="H42" s="686">
        <v>3838.0450708134276</v>
      </c>
      <c r="I42" s="686">
        <v>3545.094058601976</v>
      </c>
    </row>
    <row r="43" spans="1:12" s="65" customFormat="1" ht="7.5" customHeight="1"/>
    <row r="44" spans="1:12" s="327" customFormat="1" ht="21.75" customHeight="1">
      <c r="A44" s="1493" t="s">
        <v>520</v>
      </c>
      <c r="B44" s="1493"/>
      <c r="C44" s="1493"/>
      <c r="D44" s="1493"/>
      <c r="E44" s="1493"/>
      <c r="F44" s="1493"/>
      <c r="G44" s="1493"/>
      <c r="H44" s="1493"/>
      <c r="I44" s="1493"/>
      <c r="J44" s="1493"/>
      <c r="K44" s="1493"/>
    </row>
    <row r="45" spans="1:12" s="151" customFormat="1" ht="15" customHeight="1">
      <c r="A45" s="272"/>
      <c r="B45" s="272"/>
      <c r="C45" s="272"/>
      <c r="D45" s="272"/>
      <c r="E45" s="272"/>
      <c r="F45" s="272"/>
      <c r="G45" s="272"/>
      <c r="H45" s="272"/>
      <c r="I45" s="272"/>
      <c r="J45" s="272"/>
      <c r="K45" s="272"/>
    </row>
    <row r="46" spans="1:12" s="582" customFormat="1" ht="33" customHeight="1">
      <c r="A46" s="1495" t="s">
        <v>929</v>
      </c>
      <c r="B46" s="1495"/>
      <c r="C46" s="1495"/>
      <c r="D46" s="1495"/>
      <c r="E46" s="1495"/>
      <c r="F46" s="1495"/>
      <c r="G46" s="1495"/>
      <c r="H46" s="1495"/>
      <c r="I46" s="1495"/>
      <c r="J46" s="1495"/>
      <c r="K46" s="1495"/>
    </row>
    <row r="47" spans="1:12" s="50" customFormat="1" ht="12" customHeight="1"/>
    <row r="48" spans="1:12" s="53" customFormat="1" ht="13.5" customHeight="1">
      <c r="A48" s="72" t="s">
        <v>1</v>
      </c>
      <c r="B48" s="72"/>
      <c r="C48" s="344" t="s">
        <v>784</v>
      </c>
      <c r="D48" s="344" t="s">
        <v>367</v>
      </c>
      <c r="E48" s="344" t="s">
        <v>331</v>
      </c>
      <c r="F48" s="344" t="s">
        <v>246</v>
      </c>
      <c r="G48" s="344" t="s">
        <v>239</v>
      </c>
      <c r="H48" s="344" t="s">
        <v>234</v>
      </c>
      <c r="I48" s="344" t="s">
        <v>516</v>
      </c>
      <c r="J48" s="52"/>
    </row>
    <row r="49" spans="1:16" s="53" customFormat="1" ht="12" customHeight="1">
      <c r="A49" s="350" t="s">
        <v>517</v>
      </c>
      <c r="B49" s="350"/>
      <c r="C49" s="351">
        <v>-222.58399999999983</v>
      </c>
      <c r="D49" s="351">
        <v>-88.319471836478442</v>
      </c>
      <c r="E49" s="351">
        <v>-233.1069558579311</v>
      </c>
      <c r="F49" s="347">
        <v>234.73367203783982</v>
      </c>
      <c r="G49" s="351">
        <v>-566.46356732084951</v>
      </c>
      <c r="H49" s="347">
        <v>1077.7026050550121</v>
      </c>
      <c r="I49" s="347">
        <v>-2432.48</v>
      </c>
      <c r="J49" s="52"/>
      <c r="P49" s="804"/>
    </row>
    <row r="50" spans="1:16" s="53" customFormat="1" ht="12" customHeight="1">
      <c r="A50" s="346" t="s">
        <v>195</v>
      </c>
      <c r="B50" s="346"/>
      <c r="C50" s="351">
        <v>82.523404234663019</v>
      </c>
      <c r="D50" s="351">
        <v>-66.887244953249223</v>
      </c>
      <c r="E50" s="351">
        <v>32.410108493757321</v>
      </c>
      <c r="F50" s="347">
        <v>95.077161289641651</v>
      </c>
      <c r="G50" s="351">
        <v>78.873831140343214</v>
      </c>
      <c r="H50" s="347">
        <v>75.81338855313561</v>
      </c>
      <c r="I50" s="347">
        <v>176.01699999999983</v>
      </c>
      <c r="J50" s="52"/>
      <c r="M50" s="804"/>
      <c r="P50" s="805"/>
    </row>
    <row r="51" spans="1:16" s="53" customFormat="1" ht="12" customHeight="1">
      <c r="A51" s="350" t="s">
        <v>518</v>
      </c>
      <c r="B51" s="362"/>
      <c r="C51" s="449">
        <v>0</v>
      </c>
      <c r="D51" s="449">
        <v>0</v>
      </c>
      <c r="E51" s="449">
        <v>0</v>
      </c>
      <c r="F51" s="347">
        <v>202.181052069</v>
      </c>
      <c r="G51" s="351">
        <v>85.01996278099999</v>
      </c>
      <c r="H51" s="449">
        <v>0</v>
      </c>
      <c r="I51" s="449">
        <v>0</v>
      </c>
      <c r="J51" s="52"/>
      <c r="N51" s="805"/>
    </row>
    <row r="52" spans="1:16" s="53" customFormat="1" ht="12" customHeight="1">
      <c r="A52" s="350" t="s">
        <v>519</v>
      </c>
      <c r="B52" s="362"/>
      <c r="C52" s="449">
        <v>0</v>
      </c>
      <c r="D52" s="449">
        <v>0</v>
      </c>
      <c r="E52" s="347">
        <v>450</v>
      </c>
      <c r="F52" s="449">
        <v>0</v>
      </c>
      <c r="G52" s="449">
        <v>0</v>
      </c>
      <c r="H52" s="449">
        <v>0</v>
      </c>
      <c r="I52" s="449">
        <v>0</v>
      </c>
      <c r="J52" s="52"/>
    </row>
    <row r="53" spans="1:16" s="53" customFormat="1" ht="12" customHeight="1">
      <c r="A53" s="383" t="s">
        <v>324</v>
      </c>
      <c r="B53" s="383"/>
      <c r="C53" s="744">
        <v>-140.06059576533681</v>
      </c>
      <c r="D53" s="744">
        <v>-155.20671678972766</v>
      </c>
      <c r="E53" s="744">
        <v>-650.69684736417378</v>
      </c>
      <c r="F53" s="744">
        <v>127.62978125848147</v>
      </c>
      <c r="G53" s="744">
        <v>-572.6096989615063</v>
      </c>
      <c r="H53" s="744">
        <v>1153.5159935981478</v>
      </c>
      <c r="I53" s="744">
        <v>-2256.4630000100001</v>
      </c>
      <c r="J53" s="52"/>
    </row>
    <row r="54" spans="1:16" s="65" customFormat="1" ht="7.5" customHeight="1">
      <c r="C54" s="66"/>
    </row>
    <row r="55" spans="1:16" s="65" customFormat="1" ht="66.75" customHeight="1">
      <c r="A55" s="1493" t="s">
        <v>840</v>
      </c>
      <c r="B55" s="1493"/>
      <c r="C55" s="1493"/>
      <c r="D55" s="1493"/>
      <c r="E55" s="1493"/>
      <c r="F55" s="1493"/>
      <c r="G55" s="1493"/>
      <c r="H55" s="1493"/>
      <c r="I55" s="1493"/>
      <c r="J55" s="1493"/>
      <c r="K55" s="1493"/>
    </row>
    <row r="56" spans="1:16" s="65" customFormat="1" ht="21.75" customHeight="1">
      <c r="A56" s="1493" t="s">
        <v>860</v>
      </c>
      <c r="B56" s="1493"/>
      <c r="C56" s="1493"/>
      <c r="D56" s="1493"/>
      <c r="E56" s="1493"/>
      <c r="F56" s="1493"/>
      <c r="G56" s="1493"/>
      <c r="H56" s="1493"/>
      <c r="I56" s="1493"/>
      <c r="J56" s="1493"/>
      <c r="K56" s="1493"/>
    </row>
    <row r="57" spans="1:16" s="65" customFormat="1" ht="21.95" customHeight="1">
      <c r="A57" s="1493" t="s">
        <v>719</v>
      </c>
      <c r="B57" s="1493"/>
      <c r="C57" s="1493"/>
      <c r="D57" s="1493"/>
      <c r="E57" s="1493"/>
      <c r="F57" s="1493"/>
      <c r="G57" s="1493"/>
      <c r="H57" s="1493"/>
      <c r="I57" s="1493"/>
      <c r="J57" s="1493"/>
      <c r="K57" s="1493"/>
    </row>
    <row r="58" spans="1:16" s="101" customFormat="1" ht="22.5" customHeight="1">
      <c r="A58" s="818"/>
      <c r="B58" s="818"/>
      <c r="C58" s="829"/>
      <c r="D58" s="829"/>
      <c r="E58" s="829"/>
      <c r="F58" s="829"/>
      <c r="G58" s="829"/>
      <c r="H58" s="829"/>
      <c r="I58" s="829"/>
      <c r="J58" s="829"/>
      <c r="K58" s="829"/>
    </row>
    <row r="59" spans="1:16" s="582" customFormat="1" ht="18.75" customHeight="1">
      <c r="A59" s="581" t="s">
        <v>930</v>
      </c>
      <c r="B59" s="581"/>
    </row>
    <row r="60" spans="1:16" s="50" customFormat="1" ht="12.75" customHeight="1"/>
    <row r="61" spans="1:16" s="53" customFormat="1" ht="13.5" customHeight="1">
      <c r="A61" s="70" t="s">
        <v>1</v>
      </c>
      <c r="B61" s="70"/>
      <c r="C61" s="344" t="s">
        <v>784</v>
      </c>
      <c r="D61" s="344" t="s">
        <v>367</v>
      </c>
      <c r="E61" s="344" t="s">
        <v>331</v>
      </c>
      <c r="F61" s="344" t="s">
        <v>713</v>
      </c>
      <c r="G61" s="344" t="s">
        <v>714</v>
      </c>
      <c r="H61" s="344" t="s">
        <v>715</v>
      </c>
      <c r="I61" s="344" t="s">
        <v>716</v>
      </c>
    </row>
    <row r="62" spans="1:16" s="81" customFormat="1" ht="12" customHeight="1">
      <c r="A62" s="188" t="s">
        <v>61</v>
      </c>
      <c r="B62" s="821"/>
      <c r="C62" s="189">
        <v>15373.184514999999</v>
      </c>
      <c r="D62" s="189">
        <v>15014.011220000002</v>
      </c>
      <c r="E62" s="189">
        <v>14599.970353999999</v>
      </c>
      <c r="F62" s="189">
        <v>15002.477508999997</v>
      </c>
      <c r="G62" s="189">
        <v>15925.864260000002</v>
      </c>
      <c r="H62" s="189">
        <v>16079.581536000002</v>
      </c>
      <c r="I62" s="189">
        <v>16060.389711</v>
      </c>
    </row>
    <row r="63" spans="1:16" s="81" customFormat="1" ht="12" customHeight="1">
      <c r="A63" s="190" t="s">
        <v>62</v>
      </c>
      <c r="B63" s="190"/>
      <c r="C63" s="191">
        <v>7458.011953000002</v>
      </c>
      <c r="D63" s="191">
        <v>7533.9573439999995</v>
      </c>
      <c r="E63" s="191">
        <v>7742.9947380000003</v>
      </c>
      <c r="F63" s="191">
        <v>7901.3932679999998</v>
      </c>
      <c r="G63" s="191">
        <v>9098.1708009999966</v>
      </c>
      <c r="H63" s="191">
        <v>9445.8510540000025</v>
      </c>
      <c r="I63" s="191">
        <v>9407.0856019999992</v>
      </c>
    </row>
    <row r="64" spans="1:16" s="81" customFormat="1" ht="12" customHeight="1">
      <c r="A64" s="192" t="s">
        <v>14</v>
      </c>
      <c r="B64" s="192"/>
      <c r="C64" s="193">
        <v>7915.1725610000012</v>
      </c>
      <c r="D64" s="193">
        <v>7480.0538770000003</v>
      </c>
      <c r="E64" s="193">
        <v>6856.9756159999997</v>
      </c>
      <c r="F64" s="193">
        <v>7101.0842409999968</v>
      </c>
      <c r="G64" s="193">
        <v>6827.6934590000019</v>
      </c>
      <c r="H64" s="193">
        <v>6633.7304819999999</v>
      </c>
      <c r="I64" s="193">
        <v>6653.3041089999997</v>
      </c>
    </row>
    <row r="65" spans="1:11" s="81" customFormat="1" ht="12" customHeight="1">
      <c r="A65" s="188" t="s">
        <v>294</v>
      </c>
      <c r="B65" s="821"/>
      <c r="C65" s="189">
        <v>2502.4059870000001</v>
      </c>
      <c r="D65" s="189">
        <v>2487.5886369999998</v>
      </c>
      <c r="E65" s="189">
        <v>2248.573738</v>
      </c>
      <c r="F65" s="189">
        <v>2362.8297130000001</v>
      </c>
      <c r="G65" s="189">
        <v>2284.6673410000003</v>
      </c>
      <c r="H65" s="189">
        <v>2376.8627160000001</v>
      </c>
      <c r="I65" s="189">
        <v>2274.323766</v>
      </c>
      <c r="J65" s="85"/>
      <c r="K65" s="85"/>
    </row>
    <row r="66" spans="1:11" s="81" customFormat="1" ht="12" customHeight="1">
      <c r="A66" s="74" t="s">
        <v>295</v>
      </c>
      <c r="B66" s="74"/>
      <c r="C66" s="194">
        <v>603.52462500000001</v>
      </c>
      <c r="D66" s="194">
        <v>586.17683600000009</v>
      </c>
      <c r="E66" s="194">
        <v>555.48844299999996</v>
      </c>
      <c r="F66" s="194">
        <v>562.62219800000003</v>
      </c>
      <c r="G66" s="194">
        <v>587.28836100000012</v>
      </c>
      <c r="H66" s="194">
        <v>579.88795699999991</v>
      </c>
      <c r="I66" s="194">
        <v>606.88442099999997</v>
      </c>
    </row>
    <row r="67" spans="1:11" s="81" customFormat="1" ht="12" customHeight="1">
      <c r="A67" s="74" t="s">
        <v>33</v>
      </c>
      <c r="B67" s="74"/>
      <c r="C67" s="194">
        <v>1263.5260610000003</v>
      </c>
      <c r="D67" s="194">
        <v>1363.0807339999999</v>
      </c>
      <c r="E67" s="194">
        <v>1063.375139</v>
      </c>
      <c r="F67" s="194">
        <v>1363.45343</v>
      </c>
      <c r="G67" s="194">
        <v>906.47391700000003</v>
      </c>
      <c r="H67" s="194">
        <v>2645.733064</v>
      </c>
      <c r="I67" s="194">
        <v>-1005.531765</v>
      </c>
    </row>
    <row r="68" spans="1:11" s="81" customFormat="1" ht="12" customHeight="1">
      <c r="A68" s="215" t="s">
        <v>212</v>
      </c>
      <c r="B68" s="215"/>
      <c r="C68" s="194">
        <v>4353.0941239999993</v>
      </c>
      <c r="D68" s="194">
        <v>2008.5125000000003</v>
      </c>
      <c r="E68" s="194">
        <v>3924.9940000000001</v>
      </c>
      <c r="F68" s="194">
        <v>3430.4329999999991</v>
      </c>
      <c r="G68" s="194">
        <v>4285.9740000000011</v>
      </c>
      <c r="H68" s="194">
        <v>1940.1659999999993</v>
      </c>
      <c r="I68" s="194">
        <v>4562.4620000000004</v>
      </c>
      <c r="J68" s="85"/>
      <c r="K68" s="85"/>
    </row>
    <row r="69" spans="1:11" s="81" customFormat="1" ht="21" customHeight="1">
      <c r="A69" s="1499" t="s">
        <v>527</v>
      </c>
      <c r="B69" s="1500"/>
      <c r="C69" s="194">
        <v>4295.1357900000021</v>
      </c>
      <c r="D69" s="194">
        <v>1856.2729999999997</v>
      </c>
      <c r="E69" s="194">
        <v>3730.5329999999999</v>
      </c>
      <c r="F69" s="194">
        <v>3116.5480000000007</v>
      </c>
      <c r="G69" s="194">
        <v>4076.9239999999991</v>
      </c>
      <c r="H69" s="194">
        <v>1835.8760000000002</v>
      </c>
      <c r="I69" s="194">
        <v>4157.4650000000001</v>
      </c>
      <c r="J69" s="85"/>
      <c r="K69" s="85"/>
    </row>
    <row r="70" spans="1:11" s="81" customFormat="1" ht="21" customHeight="1">
      <c r="A70" s="1499" t="s">
        <v>210</v>
      </c>
      <c r="B70" s="1500"/>
      <c r="C70" s="194">
        <v>1424.1834699999999</v>
      </c>
      <c r="D70" s="194">
        <v>1303.2649999999999</v>
      </c>
      <c r="E70" s="194">
        <v>1355.4</v>
      </c>
      <c r="F70" s="194">
        <v>1195.6100000000001</v>
      </c>
      <c r="G70" s="194">
        <v>1585.5070000000001</v>
      </c>
      <c r="H70" s="194">
        <v>991.25</v>
      </c>
      <c r="I70" s="194">
        <v>1330.0630000000001</v>
      </c>
    </row>
    <row r="71" spans="1:11" s="81" customFormat="1" ht="21" customHeight="1">
      <c r="A71" s="1499" t="s">
        <v>211</v>
      </c>
      <c r="B71" s="1500"/>
      <c r="C71" s="194">
        <v>1276.6962209999999</v>
      </c>
      <c r="D71" s="194">
        <v>1225.4149999999997</v>
      </c>
      <c r="E71" s="194">
        <v>1329.883</v>
      </c>
      <c r="F71" s="194">
        <v>1369.683</v>
      </c>
      <c r="G71" s="194">
        <v>1616.9259999999999</v>
      </c>
      <c r="H71" s="194">
        <v>992.25399999999991</v>
      </c>
      <c r="I71" s="194">
        <v>1442.203</v>
      </c>
    </row>
    <row r="72" spans="1:11" s="81" customFormat="1" ht="12" customHeight="1">
      <c r="A72" s="215" t="s">
        <v>213</v>
      </c>
      <c r="B72" s="215"/>
      <c r="C72" s="195">
        <v>357.09399999999999</v>
      </c>
      <c r="D72" s="195">
        <v>337.52500000000003</v>
      </c>
      <c r="E72" s="195">
        <v>331.22399999999999</v>
      </c>
      <c r="F72" s="195">
        <v>324.49499999999989</v>
      </c>
      <c r="G72" s="195">
        <v>312.76</v>
      </c>
      <c r="H72" s="195">
        <v>309.70100000000002</v>
      </c>
      <c r="I72" s="195">
        <v>303.452</v>
      </c>
    </row>
    <row r="73" spans="1:11" s="81" customFormat="1" ht="12" customHeight="1">
      <c r="A73" s="215" t="s">
        <v>214</v>
      </c>
      <c r="B73" s="215"/>
      <c r="C73" s="195">
        <v>254.98499999999999</v>
      </c>
      <c r="D73" s="195">
        <v>218.97600000000003</v>
      </c>
      <c r="E73" s="195">
        <v>255.81899999999999</v>
      </c>
      <c r="F73" s="195">
        <v>246.03800000000001</v>
      </c>
      <c r="G73" s="195">
        <v>207.44400000000002</v>
      </c>
      <c r="H73" s="195">
        <v>218.03599999999997</v>
      </c>
      <c r="I73" s="195">
        <v>253.56800000000001</v>
      </c>
    </row>
    <row r="74" spans="1:11" s="81" customFormat="1" ht="12" customHeight="1">
      <c r="A74" s="218" t="s">
        <v>227</v>
      </c>
      <c r="B74" s="218"/>
      <c r="C74" s="194">
        <v>99.375173999999987</v>
      </c>
      <c r="D74" s="194">
        <v>70.268605000000008</v>
      </c>
      <c r="E74" s="194">
        <v>74.360705999999993</v>
      </c>
      <c r="F74" s="194">
        <v>176.69748900000002</v>
      </c>
      <c r="G74" s="194">
        <v>245.964271</v>
      </c>
      <c r="H74" s="194">
        <v>140.70136300000001</v>
      </c>
      <c r="I74" s="194">
        <v>225.21647200000001</v>
      </c>
    </row>
    <row r="75" spans="1:11" s="81" customFormat="1" ht="12" customHeight="1">
      <c r="A75" s="218" t="s">
        <v>230</v>
      </c>
      <c r="B75" s="218"/>
      <c r="C75" s="194">
        <v>-22.780372</v>
      </c>
      <c r="D75" s="194">
        <v>3.7212700000000005</v>
      </c>
      <c r="E75" s="194">
        <v>12.396955999999999</v>
      </c>
      <c r="F75" s="194">
        <v>-15.739525999999955</v>
      </c>
      <c r="G75" s="194">
        <v>3.978875999999957</v>
      </c>
      <c r="H75" s="194">
        <v>-183.90484099999998</v>
      </c>
      <c r="I75" s="194">
        <v>-144.48254900000001</v>
      </c>
    </row>
    <row r="76" spans="1:11" s="81" customFormat="1" ht="12" customHeight="1">
      <c r="A76" s="190" t="s">
        <v>17</v>
      </c>
      <c r="B76" s="190"/>
      <c r="C76" s="191">
        <v>570.53215399999999</v>
      </c>
      <c r="D76" s="191">
        <v>622.64347700000008</v>
      </c>
      <c r="E76" s="191">
        <v>543.28183899999999</v>
      </c>
      <c r="F76" s="191">
        <v>518.41630800000007</v>
      </c>
      <c r="G76" s="191">
        <v>491.61682799999994</v>
      </c>
      <c r="H76" s="191">
        <v>609.16380100000003</v>
      </c>
      <c r="I76" s="191">
        <v>522.09738200000004</v>
      </c>
    </row>
    <row r="77" spans="1:11" s="81" customFormat="1" ht="12" customHeight="1">
      <c r="A77" s="192" t="s">
        <v>4</v>
      </c>
      <c r="B77" s="192"/>
      <c r="C77" s="193">
        <v>4117.0889620000016</v>
      </c>
      <c r="D77" s="193">
        <v>4309.7643869999993</v>
      </c>
      <c r="E77" s="193">
        <v>3681.8829350000001</v>
      </c>
      <c r="F77" s="193">
        <v>4061.3042150000001</v>
      </c>
      <c r="G77" s="193">
        <v>3628.3598729999994</v>
      </c>
      <c r="H77" s="193">
        <v>5203.6191469999994</v>
      </c>
      <c r="I77" s="193">
        <v>1607.4798840000001</v>
      </c>
      <c r="J77" s="85"/>
      <c r="K77" s="85"/>
    </row>
    <row r="78" spans="1:11" s="81" customFormat="1" ht="12" customHeight="1">
      <c r="A78" s="192" t="s">
        <v>123</v>
      </c>
      <c r="B78" s="192"/>
      <c r="C78" s="193">
        <v>12032.261523000001</v>
      </c>
      <c r="D78" s="193">
        <v>11789.818264999998</v>
      </c>
      <c r="E78" s="193">
        <v>10538.858550000001</v>
      </c>
      <c r="F78" s="193">
        <v>11162.388455999997</v>
      </c>
      <c r="G78" s="193">
        <v>10456.053332</v>
      </c>
      <c r="H78" s="193">
        <v>11837.349629000002</v>
      </c>
      <c r="I78" s="193">
        <v>8260.7839929999991</v>
      </c>
    </row>
    <row r="79" spans="1:11" s="81" customFormat="1" ht="12" customHeight="1">
      <c r="A79" s="188" t="s">
        <v>63</v>
      </c>
      <c r="B79" s="821"/>
      <c r="C79" s="189">
        <v>2775.7907599999994</v>
      </c>
      <c r="D79" s="189">
        <v>3214.9920529999995</v>
      </c>
      <c r="E79" s="189">
        <v>2639.2645980000002</v>
      </c>
      <c r="F79" s="189">
        <v>2702.4718940000002</v>
      </c>
      <c r="G79" s="189">
        <v>2820.2383629999995</v>
      </c>
      <c r="H79" s="189">
        <v>2742.5346199999999</v>
      </c>
      <c r="I79" s="189">
        <v>2721.285668</v>
      </c>
    </row>
    <row r="80" spans="1:11" s="81" customFormat="1" ht="12" customHeight="1">
      <c r="A80" s="74" t="s">
        <v>64</v>
      </c>
      <c r="B80" s="74"/>
      <c r="C80" s="194">
        <v>1938.3018599999996</v>
      </c>
      <c r="D80" s="194">
        <v>1852.5475420000002</v>
      </c>
      <c r="E80" s="194">
        <v>2316.066194</v>
      </c>
      <c r="F80" s="194">
        <v>1899.0817619999998</v>
      </c>
      <c r="G80" s="194">
        <v>1779.1080820000002</v>
      </c>
      <c r="H80" s="194">
        <v>1865.8013660000001</v>
      </c>
      <c r="I80" s="194">
        <v>1907.279254</v>
      </c>
    </row>
    <row r="81" spans="1:11" s="81" customFormat="1" ht="12" customHeight="1">
      <c r="A81" s="198" t="s">
        <v>283</v>
      </c>
      <c r="B81" s="198"/>
      <c r="C81" s="191">
        <v>508.834656</v>
      </c>
      <c r="D81" s="191">
        <v>592.61986300000012</v>
      </c>
      <c r="E81" s="191">
        <v>529.24324999999999</v>
      </c>
      <c r="F81" s="191">
        <v>853.50076600000011</v>
      </c>
      <c r="G81" s="191">
        <v>545.25186000000008</v>
      </c>
      <c r="H81" s="191">
        <v>493.64637799999997</v>
      </c>
      <c r="I81" s="191">
        <v>429.72952400000003</v>
      </c>
    </row>
    <row r="82" spans="1:11" s="81" customFormat="1" ht="12" customHeight="1">
      <c r="A82" s="192" t="s">
        <v>7</v>
      </c>
      <c r="B82" s="192"/>
      <c r="C82" s="193">
        <v>5222.9272760000003</v>
      </c>
      <c r="D82" s="193">
        <v>5660.1594580000001</v>
      </c>
      <c r="E82" s="193">
        <v>5484.5740420000002</v>
      </c>
      <c r="F82" s="193">
        <v>5455.0544219999992</v>
      </c>
      <c r="G82" s="193">
        <v>5144.5983050000013</v>
      </c>
      <c r="H82" s="193">
        <v>5101.9823639999995</v>
      </c>
      <c r="I82" s="193">
        <v>5058.2944459999999</v>
      </c>
    </row>
    <row r="83" spans="1:11" s="81" customFormat="1" ht="12" customHeight="1">
      <c r="A83" s="196" t="s">
        <v>284</v>
      </c>
      <c r="B83" s="822"/>
      <c r="C83" s="197">
        <v>6809.3342459999985</v>
      </c>
      <c r="D83" s="197">
        <v>6129.6588069999998</v>
      </c>
      <c r="E83" s="197">
        <v>5054.2845080000006</v>
      </c>
      <c r="F83" s="197">
        <v>5707.3340339999977</v>
      </c>
      <c r="G83" s="197">
        <v>5311.4550269999982</v>
      </c>
      <c r="H83" s="197">
        <v>6735.3672650000026</v>
      </c>
      <c r="I83" s="197">
        <v>3202.4895469999992</v>
      </c>
    </row>
    <row r="84" spans="1:11" s="81" customFormat="1" ht="12" customHeight="1">
      <c r="A84" s="74" t="s">
        <v>32</v>
      </c>
      <c r="B84" s="74"/>
      <c r="C84" s="194">
        <v>2.2013740000000004</v>
      </c>
      <c r="D84" s="194">
        <v>-9.0627080000000007</v>
      </c>
      <c r="E84" s="194">
        <v>4.3390919999999999</v>
      </c>
      <c r="F84" s="194">
        <v>-64.508372000000008</v>
      </c>
      <c r="G84" s="194">
        <v>19.614666</v>
      </c>
      <c r="H84" s="194">
        <v>36.925561999999999</v>
      </c>
      <c r="I84" s="194">
        <v>6.6455349999999997</v>
      </c>
    </row>
    <row r="85" spans="1:11" s="81" customFormat="1" ht="12" customHeight="1">
      <c r="A85" s="190" t="s">
        <v>289</v>
      </c>
      <c r="B85" s="190"/>
      <c r="C85" s="191">
        <v>474.83829100000003</v>
      </c>
      <c r="D85" s="191">
        <v>936.89374799999996</v>
      </c>
      <c r="E85" s="191">
        <v>737.46209799999997</v>
      </c>
      <c r="F85" s="191">
        <v>1189.805089</v>
      </c>
      <c r="G85" s="191">
        <v>521.0358819999999</v>
      </c>
      <c r="H85" s="191">
        <v>684.58363200000008</v>
      </c>
      <c r="I85" s="191">
        <v>783.94042300000001</v>
      </c>
    </row>
    <row r="86" spans="1:11" s="81" customFormat="1" ht="12" customHeight="1">
      <c r="A86" s="196" t="s">
        <v>9</v>
      </c>
      <c r="B86" s="822"/>
      <c r="C86" s="197">
        <v>6336.6973309999985</v>
      </c>
      <c r="D86" s="197">
        <v>5183.7023490000001</v>
      </c>
      <c r="E86" s="197">
        <v>4321.1615030000003</v>
      </c>
      <c r="F86" s="197">
        <v>4453.0205729999998</v>
      </c>
      <c r="G86" s="197">
        <v>4810.0338109999993</v>
      </c>
      <c r="H86" s="197">
        <v>6087.709194</v>
      </c>
      <c r="I86" s="197">
        <v>2425.1946589999998</v>
      </c>
    </row>
    <row r="87" spans="1:11" s="81" customFormat="1" ht="12" customHeight="1">
      <c r="A87" s="74" t="s">
        <v>12</v>
      </c>
      <c r="B87" s="74"/>
      <c r="C87" s="194">
        <v>1447.9258329999998</v>
      </c>
      <c r="D87" s="194">
        <v>1378.877508</v>
      </c>
      <c r="E87" s="194">
        <v>1149.429005</v>
      </c>
      <c r="F87" s="194">
        <v>613.78286200000002</v>
      </c>
      <c r="G87" s="194">
        <v>1269.4384110000001</v>
      </c>
      <c r="H87" s="194">
        <v>1565.849477</v>
      </c>
      <c r="I87" s="194">
        <v>631.48795399999995</v>
      </c>
    </row>
    <row r="88" spans="1:11" s="81" customFormat="1" ht="12" customHeight="1">
      <c r="A88" s="198" t="s">
        <v>209</v>
      </c>
      <c r="B88" s="198"/>
      <c r="C88" s="191">
        <v>-7.42</v>
      </c>
      <c r="D88" s="191">
        <v>-6.8179999999999996</v>
      </c>
      <c r="E88" s="191">
        <v>9.5299999999999994</v>
      </c>
      <c r="F88" s="191">
        <v>4.2157899999999984</v>
      </c>
      <c r="G88" s="191">
        <v>0</v>
      </c>
      <c r="H88" s="191">
        <v>92.124000000000009</v>
      </c>
      <c r="I88" s="191">
        <v>0</v>
      </c>
    </row>
    <row r="89" spans="1:11" s="81" customFormat="1" ht="12" customHeight="1">
      <c r="A89" s="192" t="s">
        <v>10</v>
      </c>
      <c r="B89" s="192"/>
      <c r="C89" s="193">
        <v>4881.351498</v>
      </c>
      <c r="D89" s="193">
        <v>3798.0068410000003</v>
      </c>
      <c r="E89" s="193">
        <v>3181.2624980000001</v>
      </c>
      <c r="F89" s="193">
        <v>3843.453501</v>
      </c>
      <c r="G89" s="193">
        <v>3540.5953989999998</v>
      </c>
      <c r="H89" s="193">
        <v>4613.9837189999998</v>
      </c>
      <c r="I89" s="193">
        <v>1793.705704</v>
      </c>
    </row>
    <row r="90" spans="1:11" s="81" customFormat="1" ht="5.0999999999999996" customHeight="1">
      <c r="A90" s="199"/>
      <c r="B90" s="199"/>
      <c r="C90" s="200"/>
      <c r="D90" s="200"/>
      <c r="E90" s="200"/>
      <c r="F90" s="200"/>
      <c r="G90" s="200"/>
      <c r="H90" s="200"/>
      <c r="I90" s="200"/>
    </row>
    <row r="91" spans="1:11" s="81" customFormat="1" ht="12" customHeight="1">
      <c r="A91" s="74" t="s">
        <v>166</v>
      </c>
      <c r="B91" s="74"/>
      <c r="C91" s="319">
        <v>2.9969025733497237</v>
      </c>
      <c r="D91" s="319">
        <v>2.3317838266833117</v>
      </c>
      <c r="E91" s="319">
        <v>1.9550256083545205</v>
      </c>
      <c r="F91" s="319">
        <v>2.3608298989415171</v>
      </c>
      <c r="G91" s="319">
        <v>2.1744960553395138</v>
      </c>
      <c r="H91" s="319">
        <v>2.837547720804503</v>
      </c>
      <c r="I91" s="319">
        <v>1.1024223660160988</v>
      </c>
    </row>
    <row r="92" spans="1:11" s="81" customFormat="1" ht="12" customHeight="1">
      <c r="A92" s="198" t="s">
        <v>167</v>
      </c>
      <c r="B92" s="198"/>
      <c r="C92" s="320">
        <v>3.0014580775176505</v>
      </c>
      <c r="D92" s="320">
        <v>2.3359697333432745</v>
      </c>
      <c r="E92" s="320">
        <v>1.9491690045504231</v>
      </c>
      <c r="F92" s="320">
        <v>2.3582403624538064</v>
      </c>
      <c r="G92" s="320">
        <v>2.1744960553395138</v>
      </c>
      <c r="H92" s="320">
        <v>2.7808925043686621</v>
      </c>
      <c r="I92" s="320">
        <v>1.1024229806221424</v>
      </c>
    </row>
    <row r="93" spans="1:11" s="101" customFormat="1" ht="22.5" customHeight="1">
      <c r="A93" s="818"/>
      <c r="B93" s="818"/>
      <c r="C93" s="829"/>
      <c r="D93" s="829"/>
      <c r="E93" s="829"/>
      <c r="F93" s="829"/>
      <c r="G93" s="829"/>
      <c r="H93" s="829"/>
      <c r="I93" s="829"/>
      <c r="J93" s="829"/>
      <c r="K93" s="829"/>
    </row>
    <row r="94" spans="1:11" s="582" customFormat="1" ht="18.75" customHeight="1">
      <c r="A94" s="581" t="s">
        <v>931</v>
      </c>
      <c r="B94" s="581"/>
    </row>
    <row r="95" spans="1:11" s="50" customFormat="1" ht="12.75" customHeight="1"/>
    <row r="96" spans="1:11" s="80" customFormat="1" ht="13.5" customHeight="1">
      <c r="A96" s="543"/>
      <c r="B96" s="543"/>
      <c r="C96" s="545" t="s">
        <v>6</v>
      </c>
      <c r="D96" s="544" t="s">
        <v>2</v>
      </c>
      <c r="E96" s="544" t="s">
        <v>5</v>
      </c>
      <c r="F96" s="544" t="s">
        <v>3</v>
      </c>
      <c r="G96" s="545" t="s">
        <v>6</v>
      </c>
      <c r="H96" s="544" t="s">
        <v>2</v>
      </c>
      <c r="I96" s="544" t="s">
        <v>5</v>
      </c>
    </row>
    <row r="97" spans="1:9" s="80" customFormat="1" ht="13.5" customHeight="1">
      <c r="A97" s="204" t="s">
        <v>1</v>
      </c>
      <c r="B97" s="204"/>
      <c r="C97" s="567" t="s">
        <v>235</v>
      </c>
      <c r="D97" s="567" t="s">
        <v>235</v>
      </c>
      <c r="E97" s="567" t="s">
        <v>235</v>
      </c>
      <c r="F97" s="567" t="s">
        <v>720</v>
      </c>
      <c r="G97" s="567" t="s">
        <v>720</v>
      </c>
      <c r="H97" s="567" t="s">
        <v>720</v>
      </c>
      <c r="I97" s="567" t="s">
        <v>720</v>
      </c>
    </row>
    <row r="98" spans="1:9" s="81" customFormat="1" ht="12" customHeight="1">
      <c r="A98" s="188" t="s">
        <v>18</v>
      </c>
      <c r="B98" s="821"/>
      <c r="C98" s="546">
        <v>401560.30865299999</v>
      </c>
      <c r="D98" s="546">
        <v>481844.22230600001</v>
      </c>
      <c r="E98" s="546">
        <v>397835.45407199999</v>
      </c>
      <c r="F98" s="546">
        <v>298892.20367199997</v>
      </c>
      <c r="G98" s="546">
        <v>367408.92906300002</v>
      </c>
      <c r="H98" s="546">
        <v>410134.98478200001</v>
      </c>
      <c r="I98" s="546">
        <v>433395.55761600001</v>
      </c>
    </row>
    <row r="99" spans="1:9" s="81" customFormat="1" ht="12" customHeight="1">
      <c r="A99" s="68" t="s">
        <v>285</v>
      </c>
      <c r="B99" s="68"/>
      <c r="C99" s="547">
        <v>29585.966326999998</v>
      </c>
      <c r="D99" s="547">
        <v>52673.110594999998</v>
      </c>
      <c r="E99" s="547">
        <v>65459.011213999998</v>
      </c>
      <c r="F99" s="547">
        <v>37135.696687000003</v>
      </c>
      <c r="G99" s="547">
        <v>42423.606589000003</v>
      </c>
      <c r="H99" s="547">
        <v>32258.296612999999</v>
      </c>
      <c r="I99" s="547">
        <v>35017.927411999997</v>
      </c>
    </row>
    <row r="100" spans="1:9" s="81" customFormat="1" ht="12" customHeight="1">
      <c r="A100" s="68" t="s">
        <v>286</v>
      </c>
      <c r="B100" s="68"/>
      <c r="C100" s="547">
        <v>1332945.138459</v>
      </c>
      <c r="D100" s="547">
        <v>1329664.645063</v>
      </c>
      <c r="E100" s="547">
        <v>1315104.4977879999</v>
      </c>
      <c r="F100" s="547">
        <v>1297891.5100469999</v>
      </c>
      <c r="G100" s="547">
        <v>1307046.7665319999</v>
      </c>
      <c r="H100" s="547">
        <v>1308598.53666</v>
      </c>
      <c r="I100" s="547">
        <v>1284525.5646860001</v>
      </c>
    </row>
    <row r="101" spans="1:9" s="81" customFormat="1" ht="12" customHeight="1">
      <c r="A101" s="201" t="s">
        <v>240</v>
      </c>
      <c r="B101" s="201"/>
      <c r="C101" s="547">
        <v>268642.82084300002</v>
      </c>
      <c r="D101" s="547">
        <v>253753.27131000001</v>
      </c>
      <c r="E101" s="547">
        <v>239527.04607700001</v>
      </c>
      <c r="F101" s="547">
        <v>224750.03747899999</v>
      </c>
      <c r="G101" s="547">
        <v>198773.688169</v>
      </c>
      <c r="H101" s="547">
        <v>196935.27313799999</v>
      </c>
      <c r="I101" s="547">
        <v>199431.44519299999</v>
      </c>
    </row>
    <row r="102" spans="1:9" s="81" customFormat="1" ht="12" customHeight="1">
      <c r="A102" s="68" t="s">
        <v>65</v>
      </c>
      <c r="B102" s="68"/>
      <c r="C102" s="547">
        <v>44256.31695</v>
      </c>
      <c r="D102" s="547">
        <v>46349.009788000003</v>
      </c>
      <c r="E102" s="547">
        <v>56905.902830999999</v>
      </c>
      <c r="F102" s="547">
        <v>48288.082101</v>
      </c>
      <c r="G102" s="547">
        <v>47883.525609999997</v>
      </c>
      <c r="H102" s="547">
        <v>49417.242302999999</v>
      </c>
      <c r="I102" s="547">
        <v>53023.882955000001</v>
      </c>
    </row>
    <row r="103" spans="1:9" s="81" customFormat="1" ht="12" customHeight="1">
      <c r="A103" s="68" t="s">
        <v>66</v>
      </c>
      <c r="B103" s="68"/>
      <c r="C103" s="547">
        <v>33197.226240999997</v>
      </c>
      <c r="D103" s="547">
        <v>30604.482</v>
      </c>
      <c r="E103" s="547">
        <v>30058.518</v>
      </c>
      <c r="F103" s="547">
        <v>28269.11</v>
      </c>
      <c r="G103" s="547">
        <v>27600.116999999998</v>
      </c>
      <c r="H103" s="547">
        <v>25391.275000000001</v>
      </c>
      <c r="I103" s="547">
        <v>25770.108</v>
      </c>
    </row>
    <row r="104" spans="1:9" s="81" customFormat="1" ht="12" customHeight="1">
      <c r="A104" s="68" t="s">
        <v>67</v>
      </c>
      <c r="B104" s="68"/>
      <c r="C104" s="547">
        <v>89034.138382999998</v>
      </c>
      <c r="D104" s="547">
        <v>95267.673825999998</v>
      </c>
      <c r="E104" s="547">
        <v>94509.489017999993</v>
      </c>
      <c r="F104" s="547">
        <v>96583.639427000002</v>
      </c>
      <c r="G104" s="547">
        <v>101301.71552899999</v>
      </c>
      <c r="H104" s="547">
        <v>90706.863016000003</v>
      </c>
      <c r="I104" s="547">
        <v>81555.305053000004</v>
      </c>
    </row>
    <row r="105" spans="1:9" s="81" customFormat="1" ht="12" customHeight="1">
      <c r="A105" s="68" t="s">
        <v>68</v>
      </c>
      <c r="B105" s="68"/>
      <c r="C105" s="547">
        <v>157212.807654</v>
      </c>
      <c r="D105" s="547">
        <v>155004.77359</v>
      </c>
      <c r="E105" s="547">
        <v>155361.56564099999</v>
      </c>
      <c r="F105" s="547">
        <v>157330.38009699999</v>
      </c>
      <c r="G105" s="547">
        <v>190311.61516399999</v>
      </c>
      <c r="H105" s="547">
        <v>170499.15975399999</v>
      </c>
      <c r="I105" s="547">
        <v>168643.823095</v>
      </c>
    </row>
    <row r="106" spans="1:9" s="81" customFormat="1" ht="12" customHeight="1">
      <c r="A106" s="68" t="s">
        <v>35</v>
      </c>
      <c r="B106" s="68"/>
      <c r="C106" s="547">
        <v>33565.133311999998</v>
      </c>
      <c r="D106" s="547">
        <v>34434.113023999998</v>
      </c>
      <c r="E106" s="547">
        <v>33761.365739000001</v>
      </c>
      <c r="F106" s="547">
        <v>39495.645682000002</v>
      </c>
      <c r="G106" s="547">
        <v>45059.971560999998</v>
      </c>
      <c r="H106" s="547">
        <v>45572.707552</v>
      </c>
      <c r="I106" s="547">
        <v>43048.835881999999</v>
      </c>
    </row>
    <row r="107" spans="1:9" s="81" customFormat="1" ht="12" customHeight="1">
      <c r="A107" s="68" t="s">
        <v>19</v>
      </c>
      <c r="B107" s="68"/>
      <c r="C107" s="547">
        <v>3029.144597</v>
      </c>
      <c r="D107" s="547">
        <v>2936.2402099999999</v>
      </c>
      <c r="E107" s="547">
        <v>2962.342537</v>
      </c>
      <c r="F107" s="547">
        <v>2882.3470619999998</v>
      </c>
      <c r="G107" s="547">
        <v>2795.2643849999999</v>
      </c>
      <c r="H107" s="547">
        <v>2552.3170270000001</v>
      </c>
      <c r="I107" s="547">
        <v>2407.327483</v>
      </c>
    </row>
    <row r="108" spans="1:9" s="82" customFormat="1" ht="12" customHeight="1">
      <c r="A108" s="69" t="s">
        <v>20</v>
      </c>
      <c r="B108" s="69"/>
      <c r="C108" s="548">
        <v>6947.4185180000004</v>
      </c>
      <c r="D108" s="548">
        <v>6791.328614</v>
      </c>
      <c r="E108" s="548">
        <v>6774.3315050000001</v>
      </c>
      <c r="F108" s="548">
        <v>6718.0993559999997</v>
      </c>
      <c r="G108" s="548">
        <v>7035.1100130000004</v>
      </c>
      <c r="H108" s="548">
        <v>7096.9070510000001</v>
      </c>
      <c r="I108" s="548">
        <v>7020.3193190000002</v>
      </c>
    </row>
    <row r="109" spans="1:9" s="81" customFormat="1" ht="12" customHeight="1">
      <c r="A109" s="68" t="s">
        <v>21</v>
      </c>
      <c r="B109" s="68"/>
      <c r="C109" s="547">
        <v>1369.0599810000001</v>
      </c>
      <c r="D109" s="547">
        <v>1317.280444</v>
      </c>
      <c r="E109" s="547">
        <v>1276.1593829999999</v>
      </c>
      <c r="F109" s="547">
        <v>1123.0908770000001</v>
      </c>
      <c r="G109" s="547">
        <v>631.28286200000002</v>
      </c>
      <c r="H109" s="547">
        <v>632.833168</v>
      </c>
      <c r="I109" s="547">
        <v>639.80352400000004</v>
      </c>
    </row>
    <row r="110" spans="1:9" s="81" customFormat="1" ht="12" customHeight="1">
      <c r="A110" s="68" t="s">
        <v>22</v>
      </c>
      <c r="B110" s="68"/>
      <c r="C110" s="547">
        <v>11215.036865</v>
      </c>
      <c r="D110" s="547">
        <v>11066.683616</v>
      </c>
      <c r="E110" s="547">
        <v>11005.837869999999</v>
      </c>
      <c r="F110" s="547">
        <v>10824.597227</v>
      </c>
      <c r="G110" s="547">
        <v>6965.5868819999996</v>
      </c>
      <c r="H110" s="547">
        <v>6779.5400680000002</v>
      </c>
      <c r="I110" s="547">
        <v>6569.363883</v>
      </c>
    </row>
    <row r="111" spans="1:9" s="81" customFormat="1" ht="12" customHeight="1">
      <c r="A111" s="69" t="s">
        <v>215</v>
      </c>
      <c r="B111" s="69"/>
      <c r="C111" s="547">
        <v>213.27768699999999</v>
      </c>
      <c r="D111" s="547">
        <v>210.884659</v>
      </c>
      <c r="E111" s="547">
        <v>150.15302299999999</v>
      </c>
      <c r="F111" s="547">
        <v>416.95536600000003</v>
      </c>
      <c r="G111" s="547">
        <v>14.513261</v>
      </c>
      <c r="H111" s="547">
        <v>9.2151150000000008</v>
      </c>
      <c r="I111" s="547">
        <v>1092.234344</v>
      </c>
    </row>
    <row r="112" spans="1:9" s="81" customFormat="1" ht="12" customHeight="1">
      <c r="A112" s="190" t="s">
        <v>23</v>
      </c>
      <c r="B112" s="190"/>
      <c r="C112" s="549">
        <v>23629.351290999999</v>
      </c>
      <c r="D112" s="549">
        <v>20892.553413000001</v>
      </c>
      <c r="E112" s="549">
        <v>23123.669580000002</v>
      </c>
      <c r="F112" s="549">
        <v>14199.659916000001</v>
      </c>
      <c r="G112" s="549">
        <v>23731.506731000001</v>
      </c>
      <c r="H112" s="549">
        <v>25622.803472</v>
      </c>
      <c r="I112" s="549">
        <v>28671.204970999999</v>
      </c>
    </row>
    <row r="113" spans="1:10" s="81" customFormat="1" ht="12" customHeight="1">
      <c r="A113" s="192" t="s">
        <v>24</v>
      </c>
      <c r="B113" s="192"/>
      <c r="C113" s="550">
        <v>2436403.145761</v>
      </c>
      <c r="D113" s="550">
        <v>2522810.2724569999</v>
      </c>
      <c r="E113" s="550">
        <v>2433815.3442770001</v>
      </c>
      <c r="F113" s="550">
        <v>2264801.0549969999</v>
      </c>
      <c r="G113" s="550">
        <v>2368983.1993530001</v>
      </c>
      <c r="H113" s="550">
        <v>2372207.954721</v>
      </c>
      <c r="I113" s="550">
        <v>2370812.7034160001</v>
      </c>
    </row>
    <row r="114" spans="1:10" s="81" customFormat="1" ht="12" customHeight="1">
      <c r="A114" s="188" t="s">
        <v>287</v>
      </c>
      <c r="B114" s="821"/>
      <c r="C114" s="546">
        <v>260902.95688400001</v>
      </c>
      <c r="D114" s="546">
        <v>318503.97019999998</v>
      </c>
      <c r="E114" s="546">
        <v>336528.252729</v>
      </c>
      <c r="F114" s="546">
        <v>251388.01332299999</v>
      </c>
      <c r="G114" s="546">
        <v>293529.55872199999</v>
      </c>
      <c r="H114" s="546">
        <v>294125.40433699999</v>
      </c>
      <c r="I114" s="546">
        <v>353394.86716700002</v>
      </c>
    </row>
    <row r="115" spans="1:10" s="81" customFormat="1" ht="12" customHeight="1">
      <c r="A115" s="68" t="s">
        <v>25</v>
      </c>
      <c r="B115" s="68"/>
      <c r="C115" s="547">
        <v>925450.66175900004</v>
      </c>
      <c r="D115" s="547">
        <v>996371.94966599997</v>
      </c>
      <c r="E115" s="547">
        <v>889042.87659700005</v>
      </c>
      <c r="F115" s="547">
        <v>810959.35391900002</v>
      </c>
      <c r="G115" s="547">
        <v>843339.88659899996</v>
      </c>
      <c r="H115" s="547">
        <v>853877.04278400005</v>
      </c>
      <c r="I115" s="547">
        <v>805984.50638899999</v>
      </c>
    </row>
    <row r="116" spans="1:10" s="81" customFormat="1" ht="12" customHeight="1">
      <c r="A116" s="68" t="s">
        <v>67</v>
      </c>
      <c r="B116" s="68"/>
      <c r="C116" s="547">
        <v>63634.957016</v>
      </c>
      <c r="D116" s="547">
        <v>70686.738341000004</v>
      </c>
      <c r="E116" s="547">
        <v>64614.871052000002</v>
      </c>
      <c r="F116" s="547">
        <v>63274.361550000001</v>
      </c>
      <c r="G116" s="547">
        <v>66206.985033000004</v>
      </c>
      <c r="H116" s="547">
        <v>60857.434142999999</v>
      </c>
      <c r="I116" s="547">
        <v>56038.964554999999</v>
      </c>
    </row>
    <row r="117" spans="1:10" s="81" customFormat="1" ht="12" customHeight="1">
      <c r="A117" s="68" t="s">
        <v>168</v>
      </c>
      <c r="B117" s="68"/>
      <c r="C117" s="547">
        <v>718301.99300999998</v>
      </c>
      <c r="D117" s="547">
        <v>695638.49594299996</v>
      </c>
      <c r="E117" s="547">
        <v>689923.44762400002</v>
      </c>
      <c r="F117" s="547">
        <v>708047.19683999999</v>
      </c>
      <c r="G117" s="547">
        <v>727925.27203200001</v>
      </c>
      <c r="H117" s="547">
        <v>729309.31485600001</v>
      </c>
      <c r="I117" s="547">
        <v>717597.87427200004</v>
      </c>
    </row>
    <row r="118" spans="1:10" s="81" customFormat="1" ht="12" customHeight="1">
      <c r="A118" s="68" t="s">
        <v>69</v>
      </c>
      <c r="B118" s="68"/>
      <c r="C118" s="547">
        <v>33197.226240999997</v>
      </c>
      <c r="D118" s="547">
        <v>30604.482</v>
      </c>
      <c r="E118" s="547">
        <v>30058.518</v>
      </c>
      <c r="F118" s="547">
        <v>28269.11</v>
      </c>
      <c r="G118" s="547">
        <v>27600.116999999998</v>
      </c>
      <c r="H118" s="547">
        <v>25391.275000000001</v>
      </c>
      <c r="I118" s="547">
        <v>25770.108</v>
      </c>
    </row>
    <row r="119" spans="1:10" s="81" customFormat="1" ht="12" customHeight="1">
      <c r="A119" s="69" t="s">
        <v>216</v>
      </c>
      <c r="B119" s="69"/>
      <c r="C119" s="547">
        <v>228880.80025199999</v>
      </c>
      <c r="D119" s="547">
        <v>227008.755</v>
      </c>
      <c r="E119" s="547">
        <v>226366.753</v>
      </c>
      <c r="F119" s="547">
        <v>221184.86199999999</v>
      </c>
      <c r="G119" s="547">
        <v>220573.516</v>
      </c>
      <c r="H119" s="547">
        <v>218081.46299999999</v>
      </c>
      <c r="I119" s="547">
        <v>218093.144</v>
      </c>
    </row>
    <row r="120" spans="1:10" s="81" customFormat="1" ht="12" customHeight="1">
      <c r="A120" s="69" t="s">
        <v>217</v>
      </c>
      <c r="B120" s="69"/>
      <c r="C120" s="551">
        <v>2036.405</v>
      </c>
      <c r="D120" s="551">
        <v>2099.3180000000002</v>
      </c>
      <c r="E120" s="551">
        <v>2115.8330000000001</v>
      </c>
      <c r="F120" s="551">
        <v>1779.7809999999999</v>
      </c>
      <c r="G120" s="551">
        <v>1913.567</v>
      </c>
      <c r="H120" s="551">
        <v>1954.498</v>
      </c>
      <c r="I120" s="551">
        <v>1945.09</v>
      </c>
    </row>
    <row r="121" spans="1:10" s="81" customFormat="1" ht="12" customHeight="1">
      <c r="A121" s="68" t="s">
        <v>70</v>
      </c>
      <c r="B121" s="68"/>
      <c r="C121" s="547">
        <v>4220.8328170000004</v>
      </c>
      <c r="D121" s="547">
        <v>3004.2006759999999</v>
      </c>
      <c r="E121" s="547">
        <v>8231.7612059999992</v>
      </c>
      <c r="F121" s="547">
        <v>6830.7878520000004</v>
      </c>
      <c r="G121" s="547">
        <v>3267.2770209999999</v>
      </c>
      <c r="H121" s="547">
        <v>1584.4152670000001</v>
      </c>
      <c r="I121" s="547">
        <v>355.54644000000002</v>
      </c>
    </row>
    <row r="122" spans="1:10" s="81" customFormat="1" ht="12" customHeight="1">
      <c r="A122" s="69" t="s">
        <v>71</v>
      </c>
      <c r="B122" s="69"/>
      <c r="C122" s="547">
        <v>1516.330858</v>
      </c>
      <c r="D122" s="547">
        <v>1546.1557849999999</v>
      </c>
      <c r="E122" s="547">
        <v>1280.4228720000001</v>
      </c>
      <c r="F122" s="547">
        <v>1284.449038</v>
      </c>
      <c r="G122" s="547">
        <v>2449.217439</v>
      </c>
      <c r="H122" s="547">
        <v>2618.3047430000001</v>
      </c>
      <c r="I122" s="547">
        <v>3445.4814329999999</v>
      </c>
      <c r="J122" s="83"/>
    </row>
    <row r="123" spans="1:10" s="81" customFormat="1" ht="12" customHeight="1">
      <c r="A123" s="68" t="s">
        <v>26</v>
      </c>
      <c r="B123" s="68"/>
      <c r="C123" s="547">
        <v>30168.703635000002</v>
      </c>
      <c r="D123" s="547">
        <v>21594.185734999999</v>
      </c>
      <c r="E123" s="547">
        <v>30870.503768999999</v>
      </c>
      <c r="F123" s="547">
        <v>18451.457305</v>
      </c>
      <c r="G123" s="547">
        <v>26851.016067</v>
      </c>
      <c r="H123" s="547">
        <v>32590.854520000001</v>
      </c>
      <c r="I123" s="547">
        <v>34342.029388000003</v>
      </c>
    </row>
    <row r="124" spans="1:10" s="81" customFormat="1" ht="12" customHeight="1">
      <c r="A124" s="68" t="s">
        <v>218</v>
      </c>
      <c r="B124" s="68"/>
      <c r="C124" s="547">
        <v>73.257999999999996</v>
      </c>
      <c r="D124" s="547">
        <v>68.325999999999993</v>
      </c>
      <c r="E124" s="547">
        <v>30.414000000000001</v>
      </c>
      <c r="F124" s="547">
        <v>75.620279999999994</v>
      </c>
      <c r="G124" s="547">
        <v>0</v>
      </c>
      <c r="H124" s="547">
        <v>0</v>
      </c>
      <c r="I124" s="547">
        <v>360.863</v>
      </c>
    </row>
    <row r="125" spans="1:10" s="81" customFormat="1" ht="12" customHeight="1">
      <c r="A125" s="68" t="s">
        <v>27</v>
      </c>
      <c r="B125" s="68"/>
      <c r="C125" s="547">
        <v>1998.7708709999999</v>
      </c>
      <c r="D125" s="547">
        <v>1536.135544</v>
      </c>
      <c r="E125" s="547">
        <v>1279.521348</v>
      </c>
      <c r="F125" s="547">
        <v>769.89336300000002</v>
      </c>
      <c r="G125" s="547">
        <v>660.01911500000006</v>
      </c>
      <c r="H125" s="547">
        <v>610.18430999999998</v>
      </c>
      <c r="I125" s="547">
        <v>525.18654200000003</v>
      </c>
    </row>
    <row r="126" spans="1:10" s="81" customFormat="1" ht="12" customHeight="1">
      <c r="A126" s="68" t="s">
        <v>181</v>
      </c>
      <c r="B126" s="68"/>
      <c r="C126" s="547">
        <v>3715.7711380000001</v>
      </c>
      <c r="D126" s="547">
        <v>3234.7729490000002</v>
      </c>
      <c r="E126" s="547">
        <v>4054.9282290000001</v>
      </c>
      <c r="F126" s="547">
        <v>3904.2579909999999</v>
      </c>
      <c r="G126" s="547">
        <v>8028.9916659999999</v>
      </c>
      <c r="H126" s="547">
        <v>8033.6557739999998</v>
      </c>
      <c r="I126" s="547">
        <v>8044.7240339999998</v>
      </c>
    </row>
    <row r="127" spans="1:10" s="81" customFormat="1" ht="12" customHeight="1">
      <c r="A127" s="68" t="s">
        <v>28</v>
      </c>
      <c r="B127" s="68"/>
      <c r="C127" s="547">
        <v>25826.947972999998</v>
      </c>
      <c r="D127" s="547">
        <v>19117.981425000002</v>
      </c>
      <c r="E127" s="547">
        <v>18609.813320000001</v>
      </c>
      <c r="F127" s="547">
        <v>21090.089623</v>
      </c>
      <c r="G127" s="547">
        <v>25798.791737</v>
      </c>
      <c r="H127" s="547">
        <v>25968.015874000001</v>
      </c>
      <c r="I127" s="547">
        <v>29021.362351</v>
      </c>
    </row>
    <row r="128" spans="1:10" s="84" customFormat="1" ht="12" customHeight="1">
      <c r="A128" s="202" t="s">
        <v>29</v>
      </c>
      <c r="B128" s="202"/>
      <c r="C128" s="552">
        <v>2299925.6154519999</v>
      </c>
      <c r="D128" s="552">
        <v>2391015.4672639999</v>
      </c>
      <c r="E128" s="552">
        <v>2303007.9167459998</v>
      </c>
      <c r="F128" s="552">
        <v>2137309.2340830001</v>
      </c>
      <c r="G128" s="552">
        <v>2248144.2154299999</v>
      </c>
      <c r="H128" s="552">
        <v>2255001.8626089999</v>
      </c>
      <c r="I128" s="552">
        <v>2254919.7475709999</v>
      </c>
    </row>
    <row r="129" spans="1:11" s="81" customFormat="1" ht="12" customHeight="1">
      <c r="A129" s="68"/>
      <c r="B129" s="68"/>
      <c r="C129" s="547"/>
      <c r="D129" s="547"/>
      <c r="E129" s="547"/>
      <c r="F129" s="547"/>
      <c r="G129" s="547"/>
      <c r="H129" s="547"/>
      <c r="I129" s="547"/>
    </row>
    <row r="130" spans="1:11" s="81" customFormat="1" ht="12" customHeight="1">
      <c r="A130" s="68" t="s">
        <v>34</v>
      </c>
      <c r="B130" s="68"/>
      <c r="C130" s="547">
        <v>16287.988729000001</v>
      </c>
      <c r="D130" s="547">
        <v>16287.988549</v>
      </c>
      <c r="E130" s="547">
        <v>16269.748584999999</v>
      </c>
      <c r="F130" s="547">
        <v>16268.505223</v>
      </c>
      <c r="G130" s="547">
        <v>16287.989013</v>
      </c>
      <c r="H130" s="547">
        <v>16260.562913</v>
      </c>
      <c r="I130" s="547">
        <v>16274.979535</v>
      </c>
    </row>
    <row r="131" spans="1:11" s="81" customFormat="1" ht="12" customHeight="1">
      <c r="A131" s="68" t="s">
        <v>143</v>
      </c>
      <c r="B131" s="68"/>
      <c r="C131" s="547">
        <v>22608.929587999999</v>
      </c>
      <c r="D131" s="547">
        <v>22608.929392999999</v>
      </c>
      <c r="E131" s="547">
        <v>22608.929651999999</v>
      </c>
      <c r="F131" s="547">
        <v>22608.929254999999</v>
      </c>
      <c r="G131" s="547">
        <v>22608.92886</v>
      </c>
      <c r="H131" s="547">
        <v>22608.929107</v>
      </c>
      <c r="I131" s="547">
        <v>22608.92885</v>
      </c>
    </row>
    <row r="132" spans="1:11" s="81" customFormat="1" ht="12" customHeight="1">
      <c r="A132" s="68" t="s">
        <v>144</v>
      </c>
      <c r="B132" s="68"/>
      <c r="C132" s="547">
        <v>97580.528745000003</v>
      </c>
      <c r="D132" s="547">
        <v>92897.889662000001</v>
      </c>
      <c r="E132" s="547">
        <v>91928.753668000005</v>
      </c>
      <c r="F132" s="547">
        <v>88614.412748000002</v>
      </c>
      <c r="G132" s="547">
        <v>81942.083805000002</v>
      </c>
      <c r="H132" s="547">
        <v>78336.618895000007</v>
      </c>
      <c r="I132" s="547">
        <v>77009.065898999994</v>
      </c>
    </row>
    <row r="133" spans="1:11" s="84" customFormat="1" ht="12" customHeight="1">
      <c r="A133" s="203" t="s">
        <v>30</v>
      </c>
      <c r="B133" s="203"/>
      <c r="C133" s="553">
        <v>136477.44706199999</v>
      </c>
      <c r="D133" s="553">
        <v>131794.807604</v>
      </c>
      <c r="E133" s="553">
        <v>130807.431905</v>
      </c>
      <c r="F133" s="553">
        <v>127491.84722700001</v>
      </c>
      <c r="G133" s="553">
        <v>120839.001678</v>
      </c>
      <c r="H133" s="553">
        <v>117206.110915</v>
      </c>
      <c r="I133" s="553">
        <v>115892.974285</v>
      </c>
    </row>
    <row r="134" spans="1:11" s="81" customFormat="1" ht="12" customHeight="1">
      <c r="A134" s="822" t="s">
        <v>31</v>
      </c>
      <c r="B134" s="822"/>
      <c r="C134" s="828">
        <v>2436403.0625140001</v>
      </c>
      <c r="D134" s="828">
        <v>2522810.2748670001</v>
      </c>
      <c r="E134" s="828">
        <v>2433815.3486509998</v>
      </c>
      <c r="F134" s="828">
        <v>2264801.0813099998</v>
      </c>
      <c r="G134" s="828">
        <v>2368983.2171080001</v>
      </c>
      <c r="H134" s="828">
        <v>2372207.973524</v>
      </c>
      <c r="I134" s="828">
        <v>2370812.7218550001</v>
      </c>
    </row>
    <row r="135" spans="1:11" s="81" customFormat="1" ht="12" customHeight="1">
      <c r="A135" s="881"/>
      <c r="B135" s="881"/>
      <c r="C135" s="882"/>
      <c r="D135" s="882"/>
      <c r="E135" s="882"/>
      <c r="F135" s="882"/>
      <c r="G135" s="882"/>
      <c r="H135" s="882"/>
      <c r="I135" s="882"/>
    </row>
    <row r="136" spans="1:11" s="101" customFormat="1" ht="22.5" customHeight="1">
      <c r="A136" s="818"/>
      <c r="B136" s="829"/>
      <c r="C136" s="829"/>
      <c r="D136" s="829"/>
      <c r="E136" s="829"/>
      <c r="F136" s="829"/>
      <c r="G136" s="829"/>
      <c r="H136" s="829"/>
      <c r="I136" s="829"/>
      <c r="J136" s="829"/>
      <c r="K136" s="829"/>
    </row>
    <row r="137" spans="1:11" s="582" customFormat="1" ht="18.75" customHeight="1">
      <c r="A137" s="581" t="s">
        <v>932</v>
      </c>
    </row>
    <row r="138" spans="1:11" s="50" customFormat="1" ht="12.75" customHeight="1"/>
    <row r="139" spans="1:11" s="71" customFormat="1" ht="11.1" customHeight="1">
      <c r="A139" s="72"/>
      <c r="B139" s="73"/>
      <c r="C139" s="344" t="s">
        <v>784</v>
      </c>
      <c r="D139" s="344" t="s">
        <v>367</v>
      </c>
      <c r="E139" s="344" t="s">
        <v>331</v>
      </c>
      <c r="F139" s="344" t="s">
        <v>713</v>
      </c>
      <c r="G139" s="344" t="s">
        <v>714</v>
      </c>
      <c r="H139" s="344" t="s">
        <v>715</v>
      </c>
      <c r="I139" s="344" t="s">
        <v>756</v>
      </c>
    </row>
    <row r="140" spans="1:11" s="206" customFormat="1" ht="12.95" customHeight="1">
      <c r="A140" s="214" t="s">
        <v>38</v>
      </c>
      <c r="B140" s="205"/>
      <c r="C140" s="264"/>
      <c r="D140" s="264"/>
      <c r="E140" s="264"/>
      <c r="F140" s="264"/>
      <c r="G140" s="264"/>
      <c r="H140" s="264"/>
      <c r="I140" s="264"/>
    </row>
    <row r="141" spans="1:11" s="206" customFormat="1" ht="18.95" customHeight="1">
      <c r="A141" s="207">
        <v>1</v>
      </c>
      <c r="B141" s="559" t="s">
        <v>232</v>
      </c>
      <c r="C141" s="903">
        <v>1.29229946217626</v>
      </c>
      <c r="D141" s="903">
        <v>1.2758235664099191</v>
      </c>
      <c r="E141" s="903">
        <v>1.1953659557356697</v>
      </c>
      <c r="F141" s="903">
        <v>1.2169185679921775</v>
      </c>
      <c r="G141" s="903">
        <v>1.18</v>
      </c>
      <c r="H141" s="903">
        <v>1.18</v>
      </c>
      <c r="I141" s="903">
        <v>1.1599999999999999</v>
      </c>
    </row>
    <row r="142" spans="1:11" s="609" customFormat="1" ht="11.1" customHeight="1">
      <c r="A142" s="208">
        <v>2</v>
      </c>
      <c r="B142" s="211" t="s">
        <v>198</v>
      </c>
      <c r="C142" s="610">
        <v>2.4228685492400399</v>
      </c>
      <c r="D142" s="610">
        <v>2.3199019603660451</v>
      </c>
      <c r="E142" s="610">
        <v>2.2053460687355626</v>
      </c>
      <c r="F142" s="610">
        <v>2.177018760592131</v>
      </c>
      <c r="G142" s="610">
        <v>2.0099999999999998</v>
      </c>
      <c r="H142" s="610">
        <v>1.98</v>
      </c>
      <c r="I142" s="610">
        <v>1.83</v>
      </c>
    </row>
    <row r="143" spans="1:11" s="206" customFormat="1" ht="11.1" customHeight="1">
      <c r="A143" s="208">
        <v>3</v>
      </c>
      <c r="B143" s="211" t="s">
        <v>199</v>
      </c>
      <c r="C143" s="321">
        <v>-0.28923237193297902</v>
      </c>
      <c r="D143" s="321">
        <v>-0.23739141879078454</v>
      </c>
      <c r="E143" s="321">
        <v>-0.30026744116729015</v>
      </c>
      <c r="F143" s="321">
        <v>-0.27328981576328071</v>
      </c>
      <c r="G143" s="321">
        <v>-0.13</v>
      </c>
      <c r="H143" s="321">
        <v>-0.11</v>
      </c>
      <c r="I143" s="321">
        <v>0.04</v>
      </c>
    </row>
    <row r="144" spans="1:11" s="206" customFormat="1" ht="12.95" customHeight="1">
      <c r="A144" s="817" t="s">
        <v>39</v>
      </c>
      <c r="B144" s="210"/>
      <c r="C144" s="265"/>
      <c r="D144" s="265"/>
      <c r="E144" s="265"/>
      <c r="F144" s="265"/>
      <c r="G144" s="265"/>
      <c r="H144" s="265"/>
      <c r="I144" s="265"/>
    </row>
    <row r="145" spans="1:9" s="206" customFormat="1" ht="11.1" customHeight="1">
      <c r="A145" s="208">
        <v>4</v>
      </c>
      <c r="B145" s="211" t="s">
        <v>125</v>
      </c>
      <c r="C145" s="322">
        <v>34.217083414702003</v>
      </c>
      <c r="D145" s="322">
        <v>36.554968791671612</v>
      </c>
      <c r="E145" s="322">
        <v>34.93625915493476</v>
      </c>
      <c r="F145" s="322">
        <v>36.383827995315556</v>
      </c>
      <c r="G145" s="322">
        <v>34.701045966317572</v>
      </c>
      <c r="H145" s="322">
        <v>43.959326285774267</v>
      </c>
      <c r="I145" s="322">
        <v>19.459168589351108</v>
      </c>
    </row>
    <row r="146" spans="1:9" s="206" customFormat="1" ht="11.1" customHeight="1">
      <c r="A146" s="208">
        <v>5</v>
      </c>
      <c r="B146" s="211" t="s">
        <v>40</v>
      </c>
      <c r="C146" s="322">
        <v>43.407694114828097</v>
      </c>
      <c r="D146" s="322">
        <v>48.008877925482501</v>
      </c>
      <c r="E146" s="322">
        <v>52.041442780347403</v>
      </c>
      <c r="F146" s="322">
        <v>47.05868632539373</v>
      </c>
      <c r="G146" s="322">
        <v>48.388987522993261</v>
      </c>
      <c r="H146" s="322">
        <v>43.100715311312534</v>
      </c>
      <c r="I146" s="322">
        <v>61.232619691863185</v>
      </c>
    </row>
    <row r="147" spans="1:9" s="206" customFormat="1" ht="11.1" customHeight="1">
      <c r="A147" s="208">
        <v>6</v>
      </c>
      <c r="B147" s="211" t="s">
        <v>112</v>
      </c>
      <c r="C147" s="322">
        <v>14.4254142886526</v>
      </c>
      <c r="D147" s="322">
        <v>11.608561429173648</v>
      </c>
      <c r="E147" s="322">
        <v>10.034674372958037</v>
      </c>
      <c r="F147" s="322">
        <v>12.34417679025792</v>
      </c>
      <c r="G147" s="322">
        <v>11.869530744131616</v>
      </c>
      <c r="H147" s="322">
        <v>15.949179715892503</v>
      </c>
      <c r="I147" s="322">
        <v>6.3195441815165259</v>
      </c>
    </row>
    <row r="148" spans="1:9" s="206" customFormat="1" ht="11.1" customHeight="1">
      <c r="A148" s="208">
        <v>7</v>
      </c>
      <c r="B148" s="211" t="s">
        <v>349</v>
      </c>
      <c r="C148" s="322">
        <v>12.953741908249199</v>
      </c>
      <c r="D148" s="322">
        <v>11.885313489279966</v>
      </c>
      <c r="E148" s="322">
        <v>10.922145487293948</v>
      </c>
      <c r="F148" s="322">
        <v>10.856127493071135</v>
      </c>
      <c r="G148" s="322">
        <v>12.10468987045604</v>
      </c>
      <c r="H148" s="322">
        <v>11.737432854922188</v>
      </c>
      <c r="I148" s="322">
        <v>11.67239651695126</v>
      </c>
    </row>
    <row r="149" spans="1:9" s="208" customFormat="1" ht="11.1" customHeight="1">
      <c r="A149" s="208">
        <v>8</v>
      </c>
      <c r="B149" s="611" t="s">
        <v>126</v>
      </c>
      <c r="C149" s="612">
        <v>134250.78198179998</v>
      </c>
      <c r="D149" s="612">
        <v>131228.69526819998</v>
      </c>
      <c r="E149" s="612">
        <v>128572.05244460001</v>
      </c>
      <c r="F149" s="612">
        <v>123866.18340649999</v>
      </c>
      <c r="G149" s="612">
        <v>118668.65198330001</v>
      </c>
      <c r="H149" s="612">
        <v>116352.95007110001</v>
      </c>
      <c r="I149" s="612">
        <v>114157.6783415</v>
      </c>
    </row>
    <row r="150" spans="1:9" s="609" customFormat="1" ht="11.1" customHeight="1">
      <c r="A150" s="208">
        <v>9</v>
      </c>
      <c r="B150" s="211" t="s">
        <v>127</v>
      </c>
      <c r="C150" s="610">
        <v>1.7718293967426699</v>
      </c>
      <c r="D150" s="610">
        <v>1.3894232414257011</v>
      </c>
      <c r="E150" s="610">
        <v>1.1891062415257838</v>
      </c>
      <c r="F150" s="610">
        <v>1.4105237356972176</v>
      </c>
      <c r="G150" s="610">
        <v>1.2754274056115669</v>
      </c>
      <c r="H150" s="610">
        <v>1.6564388434849302</v>
      </c>
      <c r="I150" s="610">
        <v>0.64533238269618076</v>
      </c>
    </row>
    <row r="151" spans="1:9" s="206" customFormat="1" ht="12.95" customHeight="1">
      <c r="A151" s="817" t="s">
        <v>353</v>
      </c>
      <c r="B151" s="210"/>
      <c r="C151" s="265"/>
      <c r="D151" s="265"/>
      <c r="E151" s="265"/>
      <c r="F151" s="265"/>
      <c r="G151" s="265"/>
      <c r="H151" s="265"/>
      <c r="I151" s="265"/>
    </row>
    <row r="152" spans="1:9" s="609" customFormat="1" ht="11.1" customHeight="1">
      <c r="A152" s="208">
        <v>10</v>
      </c>
      <c r="B152" s="211" t="s">
        <v>757</v>
      </c>
      <c r="C152" s="608">
        <v>10.9910967467076</v>
      </c>
      <c r="D152" s="608">
        <v>10.76655191183406</v>
      </c>
      <c r="E152" s="608">
        <v>10.564823500613869</v>
      </c>
      <c r="F152" s="608">
        <v>10.749320167651673</v>
      </c>
      <c r="G152" s="608">
        <v>10.023625127876207</v>
      </c>
      <c r="H152" s="608">
        <v>9.6495647836497724</v>
      </c>
      <c r="I152" s="608">
        <v>9.3473968681133339</v>
      </c>
    </row>
    <row r="153" spans="1:9" s="206" customFormat="1" ht="11.1" customHeight="1">
      <c r="A153" s="208">
        <v>11</v>
      </c>
      <c r="B153" s="211" t="s">
        <v>758</v>
      </c>
      <c r="C153" s="322">
        <v>11.302122591487599</v>
      </c>
      <c r="D153" s="322">
        <v>11.061097981051178</v>
      </c>
      <c r="E153" s="322">
        <v>10.847058754461365</v>
      </c>
      <c r="F153" s="322">
        <v>11.043305003951939</v>
      </c>
      <c r="G153" s="322">
        <v>10.572622829948692</v>
      </c>
      <c r="H153" s="322">
        <v>10.195077004770274</v>
      </c>
      <c r="I153" s="322">
        <v>9.8840218424712809</v>
      </c>
    </row>
    <row r="154" spans="1:9" s="206" customFormat="1" ht="11.1" customHeight="1">
      <c r="A154" s="208">
        <v>12</v>
      </c>
      <c r="B154" s="211" t="s">
        <v>759</v>
      </c>
      <c r="C154" s="322">
        <v>13.1387463887751</v>
      </c>
      <c r="D154" s="322">
        <v>12.366735222708217</v>
      </c>
      <c r="E154" s="322">
        <v>12.138172965937432</v>
      </c>
      <c r="F154" s="322">
        <v>12.556590604136394</v>
      </c>
      <c r="G154" s="322">
        <v>12.197187315687946</v>
      </c>
      <c r="H154" s="322">
        <v>11.82794108996003</v>
      </c>
      <c r="I154" s="322">
        <v>11.805571539314425</v>
      </c>
    </row>
    <row r="155" spans="1:9" s="609" customFormat="1" ht="11.1" customHeight="1">
      <c r="A155" s="208">
        <v>13</v>
      </c>
      <c r="B155" s="211" t="s">
        <v>760</v>
      </c>
      <c r="C155" s="613">
        <v>119988.70955581535</v>
      </c>
      <c r="D155" s="613">
        <v>118269.85922351624</v>
      </c>
      <c r="E155" s="613">
        <v>115613.53877445064</v>
      </c>
      <c r="F155" s="613">
        <v>115627.41742259085</v>
      </c>
      <c r="G155" s="613">
        <v>109493.5</v>
      </c>
      <c r="H155" s="613">
        <v>107726</v>
      </c>
      <c r="I155" s="613">
        <v>105088</v>
      </c>
    </row>
    <row r="156" spans="1:9" s="206" customFormat="1" ht="11.1" customHeight="1">
      <c r="A156" s="208">
        <v>14</v>
      </c>
      <c r="B156" s="211" t="s">
        <v>686</v>
      </c>
      <c r="C156" s="555">
        <v>1091690.049873854</v>
      </c>
      <c r="D156" s="555">
        <v>1098493.3727344952</v>
      </c>
      <c r="E156" s="555">
        <v>1094325.3218355509</v>
      </c>
      <c r="F156" s="555">
        <v>1075671.9087273325</v>
      </c>
      <c r="G156" s="555">
        <v>1092354.2990000001</v>
      </c>
      <c r="H156" s="555">
        <v>1116381.9552000002</v>
      </c>
      <c r="I156" s="555">
        <v>1124248.8100329875</v>
      </c>
    </row>
    <row r="157" spans="1:9" s="206" customFormat="1" ht="12.95" customHeight="1">
      <c r="A157" s="817" t="s">
        <v>322</v>
      </c>
      <c r="B157" s="210"/>
      <c r="C157" s="265"/>
      <c r="D157" s="265"/>
      <c r="E157" s="265"/>
      <c r="F157" s="265"/>
      <c r="G157" s="265"/>
      <c r="H157" s="265"/>
      <c r="I157" s="265"/>
    </row>
    <row r="158" spans="1:9" s="206" customFormat="1" ht="18" customHeight="1">
      <c r="A158" s="207">
        <v>15</v>
      </c>
      <c r="B158" s="559" t="s">
        <v>318</v>
      </c>
      <c r="C158" s="902">
        <v>0.201439720060831</v>
      </c>
      <c r="D158" s="902">
        <v>0.2415533315708186</v>
      </c>
      <c r="E158" s="902">
        <v>0.19183733459069177</v>
      </c>
      <c r="F158" s="902">
        <v>0.28842382249078619</v>
      </c>
      <c r="G158" s="902">
        <v>0.20313272483426881</v>
      </c>
      <c r="H158" s="902">
        <v>0.18870033932698357</v>
      </c>
      <c r="I158" s="902">
        <v>0.21627051485762555</v>
      </c>
    </row>
    <row r="159" spans="1:9" s="206" customFormat="1" ht="16.5" customHeight="1">
      <c r="A159" s="207">
        <v>16</v>
      </c>
      <c r="B159" s="559" t="s">
        <v>939</v>
      </c>
      <c r="C159" s="903">
        <v>0.14185222316422999</v>
      </c>
      <c r="D159" s="903">
        <v>0.28606972779876483</v>
      </c>
      <c r="E159" s="903">
        <v>0.2295018913030468</v>
      </c>
      <c r="F159" s="903">
        <v>0.36179997841504785</v>
      </c>
      <c r="G159" s="903">
        <v>0.15808055704405574</v>
      </c>
      <c r="H159" s="903">
        <v>0.2121346025250809</v>
      </c>
      <c r="I159" s="903">
        <v>0.24648795537228069</v>
      </c>
    </row>
    <row r="160" spans="1:9" s="206" customFormat="1" ht="17.25" customHeight="1">
      <c r="A160" s="207">
        <v>17</v>
      </c>
      <c r="B160" s="559" t="s">
        <v>320</v>
      </c>
      <c r="C160" s="903">
        <v>1.6983999999999999</v>
      </c>
      <c r="D160" s="903">
        <v>1.706</v>
      </c>
      <c r="E160" s="903">
        <v>1.4751000000000001</v>
      </c>
      <c r="F160" s="903">
        <v>1.5</v>
      </c>
      <c r="G160" s="903">
        <v>1.47</v>
      </c>
      <c r="H160" s="903">
        <v>1.45</v>
      </c>
      <c r="I160" s="903">
        <v>1.56</v>
      </c>
    </row>
    <row r="161" spans="1:12" s="206" customFormat="1" ht="18.95" customHeight="1">
      <c r="A161" s="207">
        <v>18</v>
      </c>
      <c r="B161" s="559" t="s">
        <v>321</v>
      </c>
      <c r="C161" s="904">
        <v>22907.002854999999</v>
      </c>
      <c r="D161" s="904">
        <v>23286.482077000001</v>
      </c>
      <c r="E161" s="904">
        <v>19918.195899999999</v>
      </c>
      <c r="F161" s="904">
        <v>19740</v>
      </c>
      <c r="G161" s="904">
        <v>19626</v>
      </c>
      <c r="H161" s="904">
        <v>19260</v>
      </c>
      <c r="I161" s="904">
        <v>20297</v>
      </c>
    </row>
    <row r="162" spans="1:12" s="206" customFormat="1" ht="12.95" customHeight="1">
      <c r="A162" s="817" t="s">
        <v>41</v>
      </c>
      <c r="B162" s="210"/>
      <c r="C162" s="265"/>
      <c r="D162" s="265"/>
      <c r="E162" s="265"/>
      <c r="F162" s="265"/>
      <c r="G162" s="265"/>
      <c r="H162" s="265"/>
      <c r="I162" s="265"/>
    </row>
    <row r="163" spans="1:12" s="206" customFormat="1" ht="18.95" customHeight="1">
      <c r="A163" s="207">
        <v>19</v>
      </c>
      <c r="B163" s="559" t="s">
        <v>323</v>
      </c>
      <c r="C163" s="905">
        <v>69.429013622338701</v>
      </c>
      <c r="D163" s="905">
        <v>74.934078556235619</v>
      </c>
      <c r="E163" s="905">
        <v>67.602451219075462</v>
      </c>
      <c r="F163" s="905">
        <v>62.482830625006024</v>
      </c>
      <c r="G163" s="905">
        <v>64.522548710069643</v>
      </c>
      <c r="H163" s="905">
        <v>65.251260708528079</v>
      </c>
      <c r="I163" s="905">
        <v>62.745696041169985</v>
      </c>
    </row>
    <row r="164" spans="1:12" s="206" customFormat="1" ht="12.95" customHeight="1">
      <c r="A164" s="1496" t="s">
        <v>761</v>
      </c>
      <c r="B164" s="1497"/>
      <c r="C164" s="265"/>
      <c r="D164" s="265"/>
      <c r="E164" s="265"/>
      <c r="F164" s="265"/>
      <c r="G164" s="265"/>
      <c r="H164" s="265"/>
      <c r="I164" s="265"/>
    </row>
    <row r="165" spans="1:12" s="206" customFormat="1" ht="17.25" customHeight="1">
      <c r="A165" s="207">
        <v>20</v>
      </c>
      <c r="B165" s="559" t="s">
        <v>940</v>
      </c>
      <c r="C165" s="904">
        <v>500.31120685369001</v>
      </c>
      <c r="D165" s="904">
        <v>485.54015456035</v>
      </c>
      <c r="E165" s="904">
        <v>477.96768011932005</v>
      </c>
      <c r="F165" s="904">
        <v>459.08724700311006</v>
      </c>
      <c r="G165" s="904">
        <v>519.93743025686013</v>
      </c>
      <c r="H165" s="904">
        <v>505.87750589332995</v>
      </c>
      <c r="I165" s="904">
        <v>510.45127425625003</v>
      </c>
    </row>
    <row r="166" spans="1:12" s="609" customFormat="1" ht="11.1" customHeight="1">
      <c r="A166" s="212">
        <v>21</v>
      </c>
      <c r="B166" s="211" t="s">
        <v>36</v>
      </c>
      <c r="C166" s="612">
        <v>2672.5999211216899</v>
      </c>
      <c r="D166" s="612">
        <v>2748.6378720173502</v>
      </c>
      <c r="E166" s="612">
        <v>2653.24192039632</v>
      </c>
      <c r="F166" s="612">
        <v>2472.6545490001099</v>
      </c>
      <c r="G166" s="612">
        <v>2638.8334296098601</v>
      </c>
      <c r="H166" s="612">
        <v>2632.6582246143303</v>
      </c>
      <c r="I166" s="612">
        <v>2635.4556356722501</v>
      </c>
    </row>
    <row r="167" spans="1:12" s="206" customFormat="1" ht="11.1" customHeight="1">
      <c r="A167" s="212">
        <v>22</v>
      </c>
      <c r="B167" s="211" t="s">
        <v>122</v>
      </c>
      <c r="C167" s="266">
        <v>2500.5266385390014</v>
      </c>
      <c r="D167" s="266">
        <v>2570.4940368280004</v>
      </c>
      <c r="E167" s="266">
        <v>2378.6295349519996</v>
      </c>
      <c r="F167" s="266">
        <v>2369.0750199519989</v>
      </c>
      <c r="G167" s="266">
        <v>2415.5547558359995</v>
      </c>
      <c r="H167" s="266">
        <v>2400.1753597110001</v>
      </c>
      <c r="I167" s="266">
        <v>2269.2632606850002</v>
      </c>
    </row>
    <row r="168" spans="1:12" s="206" customFormat="1" ht="11.1" customHeight="1">
      <c r="A168" s="212">
        <v>23</v>
      </c>
      <c r="B168" s="211" t="s">
        <v>42</v>
      </c>
      <c r="C168" s="266">
        <v>1425.7718686126898</v>
      </c>
      <c r="D168" s="266">
        <v>1481.9221042263498</v>
      </c>
      <c r="E168" s="266">
        <v>1367.0220567163201</v>
      </c>
      <c r="F168" s="266">
        <v>1270.0665239451102</v>
      </c>
      <c r="G168" s="266">
        <v>1363.3703041898598</v>
      </c>
      <c r="H168" s="266">
        <v>1359.86180823533</v>
      </c>
      <c r="I168" s="266">
        <v>1316.5188821438801</v>
      </c>
    </row>
    <row r="169" spans="1:12" s="206" customFormat="1" ht="12.95" customHeight="1">
      <c r="A169" s="817" t="s">
        <v>43</v>
      </c>
      <c r="B169" s="210"/>
      <c r="C169" s="265"/>
      <c r="D169" s="265"/>
      <c r="E169" s="265"/>
      <c r="F169" s="265"/>
      <c r="G169" s="265"/>
      <c r="H169" s="265"/>
      <c r="I169" s="265"/>
    </row>
    <row r="170" spans="1:12" s="206" customFormat="1" ht="11.1" customHeight="1">
      <c r="A170" s="208">
        <v>24</v>
      </c>
      <c r="B170" s="209" t="s">
        <v>44</v>
      </c>
      <c r="C170" s="266">
        <v>12356</v>
      </c>
      <c r="D170" s="266">
        <v>12550</v>
      </c>
      <c r="E170" s="266">
        <v>12962</v>
      </c>
      <c r="F170" s="266">
        <v>13291</v>
      </c>
      <c r="G170" s="266">
        <v>13426</v>
      </c>
      <c r="H170" s="266">
        <v>13591.619999999999</v>
      </c>
      <c r="I170" s="266">
        <v>13635</v>
      </c>
    </row>
    <row r="171" spans="1:12" s="206" customFormat="1" ht="12.95" customHeight="1">
      <c r="A171" s="817" t="s">
        <v>208</v>
      </c>
      <c r="B171" s="210"/>
      <c r="C171" s="265"/>
      <c r="D171" s="265"/>
      <c r="E171" s="265"/>
      <c r="F171" s="265"/>
      <c r="G171" s="265"/>
      <c r="H171" s="265"/>
      <c r="I171" s="265"/>
    </row>
    <row r="172" spans="1:12" s="206" customFormat="1" ht="11.1" customHeight="1">
      <c r="A172" s="208">
        <v>25</v>
      </c>
      <c r="B172" s="211" t="s">
        <v>45</v>
      </c>
      <c r="C172" s="556">
        <v>1628798.8610000003</v>
      </c>
      <c r="D172" s="556">
        <v>1628798.8610000003</v>
      </c>
      <c r="E172" s="556">
        <v>1628798.8610000003</v>
      </c>
      <c r="F172" s="556">
        <v>1628798.8610000003</v>
      </c>
      <c r="G172" s="557">
        <v>1628798.8610000003</v>
      </c>
      <c r="H172" s="557">
        <v>1628798.8610000003</v>
      </c>
      <c r="I172" s="557">
        <v>1628798.861</v>
      </c>
    </row>
    <row r="173" spans="1:12" s="206" customFormat="1" ht="11.1" customHeight="1">
      <c r="A173" s="208">
        <v>26</v>
      </c>
      <c r="B173" s="211" t="s">
        <v>46</v>
      </c>
      <c r="C173" s="556">
        <v>1628798.8610000003</v>
      </c>
      <c r="D173" s="556">
        <v>1628798.8610000003</v>
      </c>
      <c r="E173" s="556">
        <v>1628798.8610000003</v>
      </c>
      <c r="F173" s="556">
        <v>1628798.8610000003</v>
      </c>
      <c r="G173" s="557">
        <v>1628798.8610000003</v>
      </c>
      <c r="H173" s="557">
        <v>1628798.8610000003</v>
      </c>
      <c r="I173" s="557">
        <v>1628798.8610000003</v>
      </c>
    </row>
    <row r="174" spans="1:12" s="206" customFormat="1" ht="11.1" customHeight="1">
      <c r="A174" s="208">
        <v>27</v>
      </c>
      <c r="B174" s="211" t="s">
        <v>47</v>
      </c>
      <c r="C174" s="321">
        <v>2.9969025733497201</v>
      </c>
      <c r="D174" s="321">
        <v>2.3317838266833117</v>
      </c>
      <c r="E174" s="321">
        <v>1.9550256083545203</v>
      </c>
      <c r="F174" s="321">
        <v>2.3608298983272702</v>
      </c>
      <c r="G174" s="321">
        <v>2.1744960553395138</v>
      </c>
      <c r="H174" s="321">
        <v>2.8375477208045035</v>
      </c>
      <c r="I174" s="321">
        <v>1.1024223660160988</v>
      </c>
    </row>
    <row r="175" spans="1:12" s="609" customFormat="1" ht="11.1" customHeight="1">
      <c r="A175" s="208">
        <v>28</v>
      </c>
      <c r="B175" s="743" t="s">
        <v>358</v>
      </c>
      <c r="C175" s="610">
        <v>3.00145807751765</v>
      </c>
      <c r="D175" s="610">
        <v>2.3359697333432745</v>
      </c>
      <c r="E175" s="610">
        <v>1.9491690045504231</v>
      </c>
      <c r="F175" s="610">
        <v>2.3582403618395595</v>
      </c>
      <c r="G175" s="610">
        <v>2.1744960553395138</v>
      </c>
      <c r="H175" s="610">
        <v>2.7808925043686621</v>
      </c>
      <c r="I175" s="610">
        <v>1.1024229806221424</v>
      </c>
    </row>
    <row r="176" spans="1:12" s="206" customFormat="1" ht="11.1" customHeight="1">
      <c r="A176" s="208">
        <v>29</v>
      </c>
      <c r="B176" s="211" t="s">
        <v>357</v>
      </c>
      <c r="C176" s="267">
        <v>0</v>
      </c>
      <c r="D176" s="267">
        <v>0</v>
      </c>
      <c r="E176" s="267">
        <v>0</v>
      </c>
      <c r="F176" s="267">
        <v>0</v>
      </c>
      <c r="G176" s="267">
        <v>0</v>
      </c>
      <c r="H176" s="267">
        <v>0</v>
      </c>
      <c r="I176" s="267">
        <v>0</v>
      </c>
      <c r="J176" s="715"/>
      <c r="K176" s="715"/>
      <c r="L176" s="715"/>
    </row>
    <row r="177" spans="1:12" s="206" customFormat="1" ht="11.1" customHeight="1">
      <c r="A177" s="208">
        <v>30</v>
      </c>
      <c r="B177" s="211" t="s">
        <v>48</v>
      </c>
      <c r="C177" s="322">
        <v>6.1530561719451997</v>
      </c>
      <c r="D177" s="322">
        <v>5.0040487354763332</v>
      </c>
      <c r="E177" s="322">
        <v>21.661931818181817</v>
      </c>
      <c r="F177" s="322">
        <v>0.21352313167260595</v>
      </c>
      <c r="G177" s="322">
        <v>22.559079770811373</v>
      </c>
      <c r="H177" s="322">
        <v>-17.176095422428464</v>
      </c>
      <c r="I177" s="322">
        <v>25.021349274124695</v>
      </c>
      <c r="J177" s="715"/>
      <c r="K177" s="715"/>
      <c r="L177" s="715"/>
    </row>
    <row r="178" spans="1:12" s="206" customFormat="1" ht="11.1" customHeight="1">
      <c r="A178" s="208">
        <v>31</v>
      </c>
      <c r="B178" s="211" t="s">
        <v>114</v>
      </c>
      <c r="C178" s="267">
        <v>0</v>
      </c>
      <c r="D178" s="267">
        <v>0</v>
      </c>
      <c r="E178" s="267">
        <v>0</v>
      </c>
      <c r="F178" s="267">
        <v>0</v>
      </c>
      <c r="G178" s="267">
        <v>0</v>
      </c>
      <c r="H178" s="267">
        <v>0</v>
      </c>
      <c r="I178" s="267">
        <v>0</v>
      </c>
      <c r="J178" s="715"/>
      <c r="K178" s="715"/>
      <c r="L178" s="715"/>
    </row>
    <row r="179" spans="1:12" s="609" customFormat="1" ht="11.1" customHeight="1">
      <c r="A179" s="208">
        <v>32</v>
      </c>
      <c r="B179" s="211" t="s">
        <v>359</v>
      </c>
      <c r="C179" s="610">
        <v>83.790239746490101</v>
      </c>
      <c r="D179" s="610">
        <v>80.915336300692545</v>
      </c>
      <c r="E179" s="610">
        <v>80.309137633293062</v>
      </c>
      <c r="F179" s="610">
        <v>78.2735365794193</v>
      </c>
      <c r="G179" s="610">
        <v>74.189026387095424</v>
      </c>
      <c r="H179" s="610">
        <v>71.958615468972866</v>
      </c>
      <c r="I179" s="610">
        <v>71.152416090128881</v>
      </c>
    </row>
    <row r="180" spans="1:12" s="206" customFormat="1" ht="11.1" customHeight="1">
      <c r="A180" s="212">
        <v>33</v>
      </c>
      <c r="B180" s="211" t="s">
        <v>49</v>
      </c>
      <c r="C180" s="321">
        <v>91.3</v>
      </c>
      <c r="D180" s="321">
        <v>87.95</v>
      </c>
      <c r="E180" s="321">
        <v>85.65</v>
      </c>
      <c r="F180" s="321">
        <v>70.400000000000006</v>
      </c>
      <c r="G180" s="321">
        <v>70.25</v>
      </c>
      <c r="H180" s="321">
        <v>58.95</v>
      </c>
      <c r="I180" s="321">
        <v>73.2</v>
      </c>
    </row>
    <row r="181" spans="1:12" s="206" customFormat="1" ht="11.1" customHeight="1">
      <c r="A181" s="212">
        <v>34</v>
      </c>
      <c r="B181" s="211" t="s">
        <v>121</v>
      </c>
      <c r="C181" s="321">
        <v>7.6046372831158697</v>
      </c>
      <c r="D181" s="321">
        <v>9.4125791469614484</v>
      </c>
      <c r="E181" s="321">
        <v>10.985450697200475</v>
      </c>
      <c r="F181" s="321">
        <v>7.463191744488257</v>
      </c>
      <c r="G181" s="321">
        <v>8.0765839776416097</v>
      </c>
      <c r="H181" s="321">
        <v>5.2995575977309528</v>
      </c>
      <c r="I181" s="321">
        <v>16.599799098593319</v>
      </c>
    </row>
    <row r="182" spans="1:12" s="206" customFormat="1" ht="11.1" customHeight="1">
      <c r="A182" s="212">
        <v>35</v>
      </c>
      <c r="B182" s="211" t="s">
        <v>50</v>
      </c>
      <c r="C182" s="321">
        <v>1.08962571626756</v>
      </c>
      <c r="D182" s="321">
        <v>1.0869385708682675</v>
      </c>
      <c r="E182" s="321">
        <v>1.0665037942642883</v>
      </c>
      <c r="F182" s="321">
        <v>0.89940998039062026</v>
      </c>
      <c r="G182" s="321">
        <v>0.94690553874446604</v>
      </c>
      <c r="H182" s="321">
        <v>0.81922087599667726</v>
      </c>
      <c r="I182" s="321">
        <v>1.0287774333239428</v>
      </c>
    </row>
    <row r="183" spans="1:12" s="206" customFormat="1" ht="11.1" customHeight="1">
      <c r="A183" s="213">
        <v>36</v>
      </c>
      <c r="B183" s="558" t="s">
        <v>51</v>
      </c>
      <c r="C183" s="322">
        <v>148.70933600929999</v>
      </c>
      <c r="D183" s="322">
        <v>143.25285982495004</v>
      </c>
      <c r="E183" s="322">
        <v>139.50662244465002</v>
      </c>
      <c r="F183" s="322">
        <v>114.66743981440003</v>
      </c>
      <c r="G183" s="322">
        <v>114.42311998525003</v>
      </c>
      <c r="H183" s="322">
        <v>96.017692855950017</v>
      </c>
      <c r="I183" s="878">
        <v>119.2280766252</v>
      </c>
      <c r="J183" s="691"/>
    </row>
    <row r="184" spans="1:12" s="74" customFormat="1" ht="7.5" customHeight="1">
      <c r="A184" s="75"/>
      <c r="B184" s="76"/>
      <c r="C184" s="77"/>
      <c r="D184" s="77"/>
      <c r="E184" s="77"/>
      <c r="F184" s="77"/>
      <c r="G184" s="77"/>
      <c r="H184" s="77"/>
      <c r="I184" s="79"/>
      <c r="J184" s="79"/>
      <c r="K184" s="79"/>
    </row>
    <row r="185" spans="1:12" s="338" customFormat="1" ht="12.75" customHeight="1">
      <c r="A185" s="1498" t="s">
        <v>762</v>
      </c>
      <c r="B185" s="1498"/>
      <c r="C185" s="1498"/>
      <c r="D185" s="1498"/>
      <c r="E185" s="1498"/>
      <c r="F185" s="1498"/>
      <c r="G185" s="1498"/>
      <c r="H185" s="1498"/>
      <c r="I185" s="1498"/>
      <c r="J185" s="1498"/>
      <c r="K185" s="1498"/>
    </row>
    <row r="186" spans="1:12" s="338" customFormat="1" ht="12.75" customHeight="1">
      <c r="A186" s="816"/>
      <c r="B186" s="337"/>
      <c r="C186" s="337"/>
      <c r="D186" s="337"/>
      <c r="E186" s="337"/>
      <c r="F186" s="337"/>
    </row>
    <row r="187" spans="1:12" s="338" customFormat="1" ht="12.75" customHeight="1">
      <c r="A187" s="891" t="s">
        <v>1598</v>
      </c>
      <c r="B187" s="892"/>
      <c r="C187" s="871"/>
      <c r="D187" s="871"/>
      <c r="E187" s="871"/>
      <c r="F187" s="871"/>
      <c r="G187" s="871"/>
      <c r="H187" s="871"/>
      <c r="I187" s="871"/>
      <c r="J187" s="871"/>
      <c r="K187" s="871"/>
      <c r="L187" s="871"/>
    </row>
    <row r="188" spans="1:12" s="124" customFormat="1" ht="22.5" customHeight="1"/>
    <row r="189" spans="1:12" s="582" customFormat="1" ht="18.75" customHeight="1">
      <c r="A189" s="581" t="s">
        <v>933</v>
      </c>
    </row>
    <row r="190" spans="1:12" s="50" customFormat="1" ht="12" customHeight="1"/>
    <row r="191" spans="1:12" s="53" customFormat="1" ht="13.5" customHeight="1">
      <c r="A191" s="72"/>
      <c r="B191" s="72"/>
      <c r="C191" s="344" t="s">
        <v>784</v>
      </c>
      <c r="D191" s="344" t="s">
        <v>367</v>
      </c>
      <c r="E191" s="344" t="s">
        <v>331</v>
      </c>
      <c r="F191" s="344" t="s">
        <v>713</v>
      </c>
      <c r="G191" s="344" t="s">
        <v>714</v>
      </c>
      <c r="H191" s="344" t="s">
        <v>715</v>
      </c>
      <c r="I191" s="344" t="s">
        <v>716</v>
      </c>
      <c r="J191" s="52"/>
    </row>
    <row r="192" spans="1:12" s="53" customFormat="1" ht="12" customHeight="1">
      <c r="A192" s="378" t="s">
        <v>112</v>
      </c>
      <c r="B192" s="819"/>
      <c r="C192" s="379">
        <v>14.899017514940557</v>
      </c>
      <c r="D192" s="379">
        <v>11.802923546234478</v>
      </c>
      <c r="E192" s="379">
        <v>10.564083601607049</v>
      </c>
      <c r="F192" s="379">
        <v>11.801366101561337</v>
      </c>
      <c r="G192" s="379">
        <v>13.236824178830172</v>
      </c>
      <c r="H192" s="379">
        <v>13.266963875073733</v>
      </c>
      <c r="I192" s="379">
        <v>12.489986244562063</v>
      </c>
      <c r="J192" s="52"/>
    </row>
    <row r="193" spans="1:10" s="53" customFormat="1" ht="12" customHeight="1">
      <c r="A193" s="380" t="s">
        <v>721</v>
      </c>
      <c r="B193" s="380"/>
      <c r="C193" s="381">
        <v>42.619282855892102</v>
      </c>
      <c r="D193" s="381">
        <v>47.651909616464835</v>
      </c>
      <c r="E193" s="381">
        <v>50.915258120882569</v>
      </c>
      <c r="F193" s="381">
        <v>48.069539839786266</v>
      </c>
      <c r="G193" s="382">
        <v>45.902205353214256</v>
      </c>
      <c r="H193" s="382">
        <v>47.417748487899516</v>
      </c>
      <c r="I193" s="382">
        <v>47.303560548067182</v>
      </c>
      <c r="J193" s="120"/>
    </row>
    <row r="194" spans="1:10" ht="7.5" customHeight="1"/>
    <row r="195" spans="1:10" s="327" customFormat="1" ht="12.2" customHeight="1">
      <c r="A195" s="1493" t="s">
        <v>722</v>
      </c>
      <c r="B195" s="1493"/>
      <c r="C195" s="1493"/>
      <c r="D195" s="1493"/>
      <c r="E195" s="1493"/>
      <c r="F195" s="1493"/>
      <c r="G195" s="1493"/>
      <c r="H195" s="1493"/>
      <c r="I195" s="1493"/>
      <c r="J195" s="1493"/>
    </row>
  </sheetData>
  <mergeCells count="14">
    <mergeCell ref="A164:B164"/>
    <mergeCell ref="A185:K185"/>
    <mergeCell ref="A195:J195"/>
    <mergeCell ref="A69:B69"/>
    <mergeCell ref="A70:B70"/>
    <mergeCell ref="A71:B71"/>
    <mergeCell ref="A55:K55"/>
    <mergeCell ref="A56:K56"/>
    <mergeCell ref="A57:K57"/>
    <mergeCell ref="A21:K21"/>
    <mergeCell ref="A22:K22"/>
    <mergeCell ref="A23:K23"/>
    <mergeCell ref="A44:K44"/>
    <mergeCell ref="A46:K46"/>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- 3Q13&amp;C&amp;8CHAPTER 1&amp;R&amp;8FINANCIAL RESULTS DNB GROUP </oddHeader>
  </headerFooter>
  <rowBreaks count="3" manualBreakCount="3">
    <brk id="57" max="16383" man="1"/>
    <brk id="92" max="16383" man="1"/>
    <brk id="13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pageSetUpPr fitToPage="1"/>
  </sheetPr>
  <dimension ref="A1:J37"/>
  <sheetViews>
    <sheetView showGridLines="0" zoomScale="150" workbookViewId="0">
      <selection activeCell="B15" sqref="B15"/>
    </sheetView>
  </sheetViews>
  <sheetFormatPr baseColWidth="10" defaultColWidth="10.85546875" defaultRowHeight="22.5" customHeight="1"/>
  <cols>
    <col min="1" max="1" width="41" style="3" customWidth="1"/>
    <col min="2" max="3" width="6.5703125" style="3" customWidth="1"/>
    <col min="4" max="5" width="6.5703125" style="7" customWidth="1"/>
    <col min="6" max="6" width="6.5703125" style="3" customWidth="1"/>
    <col min="7" max="7" width="6.5703125" style="7" customWidth="1"/>
    <col min="8" max="8" width="6.5703125" style="3" customWidth="1"/>
    <col min="9" max="9" width="10.85546875" style="3" customWidth="1"/>
    <col min="10" max="10" width="49" style="3" customWidth="1"/>
    <col min="11" max="17" width="10.42578125" style="3" customWidth="1"/>
    <col min="18" max="18" width="10.85546875" style="3" customWidth="1"/>
    <col min="19" max="19" width="49" style="3" customWidth="1"/>
    <col min="20" max="26" width="10.42578125" style="3" customWidth="1"/>
    <col min="27" max="16384" width="10.85546875" style="3"/>
  </cols>
  <sheetData>
    <row r="1" spans="1:8" s="13" customFormat="1" ht="12.75" customHeight="1">
      <c r="A1" s="13" t="str">
        <f>Impairment!A2</f>
        <v>1.5.1  Impairment of loans and guarantees</v>
      </c>
      <c r="D1" s="14"/>
      <c r="E1" s="14"/>
      <c r="G1" s="14"/>
    </row>
    <row r="2" spans="1:8" s="13" customFormat="1" ht="12.75" customHeight="1">
      <c r="D2" s="14"/>
      <c r="E2" s="14"/>
      <c r="G2" s="14"/>
    </row>
    <row r="3" spans="1:8" s="1" customFormat="1" ht="9.9499999999999993" customHeight="1">
      <c r="G3" s="1681" t="s">
        <v>152</v>
      </c>
      <c r="H3" s="1681"/>
    </row>
    <row r="4" spans="1:8" s="2" customFormat="1" ht="13.5" customHeight="1">
      <c r="A4" s="15" t="s">
        <v>1</v>
      </c>
      <c r="B4" s="16" t="s">
        <v>153</v>
      </c>
      <c r="C4" s="16" t="s">
        <v>150</v>
      </c>
      <c r="D4" s="16" t="s">
        <v>146</v>
      </c>
      <c r="E4" s="16" t="s">
        <v>142</v>
      </c>
      <c r="F4" s="16" t="s">
        <v>133</v>
      </c>
      <c r="G4" s="17" t="s">
        <v>147</v>
      </c>
      <c r="H4" s="17" t="s">
        <v>131</v>
      </c>
    </row>
    <row r="5" spans="1:8" s="2" customFormat="1" ht="13.5" customHeight="1">
      <c r="A5" s="18" t="s">
        <v>119</v>
      </c>
      <c r="B5" s="19"/>
      <c r="C5" s="19"/>
      <c r="D5" s="19"/>
      <c r="E5" s="19"/>
      <c r="F5" s="19"/>
      <c r="G5" s="19"/>
      <c r="H5" s="19"/>
    </row>
    <row r="6" spans="1:8" s="2" customFormat="1" ht="13.5" customHeight="1">
      <c r="A6" s="20" t="s">
        <v>161</v>
      </c>
      <c r="B6" s="10"/>
      <c r="C6" s="11"/>
      <c r="D6" s="21"/>
      <c r="E6" s="21"/>
      <c r="F6" s="21"/>
      <c r="G6" s="10"/>
      <c r="H6" s="10"/>
    </row>
    <row r="7" spans="1:8" s="2" customFormat="1" ht="11.1" customHeight="1">
      <c r="A7" s="22" t="s">
        <v>162</v>
      </c>
      <c r="B7" s="10">
        <f>+'[1]FORDELT PÅ OMRÅDE  30.09.09'!F7+'[1]FORDELT PÅ OMRÅDE  30.09.09'!F8+'[1]FORDELT PÅ OMRÅDE  30.09.09'!F9+'[1]FORDELT PÅ OMRÅDE  30.09.09'!F10+'[1]FORDELT PÅ OMRÅDE  30.09.09'!F11</f>
        <v>44.4</v>
      </c>
      <c r="C7" s="11">
        <f>+'[1]FORDELT PÅ OMRÅDE  30.09.09'!I7+'[1]FORDELT PÅ OMRÅDE  30.09.09'!I8+'[1]FORDELT PÅ OMRÅDE  30.09.09'!I9+'[1]FORDELT PÅ OMRÅDE  30.09.09'!I10+'[1]FORDELT PÅ OMRÅDE  30.09.09'!I11</f>
        <v>99.158000000000001</v>
      </c>
      <c r="D7" s="11">
        <f>+'[1]FORDELT PÅ OMRÅDE  30.09.09'!J7+'[1]FORDELT PÅ OMRÅDE  30.09.09'!J8+'[1]FORDELT PÅ OMRÅDE  30.09.09'!J9+'[1]FORDELT PÅ OMRÅDE  30.09.09'!J10+'[1]FORDELT PÅ OMRÅDE  30.09.09'!J11</f>
        <v>151</v>
      </c>
      <c r="E7" s="11">
        <f>+'[1]FORDELT PÅ OMRÅDE  30.09.09'!K7+'[1]FORDELT PÅ OMRÅDE  30.09.09'!K8+'[1]FORDELT PÅ OMRÅDE  30.09.09'!K9+'[1]FORDELT PÅ OMRÅDE  30.09.09'!K10+'[1]FORDELT PÅ OMRÅDE  30.09.09'!K11</f>
        <v>96.5</v>
      </c>
      <c r="F7" s="11">
        <f>+'[1]FORDELT PÅ OMRÅDE  30.09.09'!L7+'[1]FORDELT PÅ OMRÅDE  30.09.09'!L8+'[1]FORDELT PÅ OMRÅDE  30.09.09'!L9+'[1]FORDELT PÅ OMRÅDE  30.09.09'!L10+'[1]FORDELT PÅ OMRÅDE  30.09.09'!L11</f>
        <v>175.4</v>
      </c>
      <c r="G7" s="10">
        <f>+'[1]FORDELT PÅ OMRÅDE  30.09.09'!G7+'[1]FORDELT PÅ OMRÅDE  30.09.09'!G8+'[1]FORDELT PÅ OMRÅDE  30.09.09'!G9+'[1]FORDELT PÅ OMRÅDE  30.09.09'!G10+'[1]FORDELT PÅ OMRÅDE  30.09.09'!G11</f>
        <v>294.55799999999999</v>
      </c>
      <c r="H7" s="10">
        <f>+'[1]FORDELT PÅ OMRÅDE 3Q08'!G7+'[1]FORDELT PÅ OMRÅDE 3Q08'!G8+'[1]FORDELT PÅ OMRÅDE 3Q08'!G9</f>
        <v>315.53899999999999</v>
      </c>
    </row>
    <row r="8" spans="1:8" s="2" customFormat="1" ht="11.1" customHeight="1">
      <c r="A8" s="23" t="s">
        <v>163</v>
      </c>
      <c r="B8" s="10">
        <f>SUM('[1]FORDELT PÅ OMRÅDE '!F11:F19)</f>
        <v>312.55</v>
      </c>
      <c r="C8" s="11">
        <f>+'[1]FORDELT PÅ OMRÅDE '!I11+'[1]FORDELT PÅ OMRÅDE '!I12+'[1]FORDELT PÅ OMRÅDE '!I13+'[1]FORDELT PÅ OMRÅDE '!I14+'[1]FORDELT PÅ OMRÅDE '!I15+'[1]FORDELT PÅ OMRÅDE '!I16+'[1]FORDELT PÅ OMRÅDE '!I17+'[1]FORDELT PÅ OMRÅDE '!I18+'[1]FORDELT PÅ OMRÅDE '!I19</f>
        <v>56.699999999999996</v>
      </c>
      <c r="D8" s="11">
        <f>+'[1]FORDELT PÅ OMRÅDE '!J11+'[1]FORDELT PÅ OMRÅDE '!J12+'[1]FORDELT PÅ OMRÅDE '!J13+'[1]FORDELT PÅ OMRÅDE '!J14+'[1]FORDELT PÅ OMRÅDE '!J15+'[1]FORDELT PÅ OMRÅDE '!J16+'[1]FORDELT PÅ OMRÅDE '!J17+'[1]FORDELT PÅ OMRÅDE '!J18+'[1]FORDELT PÅ OMRÅDE '!J19</f>
        <v>202.29999999999998</v>
      </c>
      <c r="E8" s="11">
        <f>+'[1]FORDELT PÅ OMRÅDE '!K11+'[1]FORDELT PÅ OMRÅDE '!K12+'[1]FORDELT PÅ OMRÅDE '!K13+'[1]FORDELT PÅ OMRÅDE '!K14+'[1]FORDELT PÅ OMRÅDE '!K15+'[1]FORDELT PÅ OMRÅDE '!K16+'[1]FORDELT PÅ OMRÅDE '!K17+'[1]FORDELT PÅ OMRÅDE '!K18+'[1]FORDELT PÅ OMRÅDE '!K19</f>
        <v>325</v>
      </c>
      <c r="F8" s="11">
        <f>+'[1]FORDELT PÅ OMRÅDE '!L23-'[1]FORDELT PÅ OMRÅDE '!L22-'[1]FORDELT PÅ OMRÅDE '!L21-'[1]FORDELT PÅ OMRÅDE '!L20-'[1]FORDELT PÅ OMRÅDE '!L7-'[1]FORDELT PÅ OMRÅDE '!L8-'[1]FORDELT PÅ OMRÅDE '!L9-'[1]FORDELT PÅ OMRÅDE '!L10</f>
        <v>94.600000000000023</v>
      </c>
      <c r="G8" s="10">
        <f>+D8+C8+B8</f>
        <v>571.54999999999995</v>
      </c>
      <c r="H8" s="10">
        <f>+'[1]FORDELT PÅ OMRÅDE 3Q08'!G16+'[1]FORDELT PÅ OMRÅDE 3Q08'!G17</f>
        <v>172.44900000000001</v>
      </c>
    </row>
    <row r="9" spans="1:8" s="2" customFormat="1" ht="11.1" customHeight="1">
      <c r="A9" s="23" t="s">
        <v>145</v>
      </c>
      <c r="B9" s="10">
        <f>+'[1]FORDELT PÅ OMRÅDE '!F20</f>
        <v>91</v>
      </c>
      <c r="C9" s="11">
        <f>+'[1]FORDELT PÅ OMRÅDE '!I20</f>
        <v>105.3</v>
      </c>
      <c r="D9" s="11">
        <f>+'[1]FORDELT PÅ OMRÅDE '!J20</f>
        <v>101.8</v>
      </c>
      <c r="E9" s="11">
        <f>+'[1]FORDELT PÅ OMRÅDE '!K20</f>
        <v>207.56</v>
      </c>
      <c r="F9" s="11">
        <f>+'[1]FORDELT PÅ OMRÅDE '!L20</f>
        <v>58.4</v>
      </c>
      <c r="G9" s="10">
        <f>+D9+C9+B9</f>
        <v>298.10000000000002</v>
      </c>
      <c r="H9" s="10">
        <f>+'[1]FORDELT PÅ OMRÅDE 3Q08'!G19</f>
        <v>122.54900000000001</v>
      </c>
    </row>
    <row r="10" spans="1:8" s="2" customFormat="1" ht="11.1" customHeight="1">
      <c r="A10" s="22" t="s">
        <v>158</v>
      </c>
      <c r="B10" s="10">
        <f>+'[1]FORDELT PÅ OMRÅDE  30.09.09'!F21+'[1]FORDELT PÅ OMRÅDE  30.09.09'!F22</f>
        <v>27.5</v>
      </c>
      <c r="C10" s="11">
        <f>+'[1]FORDELT PÅ OMRÅDE  30.09.09'!I21+'[1]FORDELT PÅ OMRÅDE  30.09.09'!I22</f>
        <v>30.667999999999999</v>
      </c>
      <c r="D10" s="11">
        <f>+'[1]FORDELT PÅ OMRÅDE  30.09.09'!J21+'[1]FORDELT PÅ OMRÅDE  30.09.09'!J22</f>
        <v>20.6</v>
      </c>
      <c r="E10" s="11">
        <f>+'[1]FORDELT PÅ OMRÅDE  30.09.09'!K21+'[1]FORDELT PÅ OMRÅDE  30.09.09'!K22</f>
        <v>15</v>
      </c>
      <c r="F10" s="11">
        <f>+'[1]FORDELT PÅ OMRÅDE  30.09.09'!L21+'[1]FORDELT PÅ OMRÅDE  30.09.09'!L22</f>
        <v>12.668000000000003</v>
      </c>
      <c r="G10" s="10">
        <f>+'[1]FORDELT PÅ OMRÅDE  30.09.09'!G21+'[1]FORDELT PÅ OMRÅDE  30.09.09'!G22</f>
        <v>78.768000000000001</v>
      </c>
      <c r="H10" s="10">
        <f>+'[1]FORDELT PÅ OMRÅDE 3Q08'!G21+'[1]FORDELT PÅ OMRÅDE 3Q08'!G10</f>
        <v>20.646000000000001</v>
      </c>
    </row>
    <row r="11" spans="1:8" s="8" customFormat="1" ht="15.75" customHeight="1">
      <c r="A11" s="24" t="s">
        <v>154</v>
      </c>
      <c r="B11" s="25"/>
      <c r="C11" s="26"/>
      <c r="D11" s="27"/>
      <c r="E11" s="27"/>
      <c r="F11" s="27"/>
      <c r="G11" s="10"/>
      <c r="H11" s="25"/>
    </row>
    <row r="12" spans="1:8" s="2" customFormat="1" ht="11.1" customHeight="1">
      <c r="A12" s="22" t="s">
        <v>164</v>
      </c>
      <c r="B12" s="10">
        <f>SUM('[1]FORDELT PÅ OMRÅDE '!F25:F26)</f>
        <v>28.4</v>
      </c>
      <c r="C12" s="11">
        <f>+'[1]FORDELT PÅ OMRÅDE '!I25+'[1]FORDELT PÅ OMRÅDE '!I26</f>
        <v>196</v>
      </c>
      <c r="D12" s="11">
        <f>+'[1]FORDELT PÅ OMRÅDE '!J25+'[1]FORDELT PÅ OMRÅDE '!J26</f>
        <v>244.06</v>
      </c>
      <c r="E12" s="11">
        <f>+'[1]FORDELT PÅ OMRÅDE  30.09.09'!K26+'[1]FORDELT PÅ OMRÅDE  30.09.09'!K25</f>
        <v>76.739999999999995</v>
      </c>
      <c r="F12" s="11">
        <f>+'[1]FORDELT PÅ OMRÅDE '!L25+'[1]FORDELT PÅ OMRÅDE '!L26</f>
        <v>82.64</v>
      </c>
      <c r="G12" s="10">
        <f>+D12+C12+B12</f>
        <v>468.46</v>
      </c>
      <c r="H12" s="10">
        <f>+'[1]FORDELT PÅ OMRÅDE 3Q08'!G14+'[1]FORDELT PÅ OMRÅDE 3Q08'!G13</f>
        <v>80.603000000000023</v>
      </c>
    </row>
    <row r="13" spans="1:8" s="2" customFormat="1" ht="11.1" customHeight="1">
      <c r="A13" s="22" t="s">
        <v>151</v>
      </c>
      <c r="B13" s="10">
        <f>+'[1]FORDELT PÅ OMRÅDE '!F27</f>
        <v>243</v>
      </c>
      <c r="C13" s="11">
        <f>+'[1]FORDELT PÅ OMRÅDE '!I27</f>
        <v>201</v>
      </c>
      <c r="D13" s="11">
        <f>+'[1]FORDELT PÅ OMRÅDE '!J27</f>
        <v>-23</v>
      </c>
      <c r="E13" s="11">
        <f>+'[1]FORDELT PÅ OMRÅDE  30.09.09'!K27</f>
        <v>3</v>
      </c>
      <c r="F13" s="11">
        <f>+'[1]FORDELT PÅ OMRÅDE '!L27</f>
        <v>0</v>
      </c>
      <c r="G13" s="10">
        <f>+D13+C13+B13</f>
        <v>421</v>
      </c>
      <c r="H13" s="28">
        <f>+'[1]FORDELT PÅ OMRÅDE 3Q08'!G15</f>
        <v>-1.0541469999999997</v>
      </c>
    </row>
    <row r="14" spans="1:8" s="2" customFormat="1" ht="11.1" customHeight="1">
      <c r="A14" s="22" t="s">
        <v>159</v>
      </c>
      <c r="B14" s="10">
        <f>+'[1]FORDELT PÅ OMRÅDE  30.09.09'!F28</f>
        <v>9</v>
      </c>
      <c r="C14" s="11">
        <f>+'[1]FORDELT PÅ OMRÅDE  30.09.09'!I28+'[1]FORDELT PÅ OMRÅDE  30.09.09'!I29</f>
        <v>15</v>
      </c>
      <c r="D14" s="11">
        <f>+'[1]FORDELT PÅ OMRÅDE  30.09.09'!J28+'[1]FORDELT PÅ OMRÅDE  30.09.09'!J29</f>
        <v>23.799999999999997</v>
      </c>
      <c r="E14" s="11">
        <f>+'[1]FORDELT PÅ OMRÅDE  30.09.09'!K28+'[1]FORDELT PÅ OMRÅDE  30.09.09'!K29</f>
        <v>50.5</v>
      </c>
      <c r="F14" s="11">
        <f>+'[1]FORDELT PÅ OMRÅDE  30.09.09'!L28</f>
        <v>2.5802447859999997</v>
      </c>
      <c r="G14" s="10">
        <f>+'[1]FORDELT PÅ OMRÅDE  30.09.09'!G28</f>
        <v>47.8</v>
      </c>
      <c r="H14" s="28">
        <f>+'[1]FORDELT PÅ OMRÅDE 3Q08'!G18</f>
        <v>6.2485497860000008</v>
      </c>
    </row>
    <row r="15" spans="1:8" s="2" customFormat="1" ht="11.1" customHeight="1">
      <c r="A15" s="22" t="s">
        <v>160</v>
      </c>
      <c r="B15" s="11">
        <f>+'[1]FORDELT PÅ OMRÅDE  30.09.09'!G29</f>
        <v>0</v>
      </c>
      <c r="C15" s="11">
        <f>+'[1]FORDELT PÅ OMRÅDE  30.09.09'!I29</f>
        <v>0</v>
      </c>
      <c r="D15" s="11">
        <f>+'[1]FORDELT PÅ OMRÅDE  30.09.09'!J29</f>
        <v>0</v>
      </c>
      <c r="E15" s="11">
        <f>+'[1]FORDELT PÅ OMRÅDE  30.09.09'!K29</f>
        <v>0</v>
      </c>
      <c r="F15" s="11">
        <f>+'[1]FORDELT PÅ OMRÅDE  30.09.09'!L29</f>
        <v>-28.6</v>
      </c>
      <c r="G15" s="11">
        <v>0</v>
      </c>
      <c r="H15" s="28">
        <f>+'[1]FORDELT PÅ OMRÅDE 3Q08'!G20</f>
        <v>-7.7260000000000026</v>
      </c>
    </row>
    <row r="16" spans="1:8" s="2" customFormat="1" ht="13.5" customHeight="1">
      <c r="A16" s="29" t="s">
        <v>136</v>
      </c>
      <c r="B16" s="11">
        <f>+'[1]FORDELT PÅ OMRÅDE  30.09.09'!F32+'[1]FORDELT PÅ OMRÅDE  30.09.09'!F34</f>
        <v>0</v>
      </c>
      <c r="C16" s="12">
        <f>+'[1]FORDELT PÅ OMRÅDE  30.09.09'!G32+'[1]FORDELT PÅ OMRÅDE  30.09.09'!G34</f>
        <v>5.1369999999999996</v>
      </c>
      <c r="D16" s="11">
        <f>+'[1]FORDELT PÅ OMRÅDE  30.09.09'!H32+'[1]FORDELT PÅ OMRÅDE  30.09.09'!H34</f>
        <v>0</v>
      </c>
      <c r="E16" s="12">
        <f>+'[1]FORDELT PÅ OMRÅDE  30.09.09'!K32+'[1]FORDELT PÅ OMRÅDE  30.09.09'!K34</f>
        <v>18</v>
      </c>
      <c r="F16" s="12">
        <f>+'[1]FORDELT PÅ OMRÅDE  30.09.09'!L32+'[1]FORDELT PÅ OMRÅDE  30.09.09'!L34</f>
        <v>0.46</v>
      </c>
      <c r="G16" s="10">
        <f>+'[1]FORDELT PÅ OMRÅDE  30.09.09'!G32+'[1]FORDELT PÅ OMRÅDE  30.09.09'!G34</f>
        <v>5.1369999999999996</v>
      </c>
      <c r="H16" s="12">
        <f>+'[1]FORDELT PÅ OMRÅDE  30.09.09'!L32+'[1]FORDELT PÅ OMRÅDE  30.09.09'!L34</f>
        <v>0.46</v>
      </c>
    </row>
    <row r="17" spans="1:9" s="2" customFormat="1" ht="13.5" customHeight="1">
      <c r="A17" s="30" t="s">
        <v>137</v>
      </c>
      <c r="B17" s="9">
        <f>SUM(B7:B16)</f>
        <v>755.84999999999991</v>
      </c>
      <c r="C17" s="9">
        <f>SUM(C7:C16)</f>
        <v>708.96299999999997</v>
      </c>
      <c r="D17" s="9">
        <f>SUM(D7:D16)</f>
        <v>720.56</v>
      </c>
      <c r="E17" s="9">
        <f>SUM(E7:E16)</f>
        <v>792.3</v>
      </c>
      <c r="F17" s="9">
        <f>SUM(F7:F16)</f>
        <v>398.14824478599991</v>
      </c>
      <c r="G17" s="9">
        <f>SUM(G7:G16)+1</f>
        <v>2186.3730000000005</v>
      </c>
      <c r="H17" s="9">
        <f>SUM(H7:H16)</f>
        <v>709.71440278600016</v>
      </c>
    </row>
    <row r="18" spans="1:9" s="2" customFormat="1" ht="13.5" customHeight="1">
      <c r="A18" s="31" t="s">
        <v>92</v>
      </c>
      <c r="B18" s="12">
        <f>+'[1]FORDELT PÅ OMRÅDE '!F31-1</f>
        <v>948</v>
      </c>
      <c r="C18" s="32">
        <f>+'[1]FORDELT PÅ OMRÅDE '!I31</f>
        <v>1143</v>
      </c>
      <c r="D18" s="32">
        <f>+'[1]FORDELT PÅ OMRÅDE '!J31</f>
        <v>487.3</v>
      </c>
      <c r="E18" s="32">
        <f>+'[1]FORDELT PÅ OMRÅDE '!K31</f>
        <v>907</v>
      </c>
      <c r="F18" s="32">
        <f>+'[1]FORDELT PÅ OMRÅDE '!L31</f>
        <v>201</v>
      </c>
      <c r="G18" s="12">
        <f>+D18+C18+B18</f>
        <v>2578.3000000000002</v>
      </c>
      <c r="H18" s="12">
        <v>271</v>
      </c>
    </row>
    <row r="19" spans="1:9" s="5" customFormat="1" ht="13.5" customHeight="1">
      <c r="A19" s="33" t="s">
        <v>91</v>
      </c>
      <c r="B19" s="34">
        <f>SUM(B17:B18)</f>
        <v>1703.85</v>
      </c>
      <c r="C19" s="34">
        <f>+C17+C18</f>
        <v>1851.963</v>
      </c>
      <c r="D19" s="34">
        <f>+D17+D18</f>
        <v>1207.8599999999999</v>
      </c>
      <c r="E19" s="34">
        <f>+E17+E18</f>
        <v>1699.3</v>
      </c>
      <c r="F19" s="34">
        <f>+F17+F18</f>
        <v>599.14824478599985</v>
      </c>
      <c r="G19" s="34">
        <f>SUM(G17:G18)-1</f>
        <v>4763.6730000000007</v>
      </c>
      <c r="H19" s="34">
        <f>SUM(H17:H18)-1</f>
        <v>979.71440278600016</v>
      </c>
      <c r="I19" s="35"/>
    </row>
    <row r="20" spans="1:9" s="2" customFormat="1" ht="13.5" customHeight="1">
      <c r="A20" s="18" t="s">
        <v>138</v>
      </c>
      <c r="B20" s="9"/>
      <c r="C20" s="9"/>
      <c r="D20" s="9"/>
      <c r="E20" s="9"/>
      <c r="F20" s="9"/>
      <c r="G20" s="9"/>
      <c r="H20" s="9"/>
      <c r="I20" s="36"/>
    </row>
    <row r="21" spans="1:9" s="2" customFormat="1" ht="13.5" customHeight="1">
      <c r="A21" s="37" t="s">
        <v>137</v>
      </c>
      <c r="B21" s="10">
        <v>480</v>
      </c>
      <c r="C21" s="10">
        <f>+'[1]FORDELT PÅ OMRÅDE '!I36+'[1]FORDELT PÅ OMRÅDE '!I37</f>
        <v>156</v>
      </c>
      <c r="D21" s="10">
        <f>+'[1]FORDELT PÅ OMRÅDE '!J36+'[1]FORDELT PÅ OMRÅDE '!J37</f>
        <v>286.22797560079999</v>
      </c>
      <c r="E21" s="10">
        <f>+'[1]FORDELT PÅ OMRÅDE '!K36+'[1]FORDELT PÅ OMRÅDE '!K37</f>
        <v>469</v>
      </c>
      <c r="F21" s="10">
        <f>+'[1]FORDELT PÅ OMRÅDE '!L36+'[1]FORDELT PÅ OMRÅDE '!L37</f>
        <v>77</v>
      </c>
      <c r="G21" s="10">
        <f>+D21+C21+B21</f>
        <v>922.22797560079994</v>
      </c>
      <c r="H21" s="10">
        <v>151</v>
      </c>
      <c r="I21" s="36"/>
    </row>
    <row r="22" spans="1:9" s="2" customFormat="1" ht="13.5" customHeight="1">
      <c r="A22" s="38" t="s">
        <v>92</v>
      </c>
      <c r="B22" s="12">
        <f>+'[1]FORDELT PÅ OMRÅDE '!F38</f>
        <v>92.4</v>
      </c>
      <c r="C22" s="12">
        <f>+'[1]FORDELT PÅ OMRÅDE '!I38</f>
        <v>309.7</v>
      </c>
      <c r="D22" s="12">
        <f>+'[1]FORDELT PÅ OMRÅDE '!J38</f>
        <v>103.75893790000001</v>
      </c>
      <c r="E22" s="12">
        <f>+'[1]FORDELT PÅ OMRÅDE '!K38</f>
        <v>146</v>
      </c>
      <c r="F22" s="12">
        <f>+'[1]FORDELT PÅ OMRÅDE '!L38</f>
        <v>49</v>
      </c>
      <c r="G22" s="12">
        <f>+D22+C22+B22</f>
        <v>505.8589379</v>
      </c>
      <c r="H22" s="12">
        <v>64</v>
      </c>
      <c r="I22" s="36"/>
    </row>
    <row r="23" spans="1:9" s="5" customFormat="1" ht="13.5" customHeight="1">
      <c r="A23" s="33" t="s">
        <v>140</v>
      </c>
      <c r="B23" s="34">
        <f>SUM(B21:B22)</f>
        <v>572.4</v>
      </c>
      <c r="C23" s="34">
        <f>+C21+C22</f>
        <v>465.7</v>
      </c>
      <c r="D23" s="34">
        <f>+D21+D22</f>
        <v>389.98691350080003</v>
      </c>
      <c r="E23" s="34">
        <f>+E21+E22</f>
        <v>615</v>
      </c>
      <c r="F23" s="34">
        <f>+F21+F22</f>
        <v>126</v>
      </c>
      <c r="G23" s="34">
        <f>SUM(G21:G22)+1</f>
        <v>1429.0869135007999</v>
      </c>
      <c r="H23" s="34">
        <f>SUM(H21:H22)</f>
        <v>215</v>
      </c>
      <c r="I23" s="35"/>
    </row>
    <row r="24" spans="1:9" s="5" customFormat="1" ht="13.5" customHeight="1">
      <c r="A24" s="33" t="s">
        <v>165</v>
      </c>
      <c r="B24" s="34">
        <f>B19+B23+1</f>
        <v>2277.25</v>
      </c>
      <c r="C24" s="34">
        <f t="shared" ref="C24:H24" si="0">+C19+C23</f>
        <v>2317.663</v>
      </c>
      <c r="D24" s="34">
        <f t="shared" si="0"/>
        <v>1597.8469135007999</v>
      </c>
      <c r="E24" s="34">
        <f t="shared" si="0"/>
        <v>2314.3000000000002</v>
      </c>
      <c r="F24" s="34">
        <f t="shared" si="0"/>
        <v>725.14824478599985</v>
      </c>
      <c r="G24" s="34">
        <f t="shared" si="0"/>
        <v>6192.7599135008004</v>
      </c>
      <c r="H24" s="34">
        <f t="shared" si="0"/>
        <v>1194.7144027860002</v>
      </c>
    </row>
    <row r="25" spans="1:9" s="5" customFormat="1" ht="5.0999999999999996" customHeight="1">
      <c r="A25" s="39"/>
      <c r="B25" s="40"/>
      <c r="C25" s="40"/>
      <c r="D25" s="40"/>
      <c r="E25" s="40"/>
      <c r="F25" s="40"/>
      <c r="G25" s="40"/>
      <c r="H25" s="40"/>
    </row>
    <row r="26" spans="1:9" s="4" customFormat="1" ht="13.5" customHeight="1">
      <c r="A26" s="41" t="s">
        <v>139</v>
      </c>
      <c r="B26" s="42">
        <v>1080</v>
      </c>
      <c r="C26" s="42">
        <v>602</v>
      </c>
      <c r="D26" s="42">
        <v>930.64427111999998</v>
      </c>
      <c r="E26" s="42">
        <v>1014</v>
      </c>
      <c r="F26" s="42">
        <v>374</v>
      </c>
      <c r="G26" s="42">
        <f>+D26+C26+B26</f>
        <v>2612.6442711199998</v>
      </c>
      <c r="H26" s="42">
        <v>623</v>
      </c>
      <c r="I26" s="43"/>
    </row>
    <row r="27" spans="1:9" s="5" customFormat="1" ht="13.5" customHeight="1">
      <c r="A27" s="39"/>
      <c r="B27" s="40"/>
      <c r="C27" s="44"/>
      <c r="D27" s="45"/>
      <c r="E27" s="45"/>
      <c r="F27" s="45"/>
      <c r="G27" s="45"/>
      <c r="H27" s="45"/>
    </row>
    <row r="28" spans="1:9" s="2" customFormat="1" ht="12" customHeight="1">
      <c r="A28" s="46"/>
      <c r="B28" s="47"/>
      <c r="C28" s="48"/>
      <c r="D28" s="48"/>
      <c r="E28" s="48"/>
      <c r="F28" s="48"/>
      <c r="G28" s="49"/>
      <c r="H28" s="49"/>
    </row>
    <row r="29" spans="1:9" s="5" customFormat="1" ht="13.5" customHeight="1">
      <c r="A29" s="39"/>
      <c r="B29" s="40"/>
      <c r="C29" s="44"/>
      <c r="D29" s="45"/>
      <c r="E29" s="45"/>
      <c r="F29" s="45"/>
      <c r="G29" s="45"/>
      <c r="H29" s="45"/>
    </row>
    <row r="30" spans="1:9" s="5" customFormat="1" ht="13.5" customHeight="1">
      <c r="A30" s="39"/>
      <c r="B30" s="40"/>
      <c r="C30" s="44"/>
      <c r="D30" s="45"/>
      <c r="E30" s="45"/>
      <c r="F30" s="45"/>
      <c r="G30" s="45"/>
      <c r="H30" s="45"/>
    </row>
    <row r="31" spans="1:9" s="5" customFormat="1" ht="13.5" customHeight="1">
      <c r="A31" s="39"/>
      <c r="B31" s="40"/>
      <c r="C31" s="44"/>
      <c r="D31" s="45"/>
      <c r="E31" s="45"/>
      <c r="F31" s="45"/>
      <c r="G31" s="45"/>
      <c r="H31" s="45"/>
    </row>
    <row r="32" spans="1:9" s="5" customFormat="1" ht="13.5" customHeight="1">
      <c r="A32" s="39"/>
      <c r="B32" s="40"/>
      <c r="C32" s="44"/>
      <c r="D32" s="45"/>
      <c r="E32" s="45"/>
      <c r="F32" s="45"/>
      <c r="G32" s="45"/>
      <c r="H32" s="45"/>
    </row>
    <row r="33" spans="1:10" s="5" customFormat="1" ht="13.5" customHeight="1">
      <c r="A33" s="39"/>
      <c r="B33" s="40"/>
      <c r="C33" s="44"/>
      <c r="D33" s="45"/>
      <c r="E33" s="45"/>
      <c r="F33" s="45"/>
      <c r="G33" s="45"/>
      <c r="H33" s="45"/>
    </row>
    <row r="34" spans="1:10" s="5" customFormat="1" ht="13.5" customHeight="1">
      <c r="A34" s="39"/>
      <c r="B34" s="40"/>
      <c r="C34" s="44"/>
      <c r="D34" s="45"/>
      <c r="E34" s="45"/>
      <c r="F34" s="45"/>
      <c r="G34" s="45"/>
      <c r="H34" s="45"/>
    </row>
    <row r="35" spans="1:10" s="5" customFormat="1" ht="13.5" customHeight="1">
      <c r="A35" s="39"/>
      <c r="B35" s="40"/>
      <c r="C35" s="44"/>
      <c r="D35" s="45"/>
      <c r="E35" s="45"/>
      <c r="F35" s="45"/>
      <c r="G35" s="45"/>
      <c r="H35" s="45"/>
    </row>
    <row r="36" spans="1:10" s="5" customFormat="1" ht="13.5" customHeight="1">
      <c r="A36" s="39"/>
      <c r="B36" s="40"/>
      <c r="C36" s="44"/>
      <c r="D36" s="45"/>
      <c r="E36" s="45"/>
      <c r="F36" s="45"/>
      <c r="G36" s="45"/>
      <c r="H36" s="45"/>
    </row>
    <row r="37" spans="1:10" ht="22.5" customHeight="1">
      <c r="D37" s="3"/>
      <c r="E37" s="3"/>
      <c r="G37" s="3"/>
      <c r="J37" s="6"/>
    </row>
  </sheetData>
  <mergeCells count="1">
    <mergeCell ref="G3:H3"/>
  </mergeCells>
  <phoneticPr fontId="0" type="noConversion"/>
  <pageMargins left="0.78740157499999996" right="0.78740157499999996" top="0.984251969" bottom="0.984251969"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50"/>
  <sheetViews>
    <sheetView showGridLines="0" zoomScale="150" zoomScaleNormal="150" zoomScaleSheetLayoutView="90" workbookViewId="0"/>
  </sheetViews>
  <sheetFormatPr baseColWidth="10" defaultColWidth="10.85546875" defaultRowHeight="22.5" customHeight="1"/>
  <cols>
    <col min="1" max="1" width="35.28515625" style="64" customWidth="1"/>
    <col min="2" max="2" width="6.42578125" style="67" customWidth="1"/>
    <col min="3" max="10" width="6.42578125" style="64" customWidth="1"/>
    <col min="11" max="11" width="10.85546875" style="64" customWidth="1"/>
    <col min="12" max="12" width="49" style="64" customWidth="1"/>
    <col min="13" max="19" width="10.42578125" style="64" customWidth="1"/>
    <col min="20" max="20" width="10.85546875" style="64" customWidth="1"/>
    <col min="21" max="21" width="49" style="64" customWidth="1"/>
    <col min="22" max="28" width="10.42578125" style="64" customWidth="1"/>
    <col min="29" max="16384" width="10.85546875" style="64"/>
  </cols>
  <sheetData>
    <row r="1" spans="1:10" s="101" customFormat="1" ht="22.5" customHeight="1">
      <c r="A1" s="801"/>
      <c r="B1" s="802"/>
      <c r="C1" s="802"/>
      <c r="D1" s="802"/>
      <c r="E1" s="802"/>
      <c r="F1" s="802"/>
      <c r="G1" s="802"/>
      <c r="H1" s="802"/>
      <c r="I1" s="802"/>
      <c r="J1" s="802"/>
    </row>
    <row r="2" spans="1:10" s="582" customFormat="1" ht="18.75" customHeight="1">
      <c r="A2" s="581" t="s">
        <v>895</v>
      </c>
    </row>
    <row r="3" spans="1:10" s="50" customFormat="1" ht="12" customHeight="1"/>
    <row r="4" spans="1:10" s="152" customFormat="1" ht="13.5" customHeight="1">
      <c r="A4" s="72" t="s">
        <v>1</v>
      </c>
      <c r="B4" s="344" t="s">
        <v>784</v>
      </c>
      <c r="C4" s="344" t="s">
        <v>367</v>
      </c>
      <c r="D4" s="344" t="s">
        <v>331</v>
      </c>
      <c r="E4" s="344" t="s">
        <v>246</v>
      </c>
      <c r="F4" s="344" t="s">
        <v>239</v>
      </c>
      <c r="G4" s="344" t="s">
        <v>234</v>
      </c>
      <c r="H4" s="344" t="s">
        <v>516</v>
      </c>
      <c r="I4" s="120"/>
    </row>
    <row r="5" spans="1:10" s="152" customFormat="1" ht="12" customHeight="1">
      <c r="A5" s="346" t="s">
        <v>333</v>
      </c>
      <c r="B5" s="347">
        <v>362.23376299999995</v>
      </c>
      <c r="C5" s="347">
        <v>306.63277599999998</v>
      </c>
      <c r="D5" s="347">
        <v>282.98830800000002</v>
      </c>
      <c r="E5" s="347">
        <v>177.707628</v>
      </c>
      <c r="F5" s="347">
        <v>289.35223499999995</v>
      </c>
      <c r="G5" s="347">
        <v>372.56350800000007</v>
      </c>
      <c r="H5" s="347">
        <v>358.64526899999998</v>
      </c>
      <c r="I5" s="166"/>
    </row>
    <row r="6" spans="1:10" s="152" customFormat="1" ht="12" customHeight="1">
      <c r="A6" s="346" t="s">
        <v>334</v>
      </c>
      <c r="B6" s="347">
        <v>13231.830509000003</v>
      </c>
      <c r="C6" s="347">
        <v>12983.779978</v>
      </c>
      <c r="D6" s="347">
        <v>12550.827087</v>
      </c>
      <c r="E6" s="347">
        <v>12881.804572000001</v>
      </c>
      <c r="F6" s="347">
        <v>13158.447976999996</v>
      </c>
      <c r="G6" s="347">
        <v>13201.622693000001</v>
      </c>
      <c r="H6" s="347">
        <v>13480.281819</v>
      </c>
      <c r="I6" s="166"/>
    </row>
    <row r="7" spans="1:10" s="152" customFormat="1" ht="12" customHeight="1">
      <c r="A7" s="346" t="s">
        <v>335</v>
      </c>
      <c r="B7" s="347">
        <v>183.45598700000005</v>
      </c>
      <c r="C7" s="347">
        <v>187.09761599999999</v>
      </c>
      <c r="D7" s="347">
        <v>150.88609</v>
      </c>
      <c r="E7" s="347">
        <v>163.64587000000006</v>
      </c>
      <c r="F7" s="347">
        <v>155.07077199999998</v>
      </c>
      <c r="G7" s="347">
        <v>161.28925900000002</v>
      </c>
      <c r="H7" s="347">
        <v>144.99687399999999</v>
      </c>
      <c r="I7" s="166"/>
    </row>
    <row r="8" spans="1:10" s="152" customFormat="1" ht="12" customHeight="1">
      <c r="A8" s="346" t="s">
        <v>336</v>
      </c>
      <c r="B8" s="347">
        <v>1308.2451709999996</v>
      </c>
      <c r="C8" s="347">
        <v>1298.3167870000002</v>
      </c>
      <c r="D8" s="347">
        <v>1354.2471</v>
      </c>
      <c r="E8" s="347">
        <v>1158.6618800000003</v>
      </c>
      <c r="F8" s="347">
        <v>1213.897786</v>
      </c>
      <c r="G8" s="347">
        <v>1328.4719539999999</v>
      </c>
      <c r="H8" s="347">
        <v>1290.1006910000001</v>
      </c>
      <c r="I8" s="166"/>
    </row>
    <row r="9" spans="1:10" s="152" customFormat="1" ht="12" customHeight="1">
      <c r="A9" s="350" t="s">
        <v>337</v>
      </c>
      <c r="B9" s="347">
        <v>80.696848999999986</v>
      </c>
      <c r="C9" s="347">
        <v>89.420726000000002</v>
      </c>
      <c r="D9" s="347">
        <v>73.494754</v>
      </c>
      <c r="E9" s="351">
        <v>82.551269000000019</v>
      </c>
      <c r="F9" s="351">
        <v>91.985257999999988</v>
      </c>
      <c r="G9" s="351">
        <v>79.915054999999995</v>
      </c>
      <c r="H9" s="351">
        <v>82.529300000000006</v>
      </c>
      <c r="I9" s="166"/>
    </row>
    <row r="10" spans="1:10" s="152" customFormat="1" ht="12" customHeight="1">
      <c r="A10" s="354" t="s">
        <v>338</v>
      </c>
      <c r="B10" s="347">
        <v>206.72223500000007</v>
      </c>
      <c r="C10" s="347">
        <v>148.76333899999997</v>
      </c>
      <c r="D10" s="347">
        <v>187.52701400000001</v>
      </c>
      <c r="E10" s="355">
        <v>538.10628999999972</v>
      </c>
      <c r="F10" s="377">
        <v>1017.1102340000002</v>
      </c>
      <c r="G10" s="355">
        <v>935.71906499999989</v>
      </c>
      <c r="H10" s="355">
        <v>703.83575800000006</v>
      </c>
      <c r="I10" s="166"/>
    </row>
    <row r="11" spans="1:10" s="152" customFormat="1" ht="12" customHeight="1">
      <c r="A11" s="360" t="s">
        <v>339</v>
      </c>
      <c r="B11" s="361">
        <v>15373.184514999997</v>
      </c>
      <c r="C11" s="361">
        <v>15014.011220000002</v>
      </c>
      <c r="D11" s="361">
        <v>14599.970353999999</v>
      </c>
      <c r="E11" s="361">
        <v>15002.477508999997</v>
      </c>
      <c r="F11" s="361">
        <v>15925.864260000002</v>
      </c>
      <c r="G11" s="361">
        <v>16079.581536000002</v>
      </c>
      <c r="H11" s="361">
        <v>16060.389711</v>
      </c>
      <c r="I11" s="166"/>
    </row>
    <row r="12" spans="1:10" s="152" customFormat="1" ht="12" customHeight="1">
      <c r="A12" s="356" t="s">
        <v>340</v>
      </c>
      <c r="B12" s="357">
        <v>535.11568999999986</v>
      </c>
      <c r="C12" s="357">
        <v>646.67647099999999</v>
      </c>
      <c r="D12" s="357">
        <v>647.01038500000004</v>
      </c>
      <c r="E12" s="357">
        <v>672.78663099999994</v>
      </c>
      <c r="F12" s="357">
        <v>830.82217100000003</v>
      </c>
      <c r="G12" s="357">
        <v>868.032242</v>
      </c>
      <c r="H12" s="357">
        <v>892.21208200000001</v>
      </c>
      <c r="I12" s="166"/>
    </row>
    <row r="13" spans="1:10" s="152" customFormat="1" ht="12" customHeight="1">
      <c r="A13" s="356" t="s">
        <v>341</v>
      </c>
      <c r="B13" s="347">
        <v>3635.1082850000012</v>
      </c>
      <c r="C13" s="347">
        <v>3636.2048979999995</v>
      </c>
      <c r="D13" s="347">
        <v>3773.0971530000002</v>
      </c>
      <c r="E13" s="347">
        <v>3868.8518869999989</v>
      </c>
      <c r="F13" s="347">
        <v>3923.4291940000003</v>
      </c>
      <c r="G13" s="347">
        <v>4015.9184530000002</v>
      </c>
      <c r="H13" s="347">
        <v>4029.9208490000001</v>
      </c>
      <c r="I13" s="166"/>
    </row>
    <row r="14" spans="1:10" s="152" customFormat="1" ht="12" customHeight="1">
      <c r="A14" s="356" t="s">
        <v>342</v>
      </c>
      <c r="B14" s="347">
        <v>3052.7260420000002</v>
      </c>
      <c r="C14" s="347">
        <v>2988.622026</v>
      </c>
      <c r="D14" s="347">
        <v>2963.3173919999999</v>
      </c>
      <c r="E14" s="347">
        <v>2968.4305060000006</v>
      </c>
      <c r="F14" s="347">
        <v>3257.1452479999989</v>
      </c>
      <c r="G14" s="347">
        <v>3476.7183650000002</v>
      </c>
      <c r="H14" s="347">
        <v>3433.186177</v>
      </c>
      <c r="I14" s="166"/>
    </row>
    <row r="15" spans="1:10" s="152" customFormat="1" ht="12" customHeight="1">
      <c r="A15" s="358" t="s">
        <v>343</v>
      </c>
      <c r="B15" s="347">
        <v>105.23341300000001</v>
      </c>
      <c r="C15" s="347">
        <v>101.691526</v>
      </c>
      <c r="D15" s="347">
        <v>104.02874799999999</v>
      </c>
      <c r="E15" s="347">
        <v>142.97857800000008</v>
      </c>
      <c r="F15" s="351">
        <v>179.32163599999996</v>
      </c>
      <c r="G15" s="347">
        <v>193.51619600000001</v>
      </c>
      <c r="H15" s="347">
        <v>160.072754</v>
      </c>
      <c r="I15" s="166"/>
    </row>
    <row r="16" spans="1:10" s="152" customFormat="1" ht="12" customHeight="1">
      <c r="A16" s="358" t="s">
        <v>360</v>
      </c>
      <c r="B16" s="347">
        <v>190.95832244799999</v>
      </c>
      <c r="C16" s="347">
        <v>187.87058249100002</v>
      </c>
      <c r="D16" s="347">
        <v>187.245343703</v>
      </c>
      <c r="E16" s="347">
        <v>23.460416588000001</v>
      </c>
      <c r="F16" s="351">
        <v>22.366353962000002</v>
      </c>
      <c r="G16" s="347">
        <v>23.775582292999999</v>
      </c>
      <c r="H16" s="347">
        <v>20.500341390000003</v>
      </c>
      <c r="I16" s="166"/>
    </row>
    <row r="17" spans="1:13" s="152" customFormat="1" ht="12" customHeight="1">
      <c r="A17" s="354" t="s">
        <v>521</v>
      </c>
      <c r="B17" s="355">
        <v>-61.129799447999972</v>
      </c>
      <c r="C17" s="355">
        <v>-27.108160491000007</v>
      </c>
      <c r="D17" s="355">
        <v>68.29571729700001</v>
      </c>
      <c r="E17" s="355">
        <v>224.88524941200018</v>
      </c>
      <c r="F17" s="377">
        <v>885.08619803800002</v>
      </c>
      <c r="G17" s="355">
        <v>867.89021570699992</v>
      </c>
      <c r="H17" s="355">
        <v>871.19339861000003</v>
      </c>
      <c r="I17" s="166"/>
    </row>
    <row r="18" spans="1:13" s="152" customFormat="1" ht="12" customHeight="1">
      <c r="A18" s="360" t="s">
        <v>62</v>
      </c>
      <c r="B18" s="361">
        <v>7458.0119530000011</v>
      </c>
      <c r="C18" s="361">
        <v>7533.9573439999995</v>
      </c>
      <c r="D18" s="361">
        <v>7742.9947380000003</v>
      </c>
      <c r="E18" s="361">
        <v>7901.3932679999998</v>
      </c>
      <c r="F18" s="361">
        <v>9098.1708009999966</v>
      </c>
      <c r="G18" s="361">
        <v>9445.8510540000025</v>
      </c>
      <c r="H18" s="361">
        <v>9407.0856019999992</v>
      </c>
      <c r="I18" s="166"/>
    </row>
    <row r="19" spans="1:13" s="152" customFormat="1" ht="12" customHeight="1">
      <c r="A19" s="360" t="s">
        <v>14</v>
      </c>
      <c r="B19" s="361">
        <v>7915.1725610000012</v>
      </c>
      <c r="C19" s="361">
        <v>7480.0538770000003</v>
      </c>
      <c r="D19" s="361">
        <v>6856.9756159999997</v>
      </c>
      <c r="E19" s="361">
        <v>7101.0842409999968</v>
      </c>
      <c r="F19" s="361">
        <v>6827.6934590000019</v>
      </c>
      <c r="G19" s="361">
        <v>6633.7304819999999</v>
      </c>
      <c r="H19" s="361">
        <v>6653.3041089999997</v>
      </c>
      <c r="I19" s="166"/>
    </row>
    <row r="20" spans="1:13" s="53" customFormat="1" ht="7.5" customHeight="1">
      <c r="A20" s="54" t="s">
        <v>0</v>
      </c>
      <c r="B20" s="58"/>
      <c r="C20" s="58"/>
      <c r="D20" s="58"/>
      <c r="E20" s="57"/>
      <c r="F20" s="58"/>
      <c r="G20" s="58"/>
      <c r="H20" s="58"/>
      <c r="I20" s="58"/>
      <c r="J20" s="57"/>
      <c r="K20" s="52"/>
    </row>
    <row r="21" spans="1:13" s="61" customFormat="1" ht="18" customHeight="1">
      <c r="A21" s="328" t="s">
        <v>443</v>
      </c>
      <c r="B21" s="60"/>
      <c r="C21" s="59"/>
      <c r="D21" s="59"/>
      <c r="E21" s="59"/>
      <c r="F21" s="59"/>
      <c r="G21" s="59"/>
      <c r="H21" s="59"/>
      <c r="I21" s="59"/>
      <c r="J21" s="59"/>
      <c r="K21" s="59"/>
    </row>
    <row r="22" spans="1:13" ht="22.5" customHeight="1">
      <c r="A22" s="62"/>
      <c r="B22" s="665"/>
      <c r="C22" s="665"/>
      <c r="D22" s="665"/>
      <c r="E22" s="665"/>
      <c r="F22" s="665"/>
      <c r="G22" s="665"/>
      <c r="H22" s="665"/>
      <c r="I22" s="665"/>
      <c r="J22" s="665"/>
      <c r="K22" s="59"/>
    </row>
    <row r="23" spans="1:13" s="582" customFormat="1" ht="18.75" customHeight="1">
      <c r="A23" s="581" t="s">
        <v>896</v>
      </c>
    </row>
    <row r="24" spans="1:13" s="50" customFormat="1" ht="12" customHeight="1"/>
    <row r="25" spans="1:13" s="53" customFormat="1" ht="13.5" customHeight="1">
      <c r="A25" s="384" t="s">
        <v>1</v>
      </c>
      <c r="B25" s="344" t="s">
        <v>784</v>
      </c>
      <c r="C25" s="344" t="s">
        <v>367</v>
      </c>
      <c r="D25" s="344" t="s">
        <v>331</v>
      </c>
      <c r="E25" s="344" t="s">
        <v>246</v>
      </c>
      <c r="F25" s="344" t="s">
        <v>239</v>
      </c>
      <c r="G25" s="344" t="s">
        <v>234</v>
      </c>
      <c r="H25" s="344" t="s">
        <v>516</v>
      </c>
      <c r="I25" s="52"/>
    </row>
    <row r="26" spans="1:13" s="96" customFormat="1" ht="12" customHeight="1">
      <c r="A26" s="619" t="s">
        <v>681</v>
      </c>
      <c r="B26" s="620">
        <v>7995.2661342470001</v>
      </c>
      <c r="C26" s="620">
        <v>7494.9840255409999</v>
      </c>
      <c r="D26" s="620">
        <v>6991.776019011606</v>
      </c>
      <c r="E26" s="620">
        <v>7056.3353194629999</v>
      </c>
      <c r="F26" s="620">
        <v>6536.2652318940009</v>
      </c>
      <c r="G26" s="620">
        <v>6310.3961373579996</v>
      </c>
      <c r="H26" s="620">
        <v>5744.8847822030002</v>
      </c>
      <c r="I26" s="114"/>
      <c r="J26" s="268"/>
      <c r="K26" s="268"/>
    </row>
    <row r="27" spans="1:13" s="96" customFormat="1" ht="12" customHeight="1">
      <c r="A27" s="621" t="s">
        <v>642</v>
      </c>
      <c r="B27" s="585">
        <v>-682.29020957099999</v>
      </c>
      <c r="C27" s="585">
        <v>-529.17408912799999</v>
      </c>
      <c r="D27" s="585">
        <v>-642.84558957199999</v>
      </c>
      <c r="E27" s="585">
        <v>-570.70284971299998</v>
      </c>
      <c r="F27" s="585">
        <v>-260.74129917400001</v>
      </c>
      <c r="G27" s="585">
        <v>-222.57068436599999</v>
      </c>
      <c r="H27" s="585">
        <v>81.284627026999999</v>
      </c>
      <c r="I27" s="114"/>
      <c r="J27" s="268"/>
      <c r="K27" s="268"/>
    </row>
    <row r="28" spans="1:13" s="96" customFormat="1" ht="12" customHeight="1">
      <c r="A28" s="584" t="s">
        <v>641</v>
      </c>
      <c r="B28" s="585">
        <v>421.333149499478</v>
      </c>
      <c r="C28" s="585">
        <v>442.95093923057601</v>
      </c>
      <c r="D28" s="585">
        <v>436.82550114481199</v>
      </c>
      <c r="E28" s="585">
        <v>429.53786337746783</v>
      </c>
      <c r="F28" s="585">
        <v>476.09676691653038</v>
      </c>
      <c r="G28" s="585">
        <v>502.6121129549224</v>
      </c>
      <c r="H28" s="585">
        <v>580.66341094026973</v>
      </c>
      <c r="I28" s="270"/>
      <c r="J28" s="268"/>
      <c r="K28" s="268"/>
    </row>
    <row r="29" spans="1:13" s="96" customFormat="1" ht="12" customHeight="1">
      <c r="A29" s="622" t="s">
        <v>16</v>
      </c>
      <c r="B29" s="587">
        <v>180.86248723852077</v>
      </c>
      <c r="C29" s="587">
        <v>71.293001595423448</v>
      </c>
      <c r="D29" s="587">
        <v>70.924750964188206</v>
      </c>
      <c r="E29" s="587">
        <v>185.9149072545315</v>
      </c>
      <c r="F29" s="587">
        <v>76.070759497469226</v>
      </c>
      <c r="G29" s="587">
        <v>43.293916291077949</v>
      </c>
      <c r="H29" s="587">
        <v>246.47228847373026</v>
      </c>
      <c r="I29" s="270"/>
      <c r="J29" s="268"/>
      <c r="K29" s="268"/>
    </row>
    <row r="30" spans="1:13" s="96" customFormat="1" ht="12" customHeight="1">
      <c r="A30" s="360" t="s">
        <v>116</v>
      </c>
      <c r="B30" s="623">
        <v>7915.1715614139994</v>
      </c>
      <c r="C30" s="623">
        <v>7480.053877239</v>
      </c>
      <c r="D30" s="623">
        <v>6856.9756152620002</v>
      </c>
      <c r="E30" s="623">
        <v>7101.085240381999</v>
      </c>
      <c r="F30" s="623">
        <v>6827.6914591340001</v>
      </c>
      <c r="G30" s="623">
        <v>6633.7314822380004</v>
      </c>
      <c r="H30" s="623">
        <v>6653.305108644</v>
      </c>
      <c r="I30" s="270"/>
      <c r="J30" s="268"/>
      <c r="K30" s="268"/>
    </row>
    <row r="31" spans="1:13" ht="7.5" customHeight="1">
      <c r="A31" s="62"/>
      <c r="B31" s="63"/>
      <c r="C31" s="59"/>
      <c r="D31" s="59"/>
      <c r="E31" s="59"/>
      <c r="F31" s="59"/>
      <c r="G31" s="59"/>
      <c r="H31" s="59"/>
      <c r="I31" s="59"/>
      <c r="J31" s="59"/>
      <c r="K31" s="271"/>
      <c r="L31" s="137"/>
      <c r="M31" s="268"/>
    </row>
    <row r="32" spans="1:13" s="327" customFormat="1" ht="12.75" customHeight="1">
      <c r="A32" s="748" t="s">
        <v>697</v>
      </c>
      <c r="B32" s="329"/>
    </row>
    <row r="33" spans="1:14" s="65" customFormat="1" ht="22.5" customHeight="1">
      <c r="B33" s="66"/>
    </row>
    <row r="34" spans="1:14" s="582" customFormat="1" ht="18.75" customHeight="1">
      <c r="A34" s="581" t="s">
        <v>897</v>
      </c>
    </row>
    <row r="35" spans="1:14" s="50" customFormat="1" ht="12" customHeight="1"/>
    <row r="36" spans="1:14" s="53" customFormat="1" ht="13.5" customHeight="1">
      <c r="A36" s="384" t="s">
        <v>1</v>
      </c>
      <c r="B36" s="344" t="s">
        <v>784</v>
      </c>
      <c r="C36" s="344" t="s">
        <v>367</v>
      </c>
      <c r="D36" s="344" t="s">
        <v>331</v>
      </c>
      <c r="E36" s="344" t="s">
        <v>246</v>
      </c>
      <c r="F36" s="344" t="s">
        <v>239</v>
      </c>
      <c r="G36" s="344" t="s">
        <v>234</v>
      </c>
      <c r="H36" s="344" t="s">
        <v>516</v>
      </c>
      <c r="I36" s="52"/>
    </row>
    <row r="37" spans="1:14" s="65" customFormat="1" ht="12" customHeight="1">
      <c r="A37" s="619" t="s">
        <v>682</v>
      </c>
      <c r="B37" s="263">
        <v>1309206.368084128</v>
      </c>
      <c r="C37" s="263">
        <v>1295843.491560298</v>
      </c>
      <c r="D37" s="263">
        <v>1285763.5578873251</v>
      </c>
      <c r="E37" s="263">
        <v>1289467.1921116239</v>
      </c>
      <c r="F37" s="263">
        <v>1294089.9947015468</v>
      </c>
      <c r="G37" s="263">
        <v>1281200.2020662569</v>
      </c>
      <c r="H37" s="263">
        <v>1263468.9124505129</v>
      </c>
    </row>
    <row r="38" spans="1:14" s="65" customFormat="1" ht="12" customHeight="1">
      <c r="A38" s="621" t="s">
        <v>566</v>
      </c>
      <c r="B38" s="226">
        <v>935895.32402717602</v>
      </c>
      <c r="C38" s="226">
        <v>894097.80151451798</v>
      </c>
      <c r="D38" s="226">
        <v>868257.97429718694</v>
      </c>
      <c r="E38" s="226">
        <v>830768.17510432808</v>
      </c>
      <c r="F38" s="226">
        <v>826411.77545126202</v>
      </c>
      <c r="G38" s="226">
        <v>787382.60488546803</v>
      </c>
      <c r="H38" s="226">
        <v>759860.17242865497</v>
      </c>
      <c r="J38" s="306"/>
    </row>
    <row r="39" spans="1:14" s="311" customFormat="1" ht="12" customHeight="1">
      <c r="A39" s="586" t="s">
        <v>641</v>
      </c>
      <c r="B39" s="587">
        <v>98204.789170115255</v>
      </c>
      <c r="C39" s="587">
        <v>95691.455098443534</v>
      </c>
      <c r="D39" s="587">
        <v>93240.530946114843</v>
      </c>
      <c r="E39" s="587">
        <v>88732.373774754669</v>
      </c>
      <c r="F39" s="587">
        <v>85776.769712783833</v>
      </c>
      <c r="G39" s="587">
        <v>84228.952995192987</v>
      </c>
      <c r="H39" s="587">
        <v>85337.958963528275</v>
      </c>
      <c r="J39" s="588"/>
    </row>
    <row r="40" spans="1:14" ht="7.5" customHeight="1">
      <c r="A40" s="62"/>
      <c r="B40" s="63"/>
      <c r="C40" s="63"/>
      <c r="D40" s="59"/>
      <c r="E40" s="59"/>
      <c r="F40" s="59"/>
      <c r="G40" s="59"/>
      <c r="H40" s="59"/>
      <c r="I40" s="59"/>
      <c r="J40" s="59"/>
      <c r="K40" s="59"/>
      <c r="L40" s="271"/>
      <c r="M40" s="137"/>
      <c r="N40" s="268"/>
    </row>
    <row r="41" spans="1:14" s="327" customFormat="1" ht="12.75" customHeight="1">
      <c r="A41" s="748" t="s">
        <v>444</v>
      </c>
      <c r="B41" s="329"/>
      <c r="C41" s="329"/>
    </row>
    <row r="42" spans="1:14" ht="22.5" customHeight="1">
      <c r="C42" s="67"/>
    </row>
    <row r="43" spans="1:14" s="582" customFormat="1" ht="18.75" customHeight="1">
      <c r="A43" s="581" t="s">
        <v>898</v>
      </c>
    </row>
    <row r="44" spans="1:14" s="50" customFormat="1" ht="12" customHeight="1"/>
    <row r="45" spans="1:14" s="53" customFormat="1" ht="13.5" customHeight="1">
      <c r="A45" s="384" t="s">
        <v>52</v>
      </c>
      <c r="B45" s="344" t="s">
        <v>784</v>
      </c>
      <c r="C45" s="344" t="s">
        <v>367</v>
      </c>
      <c r="D45" s="344" t="s">
        <v>331</v>
      </c>
      <c r="E45" s="344" t="s">
        <v>246</v>
      </c>
      <c r="F45" s="344" t="s">
        <v>239</v>
      </c>
      <c r="G45" s="344" t="s">
        <v>234</v>
      </c>
      <c r="H45" s="344" t="s">
        <v>516</v>
      </c>
      <c r="I45" s="52"/>
    </row>
    <row r="46" spans="1:14" s="53" customFormat="1" ht="12" customHeight="1">
      <c r="A46" s="432" t="s">
        <v>683</v>
      </c>
      <c r="B46" s="389">
        <v>2.4228685492400461</v>
      </c>
      <c r="C46" s="389">
        <v>2.3199019603660429</v>
      </c>
      <c r="D46" s="389">
        <v>2.2053460687355626</v>
      </c>
      <c r="E46" s="389">
        <v>2.1800000000000002</v>
      </c>
      <c r="F46" s="389">
        <v>2.0099999999999998</v>
      </c>
      <c r="G46" s="389">
        <v>1.98</v>
      </c>
      <c r="H46" s="389">
        <v>1.83</v>
      </c>
      <c r="I46" s="52"/>
    </row>
    <row r="47" spans="1:14" s="53" customFormat="1" ht="12" customHeight="1">
      <c r="A47" s="388" t="s">
        <v>567</v>
      </c>
      <c r="B47" s="386">
        <v>-0.28923237193297907</v>
      </c>
      <c r="C47" s="386">
        <v>-0.2373914187907846</v>
      </c>
      <c r="D47" s="386">
        <v>-0.30026744116729015</v>
      </c>
      <c r="E47" s="386">
        <v>-0.27</v>
      </c>
      <c r="F47" s="386">
        <v>-0.13</v>
      </c>
      <c r="G47" s="386">
        <v>-0.11</v>
      </c>
      <c r="H47" s="386">
        <v>0.04</v>
      </c>
      <c r="I47" s="52"/>
    </row>
    <row r="48" spans="1:14" s="96" customFormat="1" ht="12" customHeight="1">
      <c r="A48" s="568" t="s">
        <v>637</v>
      </c>
      <c r="B48" s="387">
        <v>1.2922994621762633</v>
      </c>
      <c r="C48" s="387">
        <v>1.2758235664099187</v>
      </c>
      <c r="D48" s="387">
        <v>1.1953659557356697</v>
      </c>
      <c r="E48" s="387">
        <v>1.22</v>
      </c>
      <c r="F48" s="387">
        <v>1.18</v>
      </c>
      <c r="G48" s="387">
        <v>1.18</v>
      </c>
      <c r="H48" s="387">
        <v>1.1599999999999999</v>
      </c>
      <c r="I48" s="114"/>
    </row>
    <row r="49" spans="1:13" ht="7.5" customHeight="1">
      <c r="A49" s="62"/>
      <c r="B49" s="63"/>
      <c r="C49" s="59"/>
      <c r="D49" s="59"/>
      <c r="E49" s="59"/>
      <c r="F49" s="59"/>
      <c r="G49" s="59"/>
      <c r="H49" s="59"/>
      <c r="I49" s="59"/>
      <c r="J49" s="59"/>
      <c r="K49" s="271"/>
      <c r="L49" s="137"/>
      <c r="M49" s="268"/>
    </row>
    <row r="50" spans="1:13" s="331" customFormat="1" ht="15.75" customHeight="1">
      <c r="A50" s="1501" t="s">
        <v>445</v>
      </c>
      <c r="B50" s="1501"/>
      <c r="C50" s="1501"/>
      <c r="D50" s="1501"/>
      <c r="E50" s="1501"/>
      <c r="F50" s="1501"/>
      <c r="G50" s="1501"/>
      <c r="H50" s="1501"/>
      <c r="I50" s="1501"/>
      <c r="J50" s="1501"/>
      <c r="K50" s="330"/>
    </row>
  </sheetData>
  <mergeCells count="1">
    <mergeCell ref="A50:J50"/>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- 3Q13&amp;C&amp;8CHAPTER 1&amp;R&amp;8FINANCIAL RESULTS DNB GROUP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16"/>
  <sheetViews>
    <sheetView showGridLines="0" zoomScale="150" zoomScaleNormal="150" zoomScaleSheetLayoutView="90" workbookViewId="0"/>
  </sheetViews>
  <sheetFormatPr baseColWidth="10" defaultColWidth="11.42578125" defaultRowHeight="12.75"/>
  <cols>
    <col min="1" max="1" width="22.42578125" style="712" customWidth="1"/>
    <col min="2" max="12" width="6.42578125" style="712" customWidth="1"/>
    <col min="13" max="16384" width="11.42578125" style="712"/>
  </cols>
  <sheetData>
    <row r="1" spans="1:12" s="797" customFormat="1" ht="22.5" customHeight="1">
      <c r="A1" s="801"/>
      <c r="B1" s="800"/>
      <c r="C1" s="800"/>
      <c r="D1" s="800"/>
      <c r="E1" s="800"/>
      <c r="F1" s="800"/>
      <c r="G1" s="800"/>
      <c r="H1" s="800"/>
      <c r="I1" s="800"/>
      <c r="J1" s="800"/>
      <c r="K1" s="800"/>
      <c r="L1" s="800"/>
    </row>
    <row r="2" spans="1:12" ht="15.75">
      <c r="A2" s="581" t="s">
        <v>899</v>
      </c>
      <c r="B2" s="581"/>
      <c r="C2" s="581"/>
      <c r="D2" s="581"/>
      <c r="E2" s="581"/>
      <c r="F2" s="581"/>
      <c r="G2" s="581"/>
      <c r="H2" s="581"/>
      <c r="I2" s="581"/>
      <c r="J2" s="581"/>
      <c r="K2" s="581"/>
      <c r="L2" s="581"/>
    </row>
    <row r="3" spans="1:12">
      <c r="A3" s="50"/>
      <c r="B3" s="50"/>
      <c r="C3" s="50"/>
      <c r="D3" s="50"/>
      <c r="E3" s="50"/>
      <c r="F3" s="50"/>
      <c r="G3" s="50"/>
      <c r="H3" s="50"/>
      <c r="I3" s="50"/>
      <c r="J3" s="50"/>
      <c r="K3" s="50"/>
      <c r="L3" s="50"/>
    </row>
    <row r="4" spans="1:12">
      <c r="A4" s="714" t="s">
        <v>1</v>
      </c>
      <c r="B4" s="344" t="s">
        <v>784</v>
      </c>
      <c r="C4" s="344" t="s">
        <v>13</v>
      </c>
      <c r="D4" s="344" t="s">
        <v>367</v>
      </c>
      <c r="E4" s="344" t="s">
        <v>13</v>
      </c>
      <c r="F4" s="344" t="s">
        <v>331</v>
      </c>
      <c r="G4" s="345" t="s">
        <v>698</v>
      </c>
      <c r="H4" s="344" t="s">
        <v>246</v>
      </c>
      <c r="I4" s="344" t="s">
        <v>13</v>
      </c>
      <c r="J4" s="344" t="s">
        <v>239</v>
      </c>
      <c r="K4" s="344" t="s">
        <v>13</v>
      </c>
      <c r="L4" s="344" t="s">
        <v>234</v>
      </c>
    </row>
    <row r="5" spans="1:12" s="755" customFormat="1">
      <c r="A5" s="754" t="s">
        <v>14</v>
      </c>
      <c r="B5" s="428">
        <v>7915.1715614139994</v>
      </c>
      <c r="C5" s="753">
        <v>435.11768417499934</v>
      </c>
      <c r="D5" s="512">
        <v>7480.053877239</v>
      </c>
      <c r="E5" s="752">
        <v>623.07826197700069</v>
      </c>
      <c r="F5" s="428">
        <v>6856.9756152619993</v>
      </c>
      <c r="G5" s="753">
        <v>-244.1096251200006</v>
      </c>
      <c r="H5" s="428">
        <v>7101.0852403819999</v>
      </c>
      <c r="I5" s="753">
        <v>273.39378124800169</v>
      </c>
      <c r="J5" s="512">
        <v>6827.6914591339983</v>
      </c>
      <c r="K5" s="752">
        <v>193.9599768959979</v>
      </c>
      <c r="L5" s="428">
        <v>6633.7314822380004</v>
      </c>
    </row>
    <row r="6" spans="1:12">
      <c r="A6" s="621" t="s">
        <v>680</v>
      </c>
      <c r="B6" s="395"/>
      <c r="C6" s="488">
        <v>59.858729192005939</v>
      </c>
      <c r="D6" s="394"/>
      <c r="E6" s="455">
        <v>0.66628450705038489</v>
      </c>
      <c r="F6" s="395"/>
      <c r="G6" s="488">
        <v>-21.914375443947218</v>
      </c>
      <c r="H6" s="395"/>
      <c r="I6" s="488">
        <v>7.6123627901072553</v>
      </c>
      <c r="J6" s="394"/>
      <c r="K6" s="455">
        <v>90.025329510492014</v>
      </c>
      <c r="L6" s="395"/>
    </row>
    <row r="7" spans="1:12">
      <c r="A7" s="621" t="s">
        <v>679</v>
      </c>
      <c r="B7" s="395"/>
      <c r="C7" s="488">
        <v>-13.206224946655936</v>
      </c>
      <c r="D7" s="394"/>
      <c r="E7" s="455">
        <v>-13.211049196510192</v>
      </c>
      <c r="F7" s="395"/>
      <c r="G7" s="488">
        <v>-5.2701851664147821</v>
      </c>
      <c r="H7" s="395"/>
      <c r="I7" s="488">
        <v>1.7147738325809285</v>
      </c>
      <c r="J7" s="394"/>
      <c r="K7" s="455">
        <v>-7.0633850217260452</v>
      </c>
      <c r="L7" s="395"/>
    </row>
    <row r="8" spans="1:12">
      <c r="A8" s="621" t="s">
        <v>678</v>
      </c>
      <c r="B8" s="395"/>
      <c r="C8" s="488">
        <v>340.73073234224813</v>
      </c>
      <c r="D8" s="394"/>
      <c r="E8" s="455">
        <v>368.54814506508291</v>
      </c>
      <c r="F8" s="395"/>
      <c r="G8" s="488">
        <v>89.575394308010402</v>
      </c>
      <c r="H8" s="395"/>
      <c r="I8" s="488">
        <v>544.24526254372643</v>
      </c>
      <c r="J8" s="394"/>
      <c r="K8" s="455">
        <v>92.151902366958126</v>
      </c>
      <c r="L8" s="395"/>
    </row>
    <row r="9" spans="1:12">
      <c r="A9" s="621" t="s">
        <v>677</v>
      </c>
      <c r="B9" s="395"/>
      <c r="C9" s="488">
        <v>-133.06376611812468</v>
      </c>
      <c r="D9" s="394"/>
      <c r="E9" s="455">
        <v>134.96415291096784</v>
      </c>
      <c r="F9" s="395"/>
      <c r="G9" s="488">
        <v>-80.014583786848846</v>
      </c>
      <c r="H9" s="395"/>
      <c r="I9" s="488">
        <v>-311.74664423829165</v>
      </c>
      <c r="J9" s="394"/>
      <c r="K9" s="455">
        <v>-28.622335832278061</v>
      </c>
      <c r="L9" s="395"/>
    </row>
    <row r="10" spans="1:12">
      <c r="A10" s="621" t="s">
        <v>676</v>
      </c>
      <c r="B10" s="395"/>
      <c r="C10" s="488">
        <v>63.909536473922294</v>
      </c>
      <c r="D10" s="394"/>
      <c r="E10" s="455">
        <v>50.451053636931128</v>
      </c>
      <c r="F10" s="395"/>
      <c r="G10" s="488">
        <v>4.1082922181563557</v>
      </c>
      <c r="H10" s="395"/>
      <c r="I10" s="488">
        <v>-43.357356998121219</v>
      </c>
      <c r="J10" s="394"/>
      <c r="K10" s="455">
        <v>-12.008336499556425</v>
      </c>
      <c r="L10" s="395"/>
    </row>
    <row r="11" spans="1:12">
      <c r="A11" s="621" t="s">
        <v>675</v>
      </c>
      <c r="B11" s="395"/>
      <c r="C11" s="488">
        <v>76.547361938604411</v>
      </c>
      <c r="D11" s="394"/>
      <c r="E11" s="455">
        <v>70.546948479477763</v>
      </c>
      <c r="F11" s="395"/>
      <c r="G11" s="488">
        <v>-140.99201021195651</v>
      </c>
      <c r="H11" s="395"/>
      <c r="I11" s="488">
        <v>0</v>
      </c>
      <c r="J11" s="394"/>
      <c r="K11" s="455">
        <v>66.899180802109896</v>
      </c>
      <c r="L11" s="395"/>
    </row>
    <row r="12" spans="1:12">
      <c r="A12" s="621" t="s">
        <v>767</v>
      </c>
      <c r="B12" s="395"/>
      <c r="C12" s="488">
        <v>-7.9262815077639743</v>
      </c>
      <c r="D12" s="394"/>
      <c r="E12" s="455">
        <v>-41.14759572166713</v>
      </c>
      <c r="F12" s="395"/>
      <c r="G12" s="488">
        <v>32.578768555923148</v>
      </c>
      <c r="H12" s="395"/>
      <c r="I12" s="488">
        <v>50.661210069496065</v>
      </c>
      <c r="J12" s="394"/>
      <c r="K12" s="455">
        <v>-9.1354268827142278</v>
      </c>
      <c r="L12" s="395"/>
    </row>
    <row r="13" spans="1:12">
      <c r="A13" s="622" t="s">
        <v>674</v>
      </c>
      <c r="B13" s="409"/>
      <c r="C13" s="490">
        <v>48.267596800763101</v>
      </c>
      <c r="D13" s="426"/>
      <c r="E13" s="457">
        <v>52.260322295667947</v>
      </c>
      <c r="F13" s="409"/>
      <c r="G13" s="490">
        <v>-122.18092559292316</v>
      </c>
      <c r="H13" s="409"/>
      <c r="I13" s="490">
        <v>24.264173248503909</v>
      </c>
      <c r="J13" s="426"/>
      <c r="K13" s="457">
        <v>1.7130484527126271</v>
      </c>
      <c r="L13" s="409"/>
    </row>
    <row r="14" spans="1:12" ht="7.5" customHeight="1"/>
    <row r="15" spans="1:12" ht="31.5" customHeight="1">
      <c r="A15" s="1502" t="s">
        <v>955</v>
      </c>
      <c r="B15" s="1502"/>
      <c r="C15" s="1502"/>
      <c r="D15" s="1502"/>
      <c r="E15" s="1502"/>
      <c r="F15" s="1502"/>
      <c r="G15" s="1502"/>
      <c r="H15" s="1502"/>
      <c r="I15" s="1502"/>
      <c r="J15" s="1502"/>
      <c r="K15" s="1502"/>
      <c r="L15" s="1502"/>
    </row>
    <row r="16" spans="1:12">
      <c r="A16" s="713"/>
    </row>
  </sheetData>
  <mergeCells count="1">
    <mergeCell ref="A15:L15"/>
  </mergeCells>
  <pageMargins left="0.70866141732283472" right="0.70866141732283472" top="0.6692913385826772" bottom="0.39370078740157483" header="0.51181102362204722" footer="0.51181102362204722"/>
  <pageSetup paperSize="9" scale="95" fitToHeight="0" orientation="portrait" verticalDpi="0" r:id="rId1"/>
  <headerFooter scaleWithDoc="0">
    <oddHeader xml:space="preserve">&amp;L&amp;8FACT BOOK DNB - 3Q13&amp;C&amp;8CHAPTER 1&amp;R&amp;8FINANCIAL RESULTS DNB GROUP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J34"/>
  <sheetViews>
    <sheetView showGridLines="0" zoomScale="150" zoomScaleNormal="150" zoomScaleSheetLayoutView="90" workbookViewId="0"/>
  </sheetViews>
  <sheetFormatPr baseColWidth="10" defaultColWidth="10.85546875" defaultRowHeight="22.5" customHeight="1"/>
  <cols>
    <col min="1" max="1" width="35.28515625" style="64" customWidth="1"/>
    <col min="2" max="7" width="6.42578125" style="64" customWidth="1"/>
    <col min="8" max="9" width="6.28515625" style="64" customWidth="1"/>
    <col min="10" max="10" width="6.28515625" style="67" customWidth="1"/>
    <col min="11" max="16384" width="10.85546875" style="64"/>
  </cols>
  <sheetData>
    <row r="1" spans="1:10" s="101" customFormat="1" ht="22.5" customHeight="1">
      <c r="A1" s="801"/>
      <c r="B1" s="802"/>
      <c r="C1" s="802"/>
      <c r="D1" s="802"/>
      <c r="E1" s="802"/>
      <c r="F1" s="802"/>
      <c r="G1" s="802"/>
      <c r="H1" s="802"/>
      <c r="I1" s="802"/>
      <c r="J1" s="802"/>
    </row>
    <row r="2" spans="1:10" s="582" customFormat="1" ht="18.75" customHeight="1">
      <c r="A2" s="581" t="s">
        <v>900</v>
      </c>
    </row>
    <row r="3" spans="1:10" s="50" customFormat="1" ht="12" customHeight="1"/>
    <row r="4" spans="1:10" s="53" customFormat="1" ht="13.5" customHeight="1">
      <c r="A4" s="70" t="s">
        <v>1</v>
      </c>
      <c r="B4" s="344" t="s">
        <v>784</v>
      </c>
      <c r="C4" s="344" t="s">
        <v>367</v>
      </c>
      <c r="D4" s="344" t="s">
        <v>331</v>
      </c>
      <c r="E4" s="344" t="s">
        <v>246</v>
      </c>
      <c r="F4" s="344" t="s">
        <v>239</v>
      </c>
      <c r="G4" s="344" t="s">
        <v>234</v>
      </c>
      <c r="H4" s="344" t="s">
        <v>516</v>
      </c>
    </row>
    <row r="5" spans="1:10" s="53" customFormat="1" ht="12" customHeight="1">
      <c r="A5" s="390" t="s">
        <v>54</v>
      </c>
      <c r="B5" s="391">
        <v>570.34549799999991</v>
      </c>
      <c r="C5" s="391">
        <v>499.84967699999999</v>
      </c>
      <c r="D5" s="391">
        <v>499.63550600000002</v>
      </c>
      <c r="E5" s="392">
        <v>490.23714299999989</v>
      </c>
      <c r="F5" s="392">
        <v>525.23346500000002</v>
      </c>
      <c r="G5" s="392">
        <v>490.24332599999997</v>
      </c>
      <c r="H5" s="392">
        <v>502.670818</v>
      </c>
    </row>
    <row r="6" spans="1:10" s="53" customFormat="1" ht="12" customHeight="1">
      <c r="A6" s="393" t="s">
        <v>55</v>
      </c>
      <c r="B6" s="394">
        <v>239.41012899999998</v>
      </c>
      <c r="C6" s="394">
        <v>226.05601799999999</v>
      </c>
      <c r="D6" s="394">
        <v>219.57961399999999</v>
      </c>
      <c r="E6" s="395">
        <v>223.90363199999999</v>
      </c>
      <c r="F6" s="395">
        <v>229.16995100000005</v>
      </c>
      <c r="G6" s="395">
        <v>211.33917</v>
      </c>
      <c r="H6" s="395">
        <v>220.18846099999999</v>
      </c>
    </row>
    <row r="7" spans="1:10" s="53" customFormat="1" ht="12" customHeight="1">
      <c r="A7" s="393" t="s">
        <v>113</v>
      </c>
      <c r="B7" s="394">
        <v>74.767041999999975</v>
      </c>
      <c r="C7" s="394">
        <v>193.142954</v>
      </c>
      <c r="D7" s="394">
        <v>36.011006000000002</v>
      </c>
      <c r="E7" s="395">
        <v>122.27229799999999</v>
      </c>
      <c r="F7" s="395">
        <v>36.792828</v>
      </c>
      <c r="G7" s="395">
        <v>169.651115</v>
      </c>
      <c r="H7" s="395">
        <v>25.310219</v>
      </c>
    </row>
    <row r="8" spans="1:10" s="53" customFormat="1" ht="12" customHeight="1">
      <c r="A8" s="393" t="s">
        <v>56</v>
      </c>
      <c r="B8" s="394">
        <v>283.53346800000003</v>
      </c>
      <c r="C8" s="394">
        <v>350.84904</v>
      </c>
      <c r="D8" s="394">
        <v>262.51771300000001</v>
      </c>
      <c r="E8" s="395">
        <v>288.13613800000007</v>
      </c>
      <c r="F8" s="395">
        <v>262.55155100000002</v>
      </c>
      <c r="G8" s="395">
        <v>315.52765299999999</v>
      </c>
      <c r="H8" s="395">
        <v>267.76724999999999</v>
      </c>
    </row>
    <row r="9" spans="1:10" s="53" customFormat="1" ht="12" customHeight="1">
      <c r="A9" s="393" t="s">
        <v>57</v>
      </c>
      <c r="B9" s="394">
        <v>48.934734000000006</v>
      </c>
      <c r="C9" s="394">
        <v>42.664746999999991</v>
      </c>
      <c r="D9" s="394">
        <v>45.249504000000002</v>
      </c>
      <c r="E9" s="395">
        <v>51.649181000000006</v>
      </c>
      <c r="F9" s="395">
        <v>50.431596999999989</v>
      </c>
      <c r="G9" s="395">
        <v>46.353459000000008</v>
      </c>
      <c r="H9" s="395">
        <v>39.783014999999999</v>
      </c>
    </row>
    <row r="10" spans="1:10" s="53" customFormat="1" ht="12" customHeight="1">
      <c r="A10" s="393" t="s">
        <v>708</v>
      </c>
      <c r="B10" s="394">
        <v>43.934285999999979</v>
      </c>
      <c r="C10" s="394">
        <v>53.171103000000009</v>
      </c>
      <c r="D10" s="394">
        <v>49.314000999999998</v>
      </c>
      <c r="E10" s="395">
        <v>22.251411000000001</v>
      </c>
      <c r="F10" s="395">
        <v>28.363766999999992</v>
      </c>
      <c r="G10" s="395">
        <v>23.295944000000002</v>
      </c>
      <c r="H10" s="395">
        <v>17.614329999999999</v>
      </c>
    </row>
    <row r="11" spans="1:10" s="53" customFormat="1" ht="12" customHeight="1">
      <c r="A11" s="393" t="s">
        <v>124</v>
      </c>
      <c r="B11" s="394">
        <v>696.71149600000001</v>
      </c>
      <c r="C11" s="394">
        <v>669.13852099999997</v>
      </c>
      <c r="D11" s="394">
        <v>653.66530399999999</v>
      </c>
      <c r="E11" s="395">
        <v>607.44411000000014</v>
      </c>
      <c r="F11" s="395">
        <v>627.497028</v>
      </c>
      <c r="G11" s="395">
        <v>635.95876599999997</v>
      </c>
      <c r="H11" s="395">
        <v>616.18163200000004</v>
      </c>
    </row>
    <row r="12" spans="1:10" s="53" customFormat="1" ht="12" customHeight="1">
      <c r="A12" s="393" t="s">
        <v>58</v>
      </c>
      <c r="B12" s="394">
        <v>99.671498000000028</v>
      </c>
      <c r="C12" s="394">
        <v>107.57489</v>
      </c>
      <c r="D12" s="394">
        <v>85.109448999999998</v>
      </c>
      <c r="E12" s="395">
        <v>90.016503999999998</v>
      </c>
      <c r="F12" s="395">
        <v>92.294699999999978</v>
      </c>
      <c r="G12" s="395">
        <v>120.33969100000002</v>
      </c>
      <c r="H12" s="395">
        <v>60.784494000000002</v>
      </c>
    </row>
    <row r="13" spans="1:10" s="53" customFormat="1" ht="12" customHeight="1">
      <c r="A13" s="396" t="s">
        <v>197</v>
      </c>
      <c r="B13" s="397">
        <v>2057.3081529999999</v>
      </c>
      <c r="C13" s="397">
        <v>2142.4469509999999</v>
      </c>
      <c r="D13" s="397">
        <v>1851.0820960000001</v>
      </c>
      <c r="E13" s="397">
        <v>1895.9104169999996</v>
      </c>
      <c r="F13" s="397">
        <v>1852.3348849999998</v>
      </c>
      <c r="G13" s="397">
        <v>2012.7091259999997</v>
      </c>
      <c r="H13" s="397">
        <v>1750.3002190000002</v>
      </c>
    </row>
    <row r="14" spans="1:10" s="53" customFormat="1" ht="12" customHeight="1">
      <c r="A14" s="624" t="s">
        <v>524</v>
      </c>
      <c r="B14" s="394">
        <v>71.94622099999998</v>
      </c>
      <c r="C14" s="394">
        <v>199.15626200000003</v>
      </c>
      <c r="D14" s="394">
        <v>68.842832999999985</v>
      </c>
      <c r="E14" s="395">
        <v>247.92018300000001</v>
      </c>
      <c r="F14" s="395">
        <v>114.34226499999998</v>
      </c>
      <c r="G14" s="395">
        <v>74.070315000000008</v>
      </c>
      <c r="H14" s="395">
        <v>84.311380999999997</v>
      </c>
    </row>
    <row r="15" spans="1:10" s="53" customFormat="1" ht="12" customHeight="1">
      <c r="A15" s="388" t="s">
        <v>59</v>
      </c>
      <c r="B15" s="394">
        <v>125.106678</v>
      </c>
      <c r="C15" s="394">
        <v>109.813889</v>
      </c>
      <c r="D15" s="394">
        <v>104.520912</v>
      </c>
      <c r="E15" s="395">
        <v>192.4332370000001</v>
      </c>
      <c r="F15" s="395">
        <v>107.59564500000002</v>
      </c>
      <c r="G15" s="395">
        <v>99.793286999999992</v>
      </c>
      <c r="H15" s="395">
        <v>184.90637599999999</v>
      </c>
    </row>
    <row r="16" spans="1:10" s="53" customFormat="1" ht="12" customHeight="1">
      <c r="A16" s="624" t="s">
        <v>525</v>
      </c>
      <c r="B16" s="398">
        <v>99.375173999999987</v>
      </c>
      <c r="C16" s="398">
        <v>70.268605000000008</v>
      </c>
      <c r="D16" s="398">
        <v>74.360705999999993</v>
      </c>
      <c r="E16" s="398">
        <v>176.69748900000008</v>
      </c>
      <c r="F16" s="398">
        <v>245.964271</v>
      </c>
      <c r="G16" s="398">
        <v>140.70136300000001</v>
      </c>
      <c r="H16" s="398">
        <v>225.21647200000001</v>
      </c>
    </row>
    <row r="17" spans="1:10" s="53" customFormat="1" ht="12" customHeight="1">
      <c r="A17" s="388" t="s">
        <v>230</v>
      </c>
      <c r="B17" s="394">
        <v>-22.780372</v>
      </c>
      <c r="C17" s="394">
        <v>3.7212700000000005</v>
      </c>
      <c r="D17" s="394">
        <v>12.396955999999999</v>
      </c>
      <c r="E17" s="395">
        <v>-15.739525999999955</v>
      </c>
      <c r="F17" s="395">
        <v>3.978875999999957</v>
      </c>
      <c r="G17" s="395">
        <v>-183.90484099999998</v>
      </c>
      <c r="H17" s="395">
        <v>-144.48254900000001</v>
      </c>
    </row>
    <row r="18" spans="1:10" s="53" customFormat="1" ht="12" customHeight="1">
      <c r="A18" s="388" t="s">
        <v>17</v>
      </c>
      <c r="B18" s="394">
        <v>286.99868499999985</v>
      </c>
      <c r="C18" s="394">
        <v>271.79443800000007</v>
      </c>
      <c r="D18" s="394">
        <v>280.76412599999998</v>
      </c>
      <c r="E18" s="395">
        <v>230.28017</v>
      </c>
      <c r="F18" s="395">
        <v>229.06527700000004</v>
      </c>
      <c r="G18" s="395">
        <v>293.63614799999999</v>
      </c>
      <c r="H18" s="395">
        <v>254.33013199999999</v>
      </c>
    </row>
    <row r="19" spans="1:10" s="53" customFormat="1" ht="12" customHeight="1">
      <c r="A19" s="388" t="s">
        <v>565</v>
      </c>
      <c r="B19" s="394">
        <v>205.44558300000006</v>
      </c>
      <c r="C19" s="394">
        <v>230.08949999999999</v>
      </c>
      <c r="D19" s="394">
        <v>219.97800000000001</v>
      </c>
      <c r="E19" s="395">
        <v>139.81199999999995</v>
      </c>
      <c r="F19" s="395">
        <v>177.63100000000003</v>
      </c>
      <c r="G19" s="395">
        <v>103.28599999999994</v>
      </c>
      <c r="H19" s="395">
        <v>292.85700000000003</v>
      </c>
    </row>
    <row r="20" spans="1:10" s="53" customFormat="1" ht="12" customHeight="1">
      <c r="A20" s="261" t="s">
        <v>526</v>
      </c>
      <c r="B20" s="394">
        <v>102.10899999999998</v>
      </c>
      <c r="C20" s="394">
        <v>118.54900000000001</v>
      </c>
      <c r="D20" s="394">
        <v>75.405000000000001</v>
      </c>
      <c r="E20" s="399">
        <v>78.457000000000008</v>
      </c>
      <c r="F20" s="399">
        <v>105.31599999999999</v>
      </c>
      <c r="G20" s="399">
        <v>91.665000000000006</v>
      </c>
      <c r="H20" s="399">
        <v>49.884</v>
      </c>
    </row>
    <row r="21" spans="1:10" s="53" customFormat="1" ht="12" customHeight="1">
      <c r="A21" s="261" t="s">
        <v>523</v>
      </c>
      <c r="B21" s="400">
        <v>1414.1638399999995</v>
      </c>
      <c r="C21" s="400">
        <v>1252.2439438364784</v>
      </c>
      <c r="D21" s="400">
        <v>1227.6392618579309</v>
      </c>
      <c r="E21" s="398">
        <v>880.80057496215989</v>
      </c>
      <c r="F21" s="398">
        <v>1358.5952193208495</v>
      </c>
      <c r="G21" s="398">
        <v>1493.9601429449874</v>
      </c>
      <c r="H21" s="398">
        <v>1342.6365136019758</v>
      </c>
    </row>
    <row r="22" spans="1:10" s="53" customFormat="1" ht="12" customHeight="1">
      <c r="A22" s="261" t="s">
        <v>247</v>
      </c>
      <c r="B22" s="400">
        <v>-222.58399999999972</v>
      </c>
      <c r="C22" s="400">
        <v>-88.319471836478215</v>
      </c>
      <c r="D22" s="400">
        <v>-233.10695585793098</v>
      </c>
      <c r="E22" s="398">
        <v>234.73367203783982</v>
      </c>
      <c r="F22" s="398">
        <v>-566.46356732084917</v>
      </c>
      <c r="G22" s="398">
        <v>1077.7026050550126</v>
      </c>
      <c r="H22" s="398">
        <v>-2432.4796586019756</v>
      </c>
    </row>
    <row r="23" spans="1:10" s="53" customFormat="1" ht="12" customHeight="1">
      <c r="A23" s="396" t="s">
        <v>184</v>
      </c>
      <c r="B23" s="397">
        <v>2059.7808089999999</v>
      </c>
      <c r="C23" s="397">
        <v>2167.3174359999998</v>
      </c>
      <c r="D23" s="397">
        <v>1830.800839</v>
      </c>
      <c r="E23" s="397">
        <v>2165.3947999999996</v>
      </c>
      <c r="F23" s="397">
        <v>1776.0249860000004</v>
      </c>
      <c r="G23" s="397">
        <v>3190.9100199999998</v>
      </c>
      <c r="H23" s="397">
        <v>-142.82033299999966</v>
      </c>
    </row>
    <row r="24" spans="1:10" s="53" customFormat="1" ht="12" customHeight="1">
      <c r="A24" s="401" t="s">
        <v>185</v>
      </c>
      <c r="B24" s="402">
        <v>4117.0889620000016</v>
      </c>
      <c r="C24" s="402">
        <v>4309.7643869999993</v>
      </c>
      <c r="D24" s="402">
        <v>3681.8829350000001</v>
      </c>
      <c r="E24" s="402">
        <v>4061.3052159999993</v>
      </c>
      <c r="F24" s="402">
        <v>3628.3598710000001</v>
      </c>
      <c r="G24" s="402">
        <v>5203.6191459999991</v>
      </c>
      <c r="H24" s="402">
        <v>1607.4798860000005</v>
      </c>
    </row>
    <row r="25" spans="1:10" s="53" customFormat="1" ht="7.5" customHeight="1">
      <c r="A25" s="403"/>
      <c r="B25" s="404"/>
      <c r="C25" s="404"/>
      <c r="D25" s="404"/>
      <c r="E25" s="405"/>
      <c r="F25" s="405"/>
      <c r="G25" s="405"/>
      <c r="H25" s="405"/>
    </row>
    <row r="26" spans="1:10" s="145" customFormat="1" ht="12" customHeight="1">
      <c r="A26" s="72" t="s">
        <v>60</v>
      </c>
      <c r="B26" s="406">
        <v>32.521245417774573</v>
      </c>
      <c r="C26" s="406">
        <v>36.55496878857106</v>
      </c>
      <c r="D26" s="406">
        <v>34.93625915493476</v>
      </c>
      <c r="E26" s="406">
        <v>36.38383369446916</v>
      </c>
      <c r="F26" s="406">
        <v>34.701045966317565</v>
      </c>
      <c r="G26" s="406">
        <v>43.959326268878577</v>
      </c>
      <c r="H26" s="406">
        <v>19.459168613561889</v>
      </c>
    </row>
    <row r="27" spans="1:10" s="65" customFormat="1" ht="7.5" customHeight="1">
      <c r="A27" s="138"/>
      <c r="B27" s="138"/>
      <c r="C27" s="138"/>
      <c r="D27" s="138"/>
      <c r="E27" s="138"/>
      <c r="F27" s="138"/>
      <c r="G27" s="138"/>
      <c r="H27" s="138"/>
      <c r="I27" s="138"/>
      <c r="J27" s="147"/>
    </row>
    <row r="28" spans="1:10" ht="12.75" customHeight="1">
      <c r="A28" s="1493" t="s">
        <v>528</v>
      </c>
      <c r="B28" s="1493"/>
      <c r="C28" s="1493"/>
      <c r="D28" s="1493"/>
      <c r="E28" s="1493"/>
      <c r="F28" s="1493"/>
      <c r="G28" s="1493"/>
      <c r="H28" s="1493"/>
      <c r="I28" s="1493"/>
      <c r="J28" s="1493"/>
    </row>
    <row r="29" spans="1:10" ht="75.75" customHeight="1">
      <c r="A29" s="1493" t="s">
        <v>861</v>
      </c>
      <c r="B29" s="1493"/>
      <c r="C29" s="1493"/>
      <c r="D29" s="1493"/>
      <c r="E29" s="1493"/>
      <c r="F29" s="1493"/>
      <c r="G29" s="1493"/>
      <c r="H29" s="1493"/>
      <c r="I29" s="1493"/>
      <c r="J29" s="1493"/>
    </row>
    <row r="30" spans="1:10" s="65" customFormat="1" ht="22.5" customHeight="1">
      <c r="J30" s="66"/>
    </row>
    <row r="31" spans="1:10" s="65" customFormat="1" ht="22.5" customHeight="1">
      <c r="J31" s="66"/>
    </row>
    <row r="32" spans="1:10" s="65" customFormat="1" ht="22.5" customHeight="1">
      <c r="J32" s="66"/>
    </row>
    <row r="33" spans="10:10" s="65" customFormat="1" ht="22.5" customHeight="1">
      <c r="J33" s="66"/>
    </row>
    <row r="34" spans="10:10" s="65" customFormat="1" ht="22.5" customHeight="1">
      <c r="J34" s="66"/>
    </row>
  </sheetData>
  <mergeCells count="2">
    <mergeCell ref="A28:J28"/>
    <mergeCell ref="A29:J29"/>
  </mergeCells>
  <phoneticPr fontId="0" type="noConversion"/>
  <pageMargins left="0.70866141732283472" right="0.70866141732283472" top="0.6692913385826772" bottom="0.39370078740157483" header="0.51181102362204722" footer="0.51181102362204722"/>
  <pageSetup paperSize="9" scale="96" fitToHeight="0" orientation="portrait" r:id="rId1"/>
  <headerFooter scaleWithDoc="0">
    <oddHeader xml:space="preserve">&amp;L&amp;8FACT BOOK DNB - 3Q13&amp;C&amp;8CHAPTER 1&amp;R&amp;8FINANCIAL RESULTS DNB GROUP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J71"/>
  <sheetViews>
    <sheetView showGridLines="0" zoomScale="150" zoomScaleNormal="150" zoomScaleSheetLayoutView="110" workbookViewId="0"/>
  </sheetViews>
  <sheetFormatPr baseColWidth="10" defaultColWidth="10.85546875" defaultRowHeight="22.5" customHeight="1"/>
  <cols>
    <col min="1" max="1" width="35.28515625" style="64" customWidth="1"/>
    <col min="2" max="2" width="6.42578125" style="101" customWidth="1"/>
    <col min="3" max="10" width="6.42578125" style="64" customWidth="1"/>
    <col min="11" max="16384" width="10.85546875" style="64"/>
  </cols>
  <sheetData>
    <row r="1" spans="1:10" s="101" customFormat="1" ht="22.5" customHeight="1">
      <c r="A1" s="801"/>
      <c r="B1" s="802"/>
      <c r="C1" s="802"/>
      <c r="D1" s="802"/>
      <c r="E1" s="802"/>
      <c r="F1" s="802"/>
      <c r="G1" s="802"/>
      <c r="H1" s="802"/>
      <c r="I1" s="802"/>
      <c r="J1" s="802"/>
    </row>
    <row r="2" spans="1:10" s="582" customFormat="1" ht="18.75" customHeight="1">
      <c r="A2" s="581" t="s">
        <v>901</v>
      </c>
    </row>
    <row r="3" spans="1:10" s="50" customFormat="1" ht="12.75" customHeight="1"/>
    <row r="4" spans="1:10" s="53" customFormat="1" ht="13.5" customHeight="1">
      <c r="A4" s="72" t="s">
        <v>1</v>
      </c>
      <c r="B4" s="344" t="s">
        <v>784</v>
      </c>
      <c r="C4" s="344" t="s">
        <v>367</v>
      </c>
      <c r="D4" s="344" t="s">
        <v>331</v>
      </c>
      <c r="E4" s="344" t="s">
        <v>246</v>
      </c>
      <c r="F4" s="344" t="s">
        <v>239</v>
      </c>
      <c r="G4" s="344" t="s">
        <v>234</v>
      </c>
      <c r="H4" s="344" t="s">
        <v>516</v>
      </c>
    </row>
    <row r="5" spans="1:10" s="53" customFormat="1" ht="12" customHeight="1">
      <c r="A5" s="390" t="s">
        <v>169</v>
      </c>
      <c r="B5" s="626">
        <v>2032.591641</v>
      </c>
      <c r="C5" s="626">
        <v>2036.1050000000002</v>
      </c>
      <c r="D5" s="627">
        <v>1890.338</v>
      </c>
      <c r="E5" s="627">
        <v>1880.3690000000011</v>
      </c>
      <c r="F5" s="627">
        <v>2006.1129999999998</v>
      </c>
      <c r="G5" s="627">
        <v>2002.2399999999998</v>
      </c>
      <c r="H5" s="627">
        <v>1955.7080000000001</v>
      </c>
    </row>
    <row r="6" spans="1:10" s="53" customFormat="1" ht="12" customHeight="1">
      <c r="A6" s="393" t="s">
        <v>73</v>
      </c>
      <c r="B6" s="590">
        <v>288.43659500000001</v>
      </c>
      <c r="C6" s="590">
        <v>288.70600000000002</v>
      </c>
      <c r="D6" s="591">
        <v>277.73599999999999</v>
      </c>
      <c r="E6" s="591">
        <v>262.37099999999998</v>
      </c>
      <c r="F6" s="591">
        <v>282.15899999999999</v>
      </c>
      <c r="G6" s="591">
        <v>290.27499999999998</v>
      </c>
      <c r="H6" s="591">
        <v>288.68700000000001</v>
      </c>
    </row>
    <row r="7" spans="1:10" s="53" customFormat="1" ht="12" customHeight="1">
      <c r="A7" s="393" t="s">
        <v>763</v>
      </c>
      <c r="B7" s="590">
        <v>190.032963</v>
      </c>
      <c r="C7" s="590">
        <v>116.22699999999998</v>
      </c>
      <c r="D7" s="591">
        <v>277.37700000000001</v>
      </c>
      <c r="E7" s="591">
        <v>363.79399999999998</v>
      </c>
      <c r="F7" s="591">
        <v>299.28199999999998</v>
      </c>
      <c r="G7" s="591">
        <v>282.38799999999998</v>
      </c>
      <c r="H7" s="591">
        <v>290.32400000000001</v>
      </c>
    </row>
    <row r="8" spans="1:10" s="53" customFormat="1" ht="12" customHeight="1">
      <c r="A8" s="625" t="s">
        <v>764</v>
      </c>
      <c r="B8" s="590">
        <v>98.513114000000002</v>
      </c>
      <c r="C8" s="590">
        <v>605.49900000000002</v>
      </c>
      <c r="D8" s="591">
        <v>27.984999999999999</v>
      </c>
      <c r="E8" s="590">
        <v>87.910000000000011</v>
      </c>
      <c r="F8" s="590">
        <v>37.435000000000002</v>
      </c>
      <c r="G8" s="590">
        <v>5.13</v>
      </c>
      <c r="H8" s="590">
        <v>0.67500000000000004</v>
      </c>
    </row>
    <row r="9" spans="1:10" s="53" customFormat="1" ht="12" customHeight="1">
      <c r="A9" s="456" t="s">
        <v>118</v>
      </c>
      <c r="B9" s="628">
        <v>166.21644600000002</v>
      </c>
      <c r="C9" s="628">
        <v>168.45400000000001</v>
      </c>
      <c r="D9" s="591">
        <v>165.82900000000001</v>
      </c>
      <c r="E9" s="592">
        <v>108.02599999999998</v>
      </c>
      <c r="F9" s="592">
        <v>195.24900000000005</v>
      </c>
      <c r="G9" s="592">
        <v>162.501</v>
      </c>
      <c r="H9" s="592">
        <v>185.893</v>
      </c>
    </row>
    <row r="10" spans="1:10" s="53" customFormat="1" ht="12" customHeight="1">
      <c r="A10" s="238" t="s">
        <v>74</v>
      </c>
      <c r="B10" s="629">
        <v>2775.790759</v>
      </c>
      <c r="C10" s="629">
        <v>3214.9910000000004</v>
      </c>
      <c r="D10" s="541">
        <v>2639.2650000000003</v>
      </c>
      <c r="E10" s="629">
        <v>2702.4700000000007</v>
      </c>
      <c r="F10" s="629">
        <v>2820.2380000000003</v>
      </c>
      <c r="G10" s="629">
        <v>2742.5340000000001</v>
      </c>
      <c r="H10" s="629">
        <v>2721.2870000000003</v>
      </c>
    </row>
    <row r="11" spans="1:10" s="53" customFormat="1" ht="12" customHeight="1">
      <c r="A11" s="390" t="s">
        <v>765</v>
      </c>
      <c r="B11" s="626">
        <v>294.22838000000002</v>
      </c>
      <c r="C11" s="626">
        <v>326.62899999999996</v>
      </c>
      <c r="D11" s="591">
        <v>281.23700000000002</v>
      </c>
      <c r="E11" s="627">
        <v>373.46100000000001</v>
      </c>
      <c r="F11" s="627">
        <v>316.91700000000003</v>
      </c>
      <c r="G11" s="627">
        <v>307.73400000000004</v>
      </c>
      <c r="H11" s="627">
        <v>290.67399999999998</v>
      </c>
    </row>
    <row r="12" spans="1:10" s="53" customFormat="1" ht="12" customHeight="1">
      <c r="A12" s="393" t="s">
        <v>842</v>
      </c>
      <c r="B12" s="590">
        <v>680.96259499999996</v>
      </c>
      <c r="C12" s="590">
        <v>561.89300000000014</v>
      </c>
      <c r="D12" s="591">
        <v>567.37199999999996</v>
      </c>
      <c r="E12" s="591">
        <v>413.40300000000002</v>
      </c>
      <c r="F12" s="591">
        <v>454.41100000000006</v>
      </c>
      <c r="G12" s="591">
        <v>482.23</v>
      </c>
      <c r="H12" s="591">
        <v>499.33600000000001</v>
      </c>
    </row>
    <row r="13" spans="1:10" s="53" customFormat="1" ht="12" customHeight="1">
      <c r="A13" s="393" t="s">
        <v>75</v>
      </c>
      <c r="B13" s="590">
        <v>75.485545000000002</v>
      </c>
      <c r="C13" s="590">
        <v>73.437000000000012</v>
      </c>
      <c r="D13" s="591">
        <v>80.147999999999996</v>
      </c>
      <c r="E13" s="591">
        <v>78.522000000000062</v>
      </c>
      <c r="F13" s="591">
        <v>83.71099999999997</v>
      </c>
      <c r="G13" s="591">
        <v>91.227999999999994</v>
      </c>
      <c r="H13" s="591">
        <v>88.823999999999998</v>
      </c>
    </row>
    <row r="14" spans="1:10" s="53" customFormat="1" ht="12" customHeight="1">
      <c r="A14" s="393" t="s">
        <v>76</v>
      </c>
      <c r="B14" s="590">
        <v>23.899857000000001</v>
      </c>
      <c r="C14" s="590">
        <v>25.771000000000001</v>
      </c>
      <c r="D14" s="591">
        <v>23.292999999999999</v>
      </c>
      <c r="E14" s="591">
        <v>34.337999999999994</v>
      </c>
      <c r="F14" s="591">
        <v>18.459000000000003</v>
      </c>
      <c r="G14" s="591">
        <v>23.949999999999996</v>
      </c>
      <c r="H14" s="591">
        <v>22.597000000000001</v>
      </c>
    </row>
    <row r="15" spans="1:10" s="53" customFormat="1" ht="12" customHeight="1">
      <c r="A15" s="393" t="s">
        <v>77</v>
      </c>
      <c r="B15" s="590">
        <v>205.47524200000001</v>
      </c>
      <c r="C15" s="590">
        <v>226.11099999999999</v>
      </c>
      <c r="D15" s="591">
        <v>204.49</v>
      </c>
      <c r="E15" s="591">
        <v>204.27900000000005</v>
      </c>
      <c r="F15" s="591">
        <v>219.10899999999998</v>
      </c>
      <c r="G15" s="591">
        <v>228.52499999999998</v>
      </c>
      <c r="H15" s="591">
        <v>252.358</v>
      </c>
    </row>
    <row r="16" spans="1:10" s="53" customFormat="1" ht="12" customHeight="1">
      <c r="A16" s="393" t="s">
        <v>78</v>
      </c>
      <c r="B16" s="590">
        <v>45.790050999999998</v>
      </c>
      <c r="C16" s="590">
        <v>59.33400000000001</v>
      </c>
      <c r="D16" s="591">
        <v>43.720999999999997</v>
      </c>
      <c r="E16" s="591">
        <v>79.144999999999982</v>
      </c>
      <c r="F16" s="591">
        <v>44.243000000000016</v>
      </c>
      <c r="G16" s="591">
        <v>68.355999999999995</v>
      </c>
      <c r="H16" s="591">
        <v>58.747999999999998</v>
      </c>
    </row>
    <row r="17" spans="1:10" s="53" customFormat="1" ht="12" customHeight="1">
      <c r="A17" s="393" t="s">
        <v>79</v>
      </c>
      <c r="B17" s="590">
        <v>34.882762999999997</v>
      </c>
      <c r="C17" s="590">
        <v>38.041000000000011</v>
      </c>
      <c r="D17" s="591">
        <v>28.141999999999999</v>
      </c>
      <c r="E17" s="591">
        <v>33.978999999999999</v>
      </c>
      <c r="F17" s="591">
        <v>38.812999999999988</v>
      </c>
      <c r="G17" s="591">
        <v>34.769000000000005</v>
      </c>
      <c r="H17" s="591">
        <v>30.771000000000001</v>
      </c>
    </row>
    <row r="18" spans="1:10" s="53" customFormat="1" ht="12" customHeight="1">
      <c r="A18" s="393" t="s">
        <v>80</v>
      </c>
      <c r="B18" s="590">
        <v>8.4152769999999997</v>
      </c>
      <c r="C18" s="590">
        <v>9.6509999999999998</v>
      </c>
      <c r="D18" s="591">
        <v>14.795999999999999</v>
      </c>
      <c r="E18" s="591">
        <v>20.924000000000007</v>
      </c>
      <c r="F18" s="591">
        <v>9.6899999999999977</v>
      </c>
      <c r="G18" s="591">
        <v>12.893999999999998</v>
      </c>
      <c r="H18" s="591">
        <v>21.1</v>
      </c>
    </row>
    <row r="19" spans="1:10" s="53" customFormat="1" ht="12" customHeight="1">
      <c r="A19" s="393" t="s">
        <v>81</v>
      </c>
      <c r="B19" s="590">
        <v>300.11081999999999</v>
      </c>
      <c r="C19" s="590">
        <v>314.88200000000001</v>
      </c>
      <c r="D19" s="591">
        <v>357.47800000000001</v>
      </c>
      <c r="E19" s="591">
        <v>372.16599999999994</v>
      </c>
      <c r="F19" s="591">
        <v>388.42100000000005</v>
      </c>
      <c r="G19" s="591">
        <v>329.51800000000003</v>
      </c>
      <c r="H19" s="591">
        <v>350.45100000000002</v>
      </c>
    </row>
    <row r="20" spans="1:10" s="53" customFormat="1" ht="18" customHeight="1">
      <c r="A20" s="258" t="s">
        <v>591</v>
      </c>
      <c r="B20" s="410">
        <v>28.253347999999999</v>
      </c>
      <c r="C20" s="410">
        <v>29.914000000000001</v>
      </c>
      <c r="D20" s="411">
        <v>32.012999999999998</v>
      </c>
      <c r="E20" s="411">
        <v>35.189999999999991</v>
      </c>
      <c r="F20" s="411">
        <v>35.491999999999983</v>
      </c>
      <c r="G20" s="411">
        <v>39.139000000000003</v>
      </c>
      <c r="H20" s="411">
        <v>32.832000000000001</v>
      </c>
    </row>
    <row r="21" spans="1:10" s="53" customFormat="1" ht="12" customHeight="1">
      <c r="A21" s="630" t="s">
        <v>843</v>
      </c>
      <c r="B21" s="628">
        <v>240.79798299999999</v>
      </c>
      <c r="C21" s="628">
        <v>186.88599999999997</v>
      </c>
      <c r="D21" s="591">
        <v>683.37699999999995</v>
      </c>
      <c r="E21" s="592">
        <v>253.67200000000008</v>
      </c>
      <c r="F21" s="592">
        <v>169.84300000000002</v>
      </c>
      <c r="G21" s="592">
        <v>247.45799999999997</v>
      </c>
      <c r="H21" s="592">
        <v>259.589</v>
      </c>
    </row>
    <row r="22" spans="1:10" s="53" customFormat="1" ht="12" customHeight="1">
      <c r="A22" s="238" t="s">
        <v>325</v>
      </c>
      <c r="B22" s="541">
        <v>1938.3018610000001</v>
      </c>
      <c r="C22" s="541">
        <v>1852.5490000000002</v>
      </c>
      <c r="D22" s="541">
        <v>2316.067</v>
      </c>
      <c r="E22" s="541">
        <v>1899.0790000000002</v>
      </c>
      <c r="F22" s="541">
        <v>1779.1090000000002</v>
      </c>
      <c r="G22" s="541">
        <v>1865.8009999999999</v>
      </c>
      <c r="H22" s="541">
        <v>1907.28</v>
      </c>
    </row>
    <row r="23" spans="1:10" s="53" customFormat="1" ht="12" customHeight="1">
      <c r="A23" s="631" t="s">
        <v>844</v>
      </c>
      <c r="B23" s="475">
        <v>0</v>
      </c>
      <c r="C23" s="475">
        <v>0</v>
      </c>
      <c r="D23" s="475">
        <v>0</v>
      </c>
      <c r="E23" s="392">
        <v>202.39999999999998</v>
      </c>
      <c r="F23" s="392">
        <v>85.02</v>
      </c>
      <c r="G23" s="475">
        <v>0</v>
      </c>
      <c r="H23" s="475">
        <v>0</v>
      </c>
    </row>
    <row r="24" spans="1:10" s="53" customFormat="1" ht="12" customHeight="1">
      <c r="A24" s="589" t="s">
        <v>845</v>
      </c>
      <c r="B24" s="590">
        <v>508.834656</v>
      </c>
      <c r="C24" s="590">
        <v>592.62</v>
      </c>
      <c r="D24" s="591">
        <v>529.24300000000005</v>
      </c>
      <c r="E24" s="457">
        <v>651.10099999999989</v>
      </c>
      <c r="F24" s="457">
        <v>460.25199999999995</v>
      </c>
      <c r="G24" s="592">
        <v>493.64599999999996</v>
      </c>
      <c r="H24" s="591">
        <v>429.73</v>
      </c>
    </row>
    <row r="25" spans="1:10" s="53" customFormat="1" ht="18" customHeight="1">
      <c r="A25" s="414" t="s">
        <v>592</v>
      </c>
      <c r="B25" s="412">
        <v>508.834656</v>
      </c>
      <c r="C25" s="412">
        <v>592.62099999999998</v>
      </c>
      <c r="D25" s="412">
        <v>529.24300000000005</v>
      </c>
      <c r="E25" s="412">
        <v>853.50099999999986</v>
      </c>
      <c r="F25" s="412">
        <v>545.25</v>
      </c>
      <c r="G25" s="412">
        <v>493.64789999999994</v>
      </c>
      <c r="H25" s="412">
        <v>429.73</v>
      </c>
    </row>
    <row r="26" spans="1:10" s="53" customFormat="1" ht="12" customHeight="1">
      <c r="A26" s="429" t="s">
        <v>7</v>
      </c>
      <c r="B26" s="428">
        <v>5222.9272760000003</v>
      </c>
      <c r="C26" s="428">
        <v>5660.161000000001</v>
      </c>
      <c r="D26" s="428">
        <v>5484.5750000000007</v>
      </c>
      <c r="E26" s="428">
        <v>5455.0500000000011</v>
      </c>
      <c r="F26" s="428">
        <v>5144.5970000000007</v>
      </c>
      <c r="G26" s="428">
        <v>5101.9829</v>
      </c>
      <c r="H26" s="428">
        <v>5058.2970000000005</v>
      </c>
    </row>
    <row r="27" spans="1:10" ht="7.5" customHeight="1"/>
    <row r="28" spans="1:10" s="332" customFormat="1" ht="21.75" customHeight="1">
      <c r="A28" s="1493" t="s">
        <v>935</v>
      </c>
      <c r="B28" s="1493"/>
      <c r="C28" s="1493"/>
      <c r="D28" s="1493"/>
      <c r="E28" s="1493"/>
      <c r="F28" s="1493"/>
      <c r="G28" s="1493"/>
      <c r="H28" s="1493"/>
      <c r="I28" s="1493"/>
      <c r="J28" s="1493"/>
    </row>
    <row r="29" spans="1:10" s="332" customFormat="1" ht="12.75" customHeight="1">
      <c r="A29" s="1493" t="s">
        <v>766</v>
      </c>
      <c r="B29" s="1493"/>
      <c r="C29" s="1493"/>
      <c r="D29" s="1493"/>
      <c r="E29" s="1493"/>
      <c r="F29" s="1493"/>
      <c r="G29" s="1493"/>
      <c r="H29" s="1493"/>
      <c r="I29" s="1493"/>
      <c r="J29" s="1493"/>
    </row>
    <row r="30" spans="1:10" s="332" customFormat="1" ht="12.75" customHeight="1">
      <c r="A30" s="1493" t="s">
        <v>941</v>
      </c>
      <c r="B30" s="1493"/>
      <c r="C30" s="1493"/>
      <c r="D30" s="1493"/>
      <c r="E30" s="1493"/>
      <c r="F30" s="1493"/>
      <c r="G30" s="1493"/>
      <c r="H30" s="1493"/>
      <c r="I30" s="1493"/>
      <c r="J30" s="1493"/>
    </row>
    <row r="31" spans="1:10" s="332" customFormat="1" ht="21.75" customHeight="1">
      <c r="A31" s="1493" t="s">
        <v>846</v>
      </c>
      <c r="B31" s="1493"/>
      <c r="C31" s="1493"/>
      <c r="D31" s="1493"/>
      <c r="E31" s="1493"/>
      <c r="F31" s="1493"/>
      <c r="G31" s="1493"/>
      <c r="H31" s="1493"/>
      <c r="I31" s="1493"/>
      <c r="J31" s="1493"/>
    </row>
    <row r="32" spans="1:10" s="332" customFormat="1" ht="21.75" customHeight="1">
      <c r="A32" s="1493" t="s">
        <v>847</v>
      </c>
      <c r="B32" s="1493"/>
      <c r="C32" s="1493"/>
      <c r="D32" s="1493"/>
      <c r="E32" s="1493"/>
      <c r="F32" s="1493"/>
      <c r="G32" s="1493"/>
      <c r="H32" s="1493"/>
      <c r="I32" s="1493"/>
      <c r="J32" s="1493"/>
    </row>
    <row r="33" spans="1:10" s="332" customFormat="1" ht="31.5" customHeight="1">
      <c r="A33" s="1493" t="s">
        <v>848</v>
      </c>
      <c r="B33" s="1493"/>
      <c r="C33" s="1493"/>
      <c r="D33" s="1493"/>
      <c r="E33" s="1493"/>
      <c r="F33" s="1493"/>
      <c r="G33" s="1493"/>
      <c r="H33" s="1493"/>
      <c r="I33" s="1493"/>
      <c r="J33" s="1493"/>
    </row>
    <row r="35" spans="1:10" s="582" customFormat="1" ht="33.75" customHeight="1">
      <c r="A35" s="1495" t="s">
        <v>902</v>
      </c>
      <c r="B35" s="1495"/>
      <c r="C35" s="1495"/>
      <c r="D35" s="1495"/>
      <c r="E35" s="1495"/>
      <c r="F35" s="1495"/>
      <c r="G35" s="1495"/>
      <c r="H35" s="1495"/>
      <c r="I35" s="1495"/>
      <c r="J35" s="1495"/>
    </row>
    <row r="36" spans="1:10" s="50" customFormat="1" ht="12.75" customHeight="1"/>
    <row r="37" spans="1:10" s="53" customFormat="1" ht="11.25" customHeight="1">
      <c r="A37" s="415"/>
      <c r="B37" s="169" t="s">
        <v>6</v>
      </c>
      <c r="C37" s="169" t="s">
        <v>2</v>
      </c>
      <c r="D37" s="169" t="s">
        <v>5</v>
      </c>
      <c r="E37" s="169" t="s">
        <v>3</v>
      </c>
      <c r="F37" s="170" t="s">
        <v>6</v>
      </c>
      <c r="G37" s="169" t="s">
        <v>2</v>
      </c>
      <c r="H37" s="169" t="s">
        <v>5</v>
      </c>
      <c r="I37" s="50"/>
      <c r="J37" s="50"/>
    </row>
    <row r="38" spans="1:10" s="53" customFormat="1" ht="12" customHeight="1">
      <c r="A38" s="70" t="s">
        <v>15</v>
      </c>
      <c r="B38" s="416" t="s">
        <v>235</v>
      </c>
      <c r="C38" s="416" t="s">
        <v>235</v>
      </c>
      <c r="D38" s="417" t="s">
        <v>235</v>
      </c>
      <c r="E38" s="416" t="s">
        <v>231</v>
      </c>
      <c r="F38" s="416" t="s">
        <v>231</v>
      </c>
      <c r="G38" s="416" t="s">
        <v>231</v>
      </c>
      <c r="H38" s="416" t="s">
        <v>231</v>
      </c>
      <c r="I38" s="50"/>
      <c r="J38" s="50"/>
    </row>
    <row r="39" spans="1:10" s="141" customFormat="1" ht="12" customHeight="1">
      <c r="A39" s="418" t="s">
        <v>723</v>
      </c>
      <c r="B39" s="419">
        <v>3353.6899999999996</v>
      </c>
      <c r="C39" s="419">
        <v>3329</v>
      </c>
      <c r="D39" s="419">
        <v>3390</v>
      </c>
      <c r="E39" s="419">
        <v>3530</v>
      </c>
      <c r="F39" s="419">
        <v>3521</v>
      </c>
      <c r="G39" s="420">
        <v>3565</v>
      </c>
      <c r="H39" s="419">
        <v>3588</v>
      </c>
      <c r="I39" s="632"/>
      <c r="J39" s="632"/>
    </row>
    <row r="40" spans="1:10" s="141" customFormat="1" ht="12" customHeight="1">
      <c r="A40" s="421" t="s">
        <v>529</v>
      </c>
      <c r="B40" s="422">
        <v>763.32999999999993</v>
      </c>
      <c r="C40" s="422">
        <v>792</v>
      </c>
      <c r="D40" s="422">
        <v>791</v>
      </c>
      <c r="E40" s="422">
        <v>806</v>
      </c>
      <c r="F40" s="422">
        <v>807</v>
      </c>
      <c r="G40" s="423">
        <v>815</v>
      </c>
      <c r="H40" s="422">
        <v>817</v>
      </c>
      <c r="I40" s="632"/>
      <c r="J40" s="632"/>
    </row>
    <row r="41" spans="1:10" s="141" customFormat="1" ht="12" customHeight="1">
      <c r="A41" s="421" t="s">
        <v>724</v>
      </c>
      <c r="B41" s="394">
        <v>3597.76</v>
      </c>
      <c r="C41" s="394">
        <v>3717</v>
      </c>
      <c r="D41" s="394">
        <v>4053</v>
      </c>
      <c r="E41" s="394">
        <v>4158</v>
      </c>
      <c r="F41" s="394">
        <v>4318</v>
      </c>
      <c r="G41" s="394">
        <v>4420</v>
      </c>
      <c r="H41" s="394">
        <v>4436</v>
      </c>
      <c r="I41" s="632"/>
      <c r="J41" s="632"/>
    </row>
    <row r="42" spans="1:10" s="141" customFormat="1" ht="12" customHeight="1">
      <c r="A42" s="421" t="s">
        <v>670</v>
      </c>
      <c r="B42" s="394">
        <v>679.84</v>
      </c>
      <c r="C42" s="394">
        <v>687</v>
      </c>
      <c r="D42" s="394">
        <v>693</v>
      </c>
      <c r="E42" s="394">
        <v>722</v>
      </c>
      <c r="F42" s="394">
        <v>721</v>
      </c>
      <c r="G42" s="394">
        <v>717</v>
      </c>
      <c r="H42" s="394">
        <v>716</v>
      </c>
      <c r="I42" s="632"/>
      <c r="J42" s="632"/>
    </row>
    <row r="43" spans="1:10" s="141" customFormat="1" ht="12" customHeight="1">
      <c r="A43" s="421" t="s">
        <v>781</v>
      </c>
      <c r="B43" s="394">
        <v>381.28999999999996</v>
      </c>
      <c r="C43" s="394">
        <v>0</v>
      </c>
      <c r="D43" s="394">
        <v>0</v>
      </c>
      <c r="E43" s="394">
        <v>0</v>
      </c>
      <c r="F43" s="394">
        <v>0</v>
      </c>
      <c r="G43" s="394">
        <v>0</v>
      </c>
      <c r="H43" s="394">
        <v>0</v>
      </c>
      <c r="I43" s="632"/>
      <c r="J43" s="632"/>
    </row>
    <row r="44" spans="1:10" s="141" customFormat="1" ht="12" customHeight="1">
      <c r="A44" s="421" t="s">
        <v>782</v>
      </c>
      <c r="B44" s="394">
        <v>1308.94</v>
      </c>
      <c r="C44" s="394">
        <v>0</v>
      </c>
      <c r="D44" s="394">
        <v>0</v>
      </c>
      <c r="E44" s="394">
        <v>0</v>
      </c>
      <c r="F44" s="394">
        <v>0</v>
      </c>
      <c r="G44" s="394">
        <v>0</v>
      </c>
      <c r="H44" s="394">
        <v>0</v>
      </c>
      <c r="I44" s="632"/>
      <c r="J44" s="632"/>
    </row>
    <row r="45" spans="1:10" s="141" customFormat="1" ht="12" customHeight="1">
      <c r="A45" s="421" t="s">
        <v>783</v>
      </c>
      <c r="B45" s="394">
        <v>1610.09</v>
      </c>
      <c r="C45" s="394">
        <v>0</v>
      </c>
      <c r="D45" s="394">
        <v>0</v>
      </c>
      <c r="E45" s="394">
        <v>0</v>
      </c>
      <c r="F45" s="394">
        <v>0</v>
      </c>
      <c r="G45" s="394">
        <v>0</v>
      </c>
      <c r="H45" s="394">
        <v>0</v>
      </c>
      <c r="I45" s="632"/>
      <c r="J45" s="632"/>
    </row>
    <row r="46" spans="1:10" s="141" customFormat="1" ht="12" customHeight="1">
      <c r="A46" s="425" t="s">
        <v>725</v>
      </c>
      <c r="B46" s="426">
        <v>661.55</v>
      </c>
      <c r="C46" s="426">
        <v>4025.1900000000005</v>
      </c>
      <c r="D46" s="426">
        <v>4034.6000000000004</v>
      </c>
      <c r="E46" s="426">
        <v>4075.3600000000006</v>
      </c>
      <c r="F46" s="426">
        <v>4058.5709999999999</v>
      </c>
      <c r="G46" s="426">
        <v>4074.6200000000008</v>
      </c>
      <c r="H46" s="426">
        <v>4078</v>
      </c>
    </row>
    <row r="47" spans="1:10" s="142" customFormat="1" ht="12" customHeight="1">
      <c r="A47" s="427" t="s">
        <v>671</v>
      </c>
      <c r="B47" s="428">
        <v>12356.49</v>
      </c>
      <c r="C47" s="428">
        <v>12550.19</v>
      </c>
      <c r="D47" s="428">
        <v>12961.6</v>
      </c>
      <c r="E47" s="428">
        <v>13291.36</v>
      </c>
      <c r="F47" s="428">
        <v>13425.571</v>
      </c>
      <c r="G47" s="428">
        <v>13591.62</v>
      </c>
      <c r="H47" s="428">
        <v>13635</v>
      </c>
    </row>
    <row r="48" spans="1:10" s="141" customFormat="1" ht="7.5" customHeight="1">
      <c r="A48" s="815"/>
      <c r="B48" s="815"/>
      <c r="C48" s="815"/>
      <c r="D48" s="815"/>
      <c r="E48" s="815"/>
      <c r="F48" s="815"/>
      <c r="G48" s="815"/>
      <c r="H48" s="815"/>
      <c r="I48" s="815"/>
      <c r="J48" s="815"/>
    </row>
    <row r="49" spans="1:10" s="118" customFormat="1" ht="21.75" customHeight="1">
      <c r="A49" s="1494" t="s">
        <v>726</v>
      </c>
      <c r="B49" s="1494"/>
      <c r="C49" s="1494"/>
      <c r="D49" s="1494"/>
      <c r="E49" s="1494"/>
      <c r="F49" s="1494"/>
      <c r="G49" s="1494"/>
      <c r="H49" s="1494"/>
      <c r="I49" s="1494"/>
      <c r="J49" s="1494"/>
    </row>
    <row r="50" spans="1:10" s="693" customFormat="1" ht="39" customHeight="1">
      <c r="A50" s="1494" t="s">
        <v>963</v>
      </c>
      <c r="B50" s="1494"/>
      <c r="C50" s="1494"/>
      <c r="D50" s="1494"/>
      <c r="E50" s="1494"/>
      <c r="F50" s="1494"/>
      <c r="G50" s="1494"/>
      <c r="H50" s="1494"/>
      <c r="I50" s="1494"/>
      <c r="J50" s="1494"/>
    </row>
    <row r="51" spans="1:10" s="766" customFormat="1" ht="12.75" customHeight="1">
      <c r="A51" s="1494" t="s">
        <v>839</v>
      </c>
      <c r="B51" s="1494"/>
      <c r="C51" s="1494"/>
      <c r="D51" s="1494"/>
      <c r="E51" s="1494"/>
      <c r="F51" s="1494"/>
      <c r="G51" s="1494"/>
      <c r="H51" s="1494"/>
      <c r="I51" s="1494"/>
      <c r="J51" s="1494"/>
    </row>
    <row r="52" spans="1:10" s="693" customFormat="1" ht="12.75" customHeight="1">
      <c r="A52" s="1494" t="s">
        <v>863</v>
      </c>
      <c r="B52" s="1494"/>
      <c r="C52" s="1494"/>
      <c r="D52" s="1494"/>
      <c r="E52" s="1494"/>
      <c r="F52" s="1494"/>
      <c r="G52" s="1494"/>
      <c r="H52" s="1494"/>
      <c r="I52" s="1494"/>
      <c r="J52" s="1494"/>
    </row>
    <row r="53" spans="1:10" s="101" customFormat="1" ht="22.5" customHeight="1">
      <c r="A53" s="801"/>
      <c r="B53" s="802"/>
      <c r="C53" s="802"/>
      <c r="D53" s="802"/>
      <c r="E53" s="802"/>
      <c r="F53" s="802"/>
      <c r="G53" s="802"/>
      <c r="H53" s="802"/>
      <c r="I53" s="802"/>
      <c r="J53" s="802"/>
    </row>
    <row r="54" spans="1:10" s="582" customFormat="1" ht="18.75" customHeight="1">
      <c r="A54" s="581" t="s">
        <v>903</v>
      </c>
    </row>
    <row r="55" spans="1:10" s="50" customFormat="1" ht="12.75" customHeight="1"/>
    <row r="56" spans="1:10" s="53" customFormat="1" ht="13.5" customHeight="1">
      <c r="A56" s="70" t="s">
        <v>1</v>
      </c>
      <c r="B56" s="344" t="s">
        <v>784</v>
      </c>
      <c r="C56" s="344" t="s">
        <v>367</v>
      </c>
      <c r="D56" s="344" t="s">
        <v>331</v>
      </c>
      <c r="E56" s="344" t="s">
        <v>246</v>
      </c>
      <c r="F56" s="344" t="s">
        <v>239</v>
      </c>
      <c r="G56" s="344" t="s">
        <v>234</v>
      </c>
      <c r="H56" s="344" t="s">
        <v>516</v>
      </c>
      <c r="I56" s="52"/>
    </row>
    <row r="57" spans="1:10" s="53" customFormat="1" ht="12" customHeight="1">
      <c r="A57" s="390" t="s">
        <v>859</v>
      </c>
      <c r="B57" s="392">
        <v>706.25423816499983</v>
      </c>
      <c r="C57" s="392">
        <v>565.78865733499993</v>
      </c>
      <c r="D57" s="392">
        <v>547.82056815999999</v>
      </c>
      <c r="E57" s="392">
        <v>540.30206096500024</v>
      </c>
      <c r="F57" s="392">
        <v>504.67281246499988</v>
      </c>
      <c r="G57" s="392">
        <v>541.38905855799999</v>
      </c>
      <c r="H57" s="392">
        <v>521.15223953700001</v>
      </c>
      <c r="I57" s="52"/>
    </row>
    <row r="58" spans="1:10" s="53" customFormat="1" ht="12" customHeight="1">
      <c r="A58" s="393" t="s">
        <v>858</v>
      </c>
      <c r="B58" s="395">
        <v>530.6499291749999</v>
      </c>
      <c r="C58" s="395">
        <v>564.67526854100015</v>
      </c>
      <c r="D58" s="395">
        <v>581.46014420899996</v>
      </c>
      <c r="E58" s="395">
        <v>492.90545709399998</v>
      </c>
      <c r="F58" s="395">
        <v>510.23849503199972</v>
      </c>
      <c r="G58" s="395">
        <v>499.71471354899995</v>
      </c>
      <c r="H58" s="395">
        <v>516.62661584600005</v>
      </c>
      <c r="I58" s="52"/>
    </row>
    <row r="59" spans="1:10" s="96" customFormat="1" ht="12" customHeight="1">
      <c r="A59" s="429" t="s">
        <v>855</v>
      </c>
      <c r="B59" s="430">
        <v>1236.9041673399997</v>
      </c>
      <c r="C59" s="430">
        <v>1130.4639258759998</v>
      </c>
      <c r="D59" s="430">
        <v>1129.280712369</v>
      </c>
      <c r="E59" s="430">
        <v>1033.2075180590004</v>
      </c>
      <c r="F59" s="430">
        <v>1014.9113074970001</v>
      </c>
      <c r="G59" s="430">
        <v>1041.1037721069997</v>
      </c>
      <c r="H59" s="430">
        <v>1037.7788553830001</v>
      </c>
      <c r="I59" s="114"/>
    </row>
    <row r="60" spans="1:10" s="65" customFormat="1" ht="7.5" customHeight="1">
      <c r="A60" s="139"/>
      <c r="B60" s="140"/>
      <c r="C60" s="140"/>
      <c r="D60" s="140"/>
      <c r="E60" s="140"/>
      <c r="F60" s="140"/>
      <c r="G60" s="140"/>
      <c r="H60" s="140"/>
      <c r="I60" s="140"/>
      <c r="J60" s="140"/>
    </row>
    <row r="61" spans="1:10" s="331" customFormat="1" ht="12" customHeight="1">
      <c r="A61" s="1501" t="s">
        <v>856</v>
      </c>
      <c r="B61" s="1501"/>
      <c r="C61" s="1501"/>
      <c r="D61" s="1501"/>
      <c r="E61" s="1501"/>
      <c r="F61" s="1501"/>
      <c r="G61" s="1501"/>
      <c r="H61" s="1501"/>
      <c r="I61" s="1501"/>
      <c r="J61" s="1501"/>
    </row>
    <row r="62" spans="1:10" s="331" customFormat="1" ht="12" customHeight="1">
      <c r="A62" s="1501" t="s">
        <v>854</v>
      </c>
      <c r="B62" s="1501"/>
      <c r="C62" s="1501"/>
      <c r="D62" s="1501"/>
      <c r="E62" s="1501"/>
      <c r="F62" s="1501"/>
      <c r="G62" s="1501"/>
      <c r="H62" s="1501"/>
      <c r="I62" s="1501"/>
      <c r="J62" s="1501"/>
    </row>
    <row r="63" spans="1:10" ht="22.5" customHeight="1">
      <c r="A63" s="101"/>
      <c r="C63" s="101"/>
      <c r="D63" s="101"/>
      <c r="E63" s="101"/>
      <c r="F63" s="101"/>
      <c r="G63" s="101"/>
      <c r="H63" s="101"/>
      <c r="I63" s="101"/>
      <c r="J63" s="101"/>
    </row>
    <row r="64" spans="1:10" s="582" customFormat="1" ht="18.75" customHeight="1">
      <c r="A64" s="581" t="s">
        <v>904</v>
      </c>
    </row>
    <row r="65" spans="1:10" s="50" customFormat="1" ht="12.75" customHeight="1"/>
    <row r="66" spans="1:10" s="53" customFormat="1" ht="13.5" customHeight="1">
      <c r="A66" s="384" t="s">
        <v>52</v>
      </c>
      <c r="B66" s="344" t="s">
        <v>784</v>
      </c>
      <c r="C66" s="431" t="s">
        <v>367</v>
      </c>
      <c r="D66" s="345" t="s">
        <v>640</v>
      </c>
      <c r="E66" s="431" t="s">
        <v>713</v>
      </c>
      <c r="F66" s="431" t="s">
        <v>714</v>
      </c>
      <c r="G66" s="431" t="s">
        <v>715</v>
      </c>
      <c r="H66" s="431" t="s">
        <v>716</v>
      </c>
      <c r="I66" s="52"/>
    </row>
    <row r="67" spans="1:10" s="53" customFormat="1" ht="12" customHeight="1">
      <c r="A67" s="432" t="s">
        <v>530</v>
      </c>
      <c r="B67" s="434">
        <v>43.4</v>
      </c>
      <c r="C67" s="434">
        <v>48</v>
      </c>
      <c r="D67" s="434">
        <v>52</v>
      </c>
      <c r="E67" s="434">
        <v>47.1</v>
      </c>
      <c r="F67" s="434">
        <v>48.4</v>
      </c>
      <c r="G67" s="434">
        <v>43.1</v>
      </c>
      <c r="H67" s="434">
        <v>61.2</v>
      </c>
      <c r="I67" s="52"/>
    </row>
    <row r="68" spans="1:10" s="53" customFormat="1" ht="12" customHeight="1">
      <c r="A68" s="433" t="s">
        <v>531</v>
      </c>
      <c r="B68" s="435">
        <v>42.6</v>
      </c>
      <c r="C68" s="435">
        <v>47.7</v>
      </c>
      <c r="D68" s="435">
        <v>50.9</v>
      </c>
      <c r="E68" s="435">
        <v>48.1</v>
      </c>
      <c r="F68" s="435">
        <v>45.9</v>
      </c>
      <c r="G68" s="435">
        <v>47.4</v>
      </c>
      <c r="H68" s="435">
        <v>47.3</v>
      </c>
      <c r="I68" s="52"/>
    </row>
    <row r="69" spans="1:10" s="53" customFormat="1" ht="7.5" customHeight="1">
      <c r="A69" s="155"/>
      <c r="B69" s="156"/>
      <c r="C69" s="156"/>
      <c r="D69" s="156"/>
      <c r="E69" s="156"/>
      <c r="F69" s="156"/>
      <c r="G69" s="156"/>
      <c r="H69" s="156"/>
      <c r="I69" s="156"/>
      <c r="J69" s="156"/>
    </row>
    <row r="70" spans="1:10" s="331" customFormat="1" ht="12" customHeight="1">
      <c r="A70" s="1501" t="s">
        <v>532</v>
      </c>
      <c r="B70" s="1501"/>
      <c r="C70" s="1501"/>
      <c r="D70" s="1501"/>
      <c r="E70" s="1501"/>
      <c r="F70" s="1501"/>
      <c r="G70" s="1501"/>
      <c r="H70" s="1501"/>
      <c r="I70" s="1501"/>
      <c r="J70" s="1501"/>
    </row>
    <row r="71" spans="1:10" s="331" customFormat="1" ht="12" customHeight="1">
      <c r="A71" s="1501" t="s">
        <v>568</v>
      </c>
      <c r="B71" s="1501"/>
      <c r="C71" s="1501"/>
      <c r="D71" s="1501"/>
      <c r="E71" s="1501"/>
      <c r="F71" s="1501"/>
      <c r="G71" s="1501"/>
      <c r="H71" s="1501"/>
      <c r="I71" s="1501"/>
      <c r="J71" s="1501"/>
    </row>
  </sheetData>
  <mergeCells count="15">
    <mergeCell ref="A28:J28"/>
    <mergeCell ref="A29:J29"/>
    <mergeCell ref="A31:J31"/>
    <mergeCell ref="A32:J32"/>
    <mergeCell ref="A30:J30"/>
    <mergeCell ref="A61:J61"/>
    <mergeCell ref="A62:J62"/>
    <mergeCell ref="A70:J70"/>
    <mergeCell ref="A71:J71"/>
    <mergeCell ref="A33:J33"/>
    <mergeCell ref="A35:J35"/>
    <mergeCell ref="A49:J49"/>
    <mergeCell ref="A50:J50"/>
    <mergeCell ref="A51:J51"/>
    <mergeCell ref="A52:J52"/>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- 3Q13&amp;C&amp;8CHAPTER 1&amp;R&amp;8FINANCIAL RESULTS DNB GROUP </oddHeader>
  </headerFooter>
  <rowBreaks count="1" manualBreakCount="1">
    <brk id="5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pageSetUpPr fitToPage="1"/>
  </sheetPr>
  <dimension ref="A1:F42"/>
  <sheetViews>
    <sheetView showGridLines="0" zoomScale="150" zoomScaleNormal="150" zoomScaleSheetLayoutView="90" workbookViewId="0"/>
  </sheetViews>
  <sheetFormatPr baseColWidth="10" defaultColWidth="9.140625" defaultRowHeight="22.5" customHeight="1"/>
  <cols>
    <col min="1" max="1" width="51" style="118" customWidth="1"/>
    <col min="2" max="5" width="10.5703125" style="118" customWidth="1"/>
    <col min="6" max="7" width="9.140625" style="118"/>
    <col min="8" max="8" width="10.42578125" style="118" bestFit="1" customWidth="1"/>
    <col min="9" max="9" width="9.140625" style="118"/>
    <col min="10" max="10" width="9.140625" style="118" customWidth="1"/>
    <col min="11" max="16384" width="9.140625" style="118"/>
  </cols>
  <sheetData>
    <row r="1" spans="1:5" s="101" customFormat="1" ht="22.5" customHeight="1">
      <c r="A1" s="801"/>
      <c r="B1" s="802"/>
      <c r="C1" s="802"/>
      <c r="D1" s="802"/>
      <c r="E1" s="802"/>
    </row>
    <row r="2" spans="1:5" s="582" customFormat="1" ht="18.75" customHeight="1">
      <c r="A2" s="581" t="s">
        <v>905</v>
      </c>
    </row>
    <row r="3" spans="1:5" s="50" customFormat="1" ht="12.75" customHeight="1"/>
    <row r="4" spans="1:5" ht="11.25" customHeight="1">
      <c r="A4" s="159"/>
      <c r="B4" s="167"/>
      <c r="C4" s="167"/>
      <c r="D4" s="167"/>
      <c r="E4" s="228" t="s">
        <v>241</v>
      </c>
    </row>
    <row r="5" spans="1:5" ht="13.5" customHeight="1">
      <c r="A5" s="159" t="s">
        <v>1</v>
      </c>
      <c r="B5" s="227" t="s">
        <v>784</v>
      </c>
      <c r="C5" s="227" t="s">
        <v>13</v>
      </c>
      <c r="D5" s="227" t="s">
        <v>239</v>
      </c>
      <c r="E5" s="227" t="s">
        <v>242</v>
      </c>
    </row>
    <row r="6" spans="1:5" s="143" customFormat="1" ht="13.5" customHeight="1">
      <c r="A6" s="269" t="s">
        <v>7</v>
      </c>
      <c r="B6" s="160">
        <v>5222.9269999999997</v>
      </c>
      <c r="C6" s="160">
        <v>78.328999999999724</v>
      </c>
      <c r="D6" s="160">
        <v>5144.598</v>
      </c>
      <c r="E6" s="312">
        <v>1.5225485062195283</v>
      </c>
    </row>
    <row r="7" spans="1:5" s="141" customFormat="1" ht="6.95" customHeight="1">
      <c r="A7" s="162"/>
      <c r="B7" s="231"/>
      <c r="C7" s="157"/>
      <c r="D7" s="235"/>
      <c r="E7" s="117"/>
    </row>
    <row r="8" spans="1:5" s="141" customFormat="1" ht="13.5" customHeight="1">
      <c r="A8" s="229" t="s">
        <v>415</v>
      </c>
      <c r="C8" s="157"/>
      <c r="E8" s="117"/>
    </row>
    <row r="9" spans="1:5" s="141" customFormat="1" ht="13.5" customHeight="1">
      <c r="A9" s="161" t="s">
        <v>416</v>
      </c>
      <c r="B9" s="231">
        <v>72.313000000000002</v>
      </c>
      <c r="C9" s="157">
        <v>34.879000000000005</v>
      </c>
      <c r="D9" s="235">
        <v>37.433999999999997</v>
      </c>
      <c r="E9" s="117"/>
    </row>
    <row r="10" spans="1:5" s="141" customFormat="1" ht="13.5" customHeight="1">
      <c r="A10" s="161" t="s">
        <v>419</v>
      </c>
      <c r="B10" s="231">
        <v>163.76599999999999</v>
      </c>
      <c r="C10" s="157">
        <v>163.08499999999998</v>
      </c>
      <c r="D10" s="235">
        <v>0.68100000000000005</v>
      </c>
      <c r="E10" s="117"/>
    </row>
    <row r="11" spans="1:5" s="141" customFormat="1" ht="13.5" customHeight="1">
      <c r="A11" s="161" t="s">
        <v>417</v>
      </c>
      <c r="B11" s="694">
        <v>0</v>
      </c>
      <c r="C11" s="157">
        <v>-17.498999999999999</v>
      </c>
      <c r="D11" s="235">
        <v>17.498999999999999</v>
      </c>
      <c r="E11" s="117"/>
    </row>
    <row r="12" spans="1:5" s="141" customFormat="1" ht="13.5" customHeight="1">
      <c r="A12" s="161" t="s">
        <v>857</v>
      </c>
      <c r="B12" s="694">
        <v>0</v>
      </c>
      <c r="C12" s="157">
        <v>-85</v>
      </c>
      <c r="D12" s="117">
        <v>85</v>
      </c>
      <c r="E12" s="117"/>
    </row>
    <row r="13" spans="1:5" s="143" customFormat="1" ht="13.5" customHeight="1">
      <c r="A13" s="168" t="s">
        <v>244</v>
      </c>
      <c r="B13" s="160">
        <v>4986.848</v>
      </c>
      <c r="C13" s="160">
        <v>-17.136000000000422</v>
      </c>
      <c r="D13" s="160">
        <v>5003.9840000000004</v>
      </c>
      <c r="E13" s="312">
        <v>-0.3424471381203541</v>
      </c>
    </row>
    <row r="14" spans="1:5" s="141" customFormat="1" ht="6.95" customHeight="1">
      <c r="A14" s="162"/>
      <c r="B14" s="230"/>
      <c r="C14" s="157"/>
      <c r="D14" s="233"/>
      <c r="E14" s="234"/>
    </row>
    <row r="15" spans="1:5" s="141" customFormat="1" ht="13.5" customHeight="1">
      <c r="A15" s="229" t="s">
        <v>363</v>
      </c>
      <c r="B15" s="231"/>
      <c r="C15" s="157"/>
      <c r="D15" s="235"/>
      <c r="E15" s="117"/>
    </row>
    <row r="16" spans="1:5" s="141" customFormat="1" ht="13.5" customHeight="1">
      <c r="A16" s="161" t="s">
        <v>423</v>
      </c>
      <c r="B16" s="231"/>
      <c r="C16" s="157">
        <v>32.844000000000001</v>
      </c>
      <c r="D16" s="235"/>
      <c r="E16" s="117"/>
    </row>
    <row r="17" spans="1:6" s="141" customFormat="1" ht="13.5" customHeight="1">
      <c r="A17" s="161" t="s">
        <v>862</v>
      </c>
      <c r="B17" s="231"/>
      <c r="C17" s="157">
        <v>-26.111999999999998</v>
      </c>
      <c r="D17" s="235"/>
      <c r="E17" s="117"/>
    </row>
    <row r="18" spans="1:6" s="141" customFormat="1" ht="6.95" customHeight="1">
      <c r="A18" s="162"/>
      <c r="B18" s="231"/>
      <c r="C18" s="157"/>
      <c r="D18" s="235"/>
      <c r="E18" s="117"/>
    </row>
    <row r="19" spans="1:6" s="141" customFormat="1" ht="13.5" customHeight="1">
      <c r="A19" s="229" t="s">
        <v>245</v>
      </c>
      <c r="B19" s="231"/>
      <c r="C19" s="157"/>
      <c r="D19" s="235"/>
      <c r="E19" s="117"/>
    </row>
    <row r="20" spans="1:6" s="141" customFormat="1" ht="13.5" customHeight="1">
      <c r="A20" s="163" t="s">
        <v>354</v>
      </c>
      <c r="B20" s="231"/>
      <c r="C20" s="157">
        <v>-83.049000000000007</v>
      </c>
      <c r="D20" s="236"/>
      <c r="E20" s="237"/>
    </row>
    <row r="21" spans="1:6" s="141" customFormat="1" ht="13.5" customHeight="1">
      <c r="A21" s="163" t="s">
        <v>8</v>
      </c>
      <c r="B21" s="231"/>
      <c r="C21" s="157">
        <v>73.992999999999995</v>
      </c>
      <c r="D21" s="236"/>
      <c r="E21" s="237"/>
    </row>
    <row r="22" spans="1:6" s="141" customFormat="1" ht="13.5" customHeight="1">
      <c r="A22" s="307" t="s">
        <v>864</v>
      </c>
      <c r="B22" s="232"/>
      <c r="C22" s="165">
        <v>-14.812000000000417</v>
      </c>
      <c r="D22" s="235"/>
      <c r="E22" s="117"/>
      <c r="F22" s="222"/>
    </row>
    <row r="23" spans="1:6" s="141" customFormat="1" ht="12.75" customHeight="1">
      <c r="A23" s="155"/>
      <c r="B23" s="117"/>
      <c r="C23" s="117" t="s">
        <v>355</v>
      </c>
      <c r="D23" s="117"/>
      <c r="E23" s="117"/>
    </row>
    <row r="24" spans="1:6" s="141" customFormat="1" ht="12.75" customHeight="1">
      <c r="A24" s="155"/>
      <c r="B24" s="225"/>
      <c r="C24" s="144"/>
      <c r="D24" s="166"/>
      <c r="E24" s="166"/>
    </row>
    <row r="25" spans="1:6" ht="11.25" customHeight="1">
      <c r="A25" s="159"/>
      <c r="B25" s="167"/>
      <c r="C25" s="167"/>
      <c r="D25" s="167"/>
      <c r="E25" s="228" t="s">
        <v>241</v>
      </c>
    </row>
    <row r="26" spans="1:6" ht="13.5" customHeight="1">
      <c r="A26" s="159" t="s">
        <v>1</v>
      </c>
      <c r="B26" s="227" t="s">
        <v>784</v>
      </c>
      <c r="C26" s="227" t="s">
        <v>13</v>
      </c>
      <c r="D26" s="227" t="s">
        <v>367</v>
      </c>
      <c r="E26" s="227" t="s">
        <v>242</v>
      </c>
    </row>
    <row r="27" spans="1:6" s="143" customFormat="1" ht="13.5" customHeight="1">
      <c r="A27" s="269" t="s">
        <v>7</v>
      </c>
      <c r="B27" s="160">
        <v>5222.9269999999997</v>
      </c>
      <c r="C27" s="160">
        <v>-437.23199999999997</v>
      </c>
      <c r="D27" s="160">
        <v>5660.1589999999997</v>
      </c>
      <c r="E27" s="312">
        <v>-7.7247299943340817</v>
      </c>
    </row>
    <row r="28" spans="1:6" s="141" customFormat="1" ht="6.95" customHeight="1">
      <c r="A28" s="162"/>
      <c r="B28" s="117"/>
      <c r="C28" s="157"/>
      <c r="D28" s="117"/>
      <c r="E28" s="308"/>
    </row>
    <row r="29" spans="1:6" s="141" customFormat="1" ht="13.5" customHeight="1">
      <c r="A29" s="229" t="s">
        <v>415</v>
      </c>
      <c r="B29" s="156"/>
      <c r="C29" s="157"/>
      <c r="D29" s="767"/>
      <c r="E29" s="51"/>
    </row>
    <row r="30" spans="1:6" s="141" customFormat="1" ht="13.5" customHeight="1">
      <c r="A30" s="161" t="s">
        <v>416</v>
      </c>
      <c r="B30" s="231">
        <v>72.313000000000002</v>
      </c>
      <c r="C30" s="157">
        <v>-385.03000000000003</v>
      </c>
      <c r="D30" s="235">
        <v>457.34300000000002</v>
      </c>
      <c r="E30" s="51"/>
    </row>
    <row r="31" spans="1:6" s="141" customFormat="1" ht="13.5" customHeight="1">
      <c r="A31" s="161" t="s">
        <v>419</v>
      </c>
      <c r="B31" s="231">
        <v>163.76599999999999</v>
      </c>
      <c r="C31" s="157">
        <v>-29.111999999999995</v>
      </c>
      <c r="D31" s="235">
        <v>192.87799999999999</v>
      </c>
      <c r="E31" s="51"/>
    </row>
    <row r="32" spans="1:6" s="143" customFormat="1" ht="13.5" customHeight="1">
      <c r="A32" s="168" t="s">
        <v>244</v>
      </c>
      <c r="B32" s="160">
        <v>4986.848</v>
      </c>
      <c r="C32" s="160">
        <v>-23.089999999999975</v>
      </c>
      <c r="D32" s="160">
        <v>5009.9380000000001</v>
      </c>
      <c r="E32" s="312">
        <v>-0.46088394706680946</v>
      </c>
    </row>
    <row r="33" spans="1:5" s="141" customFormat="1" ht="6.95" customHeight="1">
      <c r="A33" s="162"/>
      <c r="B33" s="117"/>
      <c r="C33" s="157"/>
      <c r="D33" s="117"/>
      <c r="E33" s="51"/>
    </row>
    <row r="34" spans="1:5" s="141" customFormat="1" ht="13.5" customHeight="1">
      <c r="A34" s="229" t="s">
        <v>363</v>
      </c>
      <c r="B34" s="156"/>
      <c r="C34" s="158"/>
      <c r="D34" s="117"/>
      <c r="E34" s="51"/>
    </row>
    <row r="35" spans="1:5" s="141" customFormat="1" ht="13.5" customHeight="1">
      <c r="A35" s="161" t="s">
        <v>423</v>
      </c>
      <c r="B35" s="156"/>
      <c r="C35" s="157">
        <v>17.03</v>
      </c>
      <c r="D35" s="117"/>
      <c r="E35" s="51"/>
    </row>
    <row r="36" spans="1:5" s="141" customFormat="1" ht="6.95" customHeight="1">
      <c r="A36" s="162"/>
      <c r="B36" s="117"/>
      <c r="C36" s="157"/>
      <c r="D36" s="117"/>
      <c r="E36" s="51"/>
    </row>
    <row r="37" spans="1:5" s="141" customFormat="1" ht="13.5" customHeight="1">
      <c r="A37" s="229" t="s">
        <v>245</v>
      </c>
      <c r="B37" s="117"/>
      <c r="C37" s="157"/>
      <c r="D37" s="117"/>
      <c r="E37" s="51"/>
    </row>
    <row r="38" spans="1:5" s="141" customFormat="1" ht="13.5" customHeight="1">
      <c r="A38" s="163" t="s">
        <v>354</v>
      </c>
      <c r="B38" s="117"/>
      <c r="C38" s="157">
        <v>-48.15</v>
      </c>
      <c r="D38" s="117"/>
      <c r="E38" s="51"/>
    </row>
    <row r="39" spans="1:5" s="141" customFormat="1" ht="13.5" customHeight="1">
      <c r="A39" s="163" t="s">
        <v>8</v>
      </c>
      <c r="B39" s="117"/>
      <c r="C39" s="157">
        <v>-41.56</v>
      </c>
      <c r="D39" s="117"/>
      <c r="E39" s="51"/>
    </row>
    <row r="40" spans="1:5" s="141" customFormat="1" ht="13.5" customHeight="1">
      <c r="A40" s="307" t="s">
        <v>841</v>
      </c>
      <c r="B40" s="164"/>
      <c r="C40" s="165">
        <v>49.490000000000023</v>
      </c>
      <c r="D40" s="117"/>
      <c r="E40" s="51"/>
    </row>
    <row r="41" spans="1:5" s="141" customFormat="1" ht="7.5" customHeight="1">
      <c r="A41" s="118"/>
      <c r="B41" s="118"/>
      <c r="C41" s="118"/>
      <c r="D41" s="118"/>
      <c r="E41" s="118"/>
    </row>
    <row r="42" spans="1:5" s="141" customFormat="1" ht="22.5" customHeight="1">
      <c r="A42" s="326"/>
      <c r="B42" s="118"/>
      <c r="C42" s="118"/>
      <c r="D42" s="118"/>
      <c r="E42" s="118"/>
    </row>
  </sheetData>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- 3Q13&amp;C&amp;8CHAPTER 1&amp;R&amp;8FINANCIAL RESULTS DNB GROUP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40</vt:i4>
      </vt:variant>
      <vt:variant>
        <vt:lpstr>Navngitte områder</vt:lpstr>
      </vt:variant>
      <vt:variant>
        <vt:i4>10</vt:i4>
      </vt:variant>
    </vt:vector>
  </HeadingPairs>
  <TitlesOfParts>
    <vt:vector size="50" baseType="lpstr">
      <vt:lpstr>Front</vt:lpstr>
      <vt:lpstr>Contents</vt:lpstr>
      <vt:lpstr>Chapter 1</vt:lpstr>
      <vt:lpstr>Results</vt:lpstr>
      <vt:lpstr>NII (1)</vt:lpstr>
      <vt:lpstr>NII (2)</vt:lpstr>
      <vt:lpstr>Non-NII</vt:lpstr>
      <vt:lpstr>Expenses (1)</vt:lpstr>
      <vt:lpstr>Expenses (2)</vt:lpstr>
      <vt:lpstr>Impairment</vt:lpstr>
      <vt:lpstr>Loans</vt:lpstr>
      <vt:lpstr>NPL</vt:lpstr>
      <vt:lpstr>EAD (1)</vt:lpstr>
      <vt:lpstr>EAD (2)</vt:lpstr>
      <vt:lpstr>Liq.&amp;funding (1)</vt:lpstr>
      <vt:lpstr>Liq.&amp;funding (2)</vt:lpstr>
      <vt:lpstr>Liq.&amp;funding (3)</vt:lpstr>
      <vt:lpstr>Cap.adeq</vt:lpstr>
      <vt:lpstr>Five years</vt:lpstr>
      <vt:lpstr>Chapter 2</vt:lpstr>
      <vt:lpstr>Fin perf (1)</vt:lpstr>
      <vt:lpstr>Fin perf (2)</vt:lpstr>
      <vt:lpstr>Fin perf (3)</vt:lpstr>
      <vt:lpstr>Personal cust</vt:lpstr>
      <vt:lpstr>SMB</vt:lpstr>
      <vt:lpstr>LCI</vt:lpstr>
      <vt:lpstr>Trading</vt:lpstr>
      <vt:lpstr>Trad pension prod</vt:lpstr>
      <vt:lpstr>Markets</vt:lpstr>
      <vt:lpstr>Life</vt:lpstr>
      <vt:lpstr>Asset Man.</vt:lpstr>
      <vt:lpstr>Non-life</vt:lpstr>
      <vt:lpstr>Chapter 3</vt:lpstr>
      <vt:lpstr>DNB Group</vt:lpstr>
      <vt:lpstr>Market shares</vt:lpstr>
      <vt:lpstr>Structure</vt:lpstr>
      <vt:lpstr>Shareholders</vt:lpstr>
      <vt:lpstr>Chapter 4</vt:lpstr>
      <vt:lpstr>Norw.economy</vt:lpstr>
      <vt:lpstr>Write-downs med splitt (2)</vt:lpstr>
      <vt:lpstr>'Chapter 4'!Utskriftsområde</vt:lpstr>
      <vt:lpstr>'Fin perf (2)'!Utskriftsområde</vt:lpstr>
      <vt:lpstr>'Fin perf (3)'!Utskriftsområde</vt:lpstr>
      <vt:lpstr>Life!Utskriftsområde</vt:lpstr>
      <vt:lpstr>'Market shares'!Utskriftsområde</vt:lpstr>
      <vt:lpstr>Norw.economy!Utskriftsområde</vt:lpstr>
      <vt:lpstr>NPL!Utskriftsområde</vt:lpstr>
      <vt:lpstr>Results!Utskriftsområde</vt:lpstr>
      <vt:lpstr>Structure!Utskriftsområde</vt:lpstr>
      <vt:lpstr>'Write-downs med splitt (2)'!Utskriftsområde</vt:lpstr>
    </vt:vector>
  </TitlesOfParts>
  <Company>DNB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Brynsrud, Espen</cp:lastModifiedBy>
  <cp:lastPrinted>2013-10-22T16:38:39Z</cp:lastPrinted>
  <dcterms:created xsi:type="dcterms:W3CDTF">2000-04-10T12:21:39Z</dcterms:created>
  <dcterms:modified xsi:type="dcterms:W3CDTF">2014-07-02T07:19:53Z</dcterms:modified>
</cp:coreProperties>
</file>